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yildizg\Desktop\Yeni klasör\"/>
    </mc:Choice>
  </mc:AlternateContent>
  <xr:revisionPtr revIDLastSave="0" documentId="13_ncr:1_{9E41C510-1FD0-46DE-97D9-3F4E69FC63DF}" xr6:coauthVersionLast="47" xr6:coauthVersionMax="47" xr10:uidLastSave="{00000000-0000-0000-0000-000000000000}"/>
  <bookViews>
    <workbookView xWindow="-120" yWindow="-120" windowWidth="29040" windowHeight="15720" tabRatio="792" xr2:uid="{68B3D621-527B-4186-9AC8-CAAF135599B2}"/>
  </bookViews>
  <sheets>
    <sheet name="Gelir Tablosu" sheetId="1" r:id="rId1"/>
    <sheet name="Branş Kırılımlı Analiz" sheetId="2" r:id="rId2"/>
    <sheet name="Hayatdışı Branşlar" sheetId="3" r:id="rId3"/>
    <sheet name="Hayat Branşlar" sheetId="4" r:id="rId4"/>
    <sheet name="HAYATDISI" sheetId="5" r:id="rId5"/>
    <sheet name="HAYAT" sheetId="6" r:id="rId6"/>
    <sheet name="EMEKLİLİK" sheetId="7" r:id="rId7"/>
    <sheet name="MALI" sheetId="8" r:id="rId8"/>
    <sheet name="KAZA" sheetId="9" r:id="rId9"/>
    <sheet name="HASTALIK-SAĞLIK" sheetId="10" r:id="rId10"/>
    <sheet name="KARA ARAÇLARI" sheetId="11" r:id="rId11"/>
    <sheet name="KASKO" sheetId="12" r:id="rId12"/>
    <sheet name="RAYLI ARAÇLAR" sheetId="13" r:id="rId13"/>
    <sheet name="HAVA ARAÇLARI" sheetId="14" r:id="rId14"/>
    <sheet name="SU ARAÇLARI" sheetId="15" r:id="rId15"/>
    <sheet name="NAKLİYAT" sheetId="16" r:id="rId16"/>
    <sheet name="YANGIN VE DOĞAL AFETLER" sheetId="17" r:id="rId17"/>
    <sheet name="GENEL ZARARLAR" sheetId="18" r:id="rId18"/>
    <sheet name="KARA ARAÇLARI SORUMLULUK" sheetId="19" r:id="rId19"/>
    <sheet name="TRAFİK" sheetId="20" r:id="rId20"/>
    <sheet name="HAVA ARAÇLARI SORUMLULUK" sheetId="21" r:id="rId21"/>
    <sheet name="SU ARAÇLARI SORUMLULUK" sheetId="22" r:id="rId22"/>
    <sheet name="GENEL SORUMLULUK" sheetId="23" r:id="rId23"/>
    <sheet name="KREDİ" sheetId="24" r:id="rId24"/>
    <sheet name="KEFALET" sheetId="25" r:id="rId25"/>
    <sheet name="FİNANSAL KAYIPLAR" sheetId="26" r:id="rId26"/>
    <sheet name="HUKUKSAL KORUMA" sheetId="27" r:id="rId27"/>
    <sheet name="DESTEK" sheetId="28" r:id="rId28"/>
    <sheet name="DEV. DEST. TARIM SİGORTALARI" sheetId="29" r:id="rId29"/>
    <sheet name="MÜHENDİSLİK SİGORTALARI" sheetId="30" r:id="rId30"/>
    <sheet name="HAYAT TOPLAM" sheetId="31" r:id="rId31"/>
    <sheet name="H-HASTALIK SAĞLIK" sheetId="32" r:id="rId32"/>
    <sheet name="HAYAT GRUBU TOPLAM" sheetId="33" r:id="rId33"/>
  </sheets>
  <externalReferences>
    <externalReference r:id="rId34"/>
    <externalReference r:id="rId35"/>
  </externalReferences>
  <definedNames>
    <definedName name="_1J_INV_INC_REIN_AC____?0?˜?“0000____?0?˜?“0000?_?”?_?“?“__?“?0?”00000">#REF!</definedName>
    <definedName name="_xlnm._FilterDatabase" localSheetId="2" hidden="1">'Hayatdışı Branşlar'!$A$6:$CL$82</definedName>
    <definedName name="AFFCOMM_ALIEN_DIFF">#REF!</definedName>
    <definedName name="AFFCOMM_ALIEN_STMT_TOT_COMM">#REF!</definedName>
    <definedName name="AFFCOMM_ALIEN_TOT_REP">#REF!</definedName>
    <definedName name="AFFCOMM_ASCII_DATA">#REF!</definedName>
    <definedName name="AFFCOMM_ASCII_FORMAT">#REF!</definedName>
    <definedName name="AFFCOMM_INV_SUB_DIFF">#REF!</definedName>
    <definedName name="AFFCOMM_INV_SUB_STMT_TOT_COMM">#REF!</definedName>
    <definedName name="AFFCOMM_INV_SUB_TOT_REP">#REF!</definedName>
    <definedName name="AFFCOMM_LIFE_DIFF">#REF!</definedName>
    <definedName name="AFFCOMM_LIFE_STMT_TOT_COMM">#REF!</definedName>
    <definedName name="AFFCOMM_LIFE_TOT_REP">#REF!</definedName>
    <definedName name="AFFCOMM_NON_INS_DIFF">#REF!</definedName>
    <definedName name="AFFCOMM_NON_INS_STMT_TOT_COMM">#REF!</definedName>
    <definedName name="AFFCOMM_NON_INS_TOT_REP">#REF!</definedName>
    <definedName name="AFFCOMM_OTH_AFFIL_DIFF">#REF!</definedName>
    <definedName name="AFFCOMM_OTH_AFFIL_STMT_TOT_COMM">#REF!</definedName>
    <definedName name="AFFCOMM_OTH_AFFIL_TOT_REP">#REF!</definedName>
    <definedName name="AFFCOMM_PARENT_DIFF">#REF!</definedName>
    <definedName name="AFFCOMM_PARENT_STMT_TOT">#REF!</definedName>
    <definedName name="AFFCOMM_PARENT_TOT_REP">#REF!</definedName>
    <definedName name="AFFCOMM_PC_DIFF">#REF!</definedName>
    <definedName name="AFFCOMM_PC_STMT_TOT_COMM">#REF!</definedName>
    <definedName name="AFFCOMM_PC_TOT_REP">#REF!</definedName>
    <definedName name="AFFCOMM_SUBTOT_DIFF">#REF!</definedName>
    <definedName name="AFFCOMM_SUBTOT_STMT_TOT_COMM">#REF!</definedName>
    <definedName name="AFFCOMM_SUBTOT_TOT_REP">#REF!</definedName>
    <definedName name="AFFPREF_AFFIL_BOND_DIFF">#REF!</definedName>
    <definedName name="AFFPREF_AFFIL_BOND_STMT_TOT_PREF">#REF!</definedName>
    <definedName name="AFFPREF_AFFIL_BOND_TOT_REP">#REF!</definedName>
    <definedName name="AFFPREF_ALIEN_INS_DIFF">#REF!</definedName>
    <definedName name="AFFPREF_ALIEN_INS_STMT_TOT_PREF">#REF!</definedName>
    <definedName name="AFFPREF_ALIEN_INS_TOT_REP">#REF!</definedName>
    <definedName name="AFFPREF_ASCII_DATA">#REF!</definedName>
    <definedName name="AFFPREF_ASCII_FORMAT">#REF!</definedName>
    <definedName name="AFFPREF_INV_SUB_DIFF">#REF!</definedName>
    <definedName name="AFFPREF_INV_SUB_STMT_TOT_PREF">#REF!</definedName>
    <definedName name="AFFPREF_INV_SUB_TOT_REP">#REF!</definedName>
    <definedName name="AFFPREF_LIFE_DIFF">#REF!</definedName>
    <definedName name="AFFPREF_LIFE_STMT_TOT_PREF">#REF!</definedName>
    <definedName name="AFFPREF_LIFE_TOT_REP">#REF!</definedName>
    <definedName name="AFFPREF_NON_INS_DIFF">#REF!</definedName>
    <definedName name="AFFPREF_NON_INS_STMT_TOT_PREF">#REF!</definedName>
    <definedName name="AFFPREF_NON_INS_TOT_REP">#REF!</definedName>
    <definedName name="AFFPREF_OTH_AFFIL_DIFF">#REF!</definedName>
    <definedName name="AFFPREF_OTH_AFFIL_STMT_TOT_PREF">#REF!</definedName>
    <definedName name="AFFPREF_OTH_AFFIL_TOT_REP">#REF!</definedName>
    <definedName name="AFFPREF_PARENT_DIFF">#REF!</definedName>
    <definedName name="AFFPREF_PARENT_STMT_TOT_PREF">#REF!</definedName>
    <definedName name="AFFPREF_PARENT_TOT_REP">#REF!</definedName>
    <definedName name="AFFPREF_PC_DIFF">#REF!</definedName>
    <definedName name="AFFPREF_PC_STMT_TOT_PREF">#REF!</definedName>
    <definedName name="AFFPREF_PC_TOT_REP">#REF!</definedName>
    <definedName name="AFFPREF_SUBTOT_DIFF">#REF!</definedName>
    <definedName name="AFFPREF_SUBTOT_STMT_TOT_PREF">#REF!</definedName>
    <definedName name="AFFPREF_SUBTOT_TOT_REP">#REF!</definedName>
    <definedName name="AFFSUM_ASCII_DATA">#REF!</definedName>
    <definedName name="AFFSUM_ASCII_FORMAT">#REF!</definedName>
    <definedName name="AFFSUM_DIR_LIFE_REQ">#REF!</definedName>
    <definedName name="AFFSUM_DIR_LIFE_REQ_AFFIL_PREF">#REF!</definedName>
    <definedName name="AFFSUM_DIR_LIFE_REQ_COM_STK">#REF!</definedName>
    <definedName name="AFFSUM_DIR_LIFE_TOT_REQ">#REF!</definedName>
    <definedName name="AFFSUM_DIR_PC_REQ">#REF!</definedName>
    <definedName name="AFFSUM_DIR_PC_REQ_AFFIL_PREF">#REF!</definedName>
    <definedName name="AFFSUM_DIR_PC_REQ_COM_STK">#REF!</definedName>
    <definedName name="AFFSUM_DIR_PC_TOT_REQ">#REF!</definedName>
    <definedName name="AFFSUM_TOT_REQ">#REF!</definedName>
    <definedName name="AFFSUM_TOT_REQ_AFFIL_PREF">#REF!</definedName>
    <definedName name="AltBranslar">'[1]Branş Kırılımlı Analiz'!$BF$3:$BF$52</definedName>
    <definedName name="AnaBranşlar">'Branş Kırılımlı Analiz'!$BD$3:$BD$29</definedName>
    <definedName name="ap">#REF!</definedName>
    <definedName name="ASST_CONC_EQUITY">[2]PR010!#REF!</definedName>
    <definedName name="Banka_Listesi">#REF!</definedName>
    <definedName name="CCK_ENTRY_REIN_ADJ">[2]PROTH!#REF!</definedName>
    <definedName name="CCK_ENTRY_REIN_ADJ_0799">[2]PROTH!#REF!</definedName>
    <definedName name="CCK_ENTRY_REIN_ADJ_1699">[2]PROTH!#REF!</definedName>
    <definedName name="CCK_ENTRY_UW_EXPEN">[2]PROTH!#REF!</definedName>
    <definedName name="CCK_MED_DISC_AUTO">[2]PROTH!#REF!</definedName>
    <definedName name="CCK_MED_DISC_CA_LIAB">[2]PROTH!#REF!</definedName>
    <definedName name="CCK_MED_DISC_COM_MP">[2]PROTH!#REF!</definedName>
    <definedName name="CCK_MED_DISC_FG_MG">[2]PROTH!#REF!</definedName>
    <definedName name="CCK_MED_DISC_FID_SURE">[2]PROTH!#REF!</definedName>
    <definedName name="CCK_MED_DISC_HO_FO">[2]PROTH!#REF!</definedName>
    <definedName name="CCK_MED_DISC_INTL">[2]PROTH!#REF!</definedName>
    <definedName name="CCK_MED_DISC_MM_CM">[2]PROTH!#REF!</definedName>
    <definedName name="CCK_MED_DISC_MM_OCCR">[2]PROTH!#REF!</definedName>
    <definedName name="CCK_MED_DISC_OL_CM">[2]PROTH!#REF!</definedName>
    <definedName name="CCK_MED_DISC_OL_OCC">[2]PROTH!#REF!</definedName>
    <definedName name="CCK_MED_DISC_OTHER">[2]PROTH!#REF!</definedName>
    <definedName name="CCK_MED_DISC_PL_CM">[2]PROTH!#REF!</definedName>
    <definedName name="CCK_MED_DISC_PL_OCC">[2]PROTH!#REF!</definedName>
    <definedName name="CCK_MED_DISC_PPA_LIAB">[2]PROTH!#REF!</definedName>
    <definedName name="CCK_MED_DISC_REIN_A">[2]PROTH!#REF!</definedName>
    <definedName name="CCK_MED_DISC_REIN_B">[2]PROTH!#REF!</definedName>
    <definedName name="CCK_MED_DISC_REIN_C">[2]PROTH!#REF!</definedName>
    <definedName name="CCK_MED_DISC_SP">[2]PROTH!#REF!</definedName>
    <definedName name="CCK_MED_DISC_SPEC_LIAB">[2]PROTH!#REF!</definedName>
    <definedName name="CCK_MED_DISC_TOTAL">[2]PROTH!#REF!</definedName>
    <definedName name="CCK_MED_DISC_WC">[2]PROTH!#REF!</definedName>
    <definedName name="COV18_ASCII_DATA">[2]PR025!#REF!</definedName>
    <definedName name="COV18_ASCII_FORMAT">[2]PR025!#REF!</definedName>
    <definedName name="COV19_ASCII_DATA">[2]PR025!#REF!</definedName>
    <definedName name="COV19_ASCII_FORMAT">[2]PR025!#REF!</definedName>
    <definedName name="COVELMT_AFFIL_MCO_COMM">[2]PR025!#REF!</definedName>
    <definedName name="COVELMT_AFFIL_MCO_PREF">[2]PR025!#REF!</definedName>
    <definedName name="COVELMT_AFT_COVARIANCE">[2]PR025!#REF!</definedName>
    <definedName name="COVELMT_AGG_WI_AMT">[2]PR025!#REF!</definedName>
    <definedName name="COVELMT_AH_CLM_LCF_AMT">[2]PR025!#REF!</definedName>
    <definedName name="COVELMT_AH_PREM_ADJ_PCF_AMT\">[2]PR025!#REF!</definedName>
    <definedName name="COVELMT_ASST_CON_EQTY_AMT">[2]PR025!#REF!</definedName>
    <definedName name="COVELMT_AUTH_CONT_AMT">[2]PR025!#REF!</definedName>
    <definedName name="COVELMT_COMM_LIFE_NOT_AMT">[2]PR025!#REF!</definedName>
    <definedName name="COVELMT_COMM_NON_AMT">[2]PR025!#REF!</definedName>
    <definedName name="COVELMT_COMM_PC_NOT_AMT">[2]PR025!#REF!</definedName>
    <definedName name="COVELMT_EXC_GRW_LSS_LAE_AMT">[2]PR025!#REF!</definedName>
    <definedName name="COVELMT_EXC_GRW_WTN_PREM_AMT">[2]PR025!#REF!</definedName>
    <definedName name="COVELMT_HALF_CRED_AMT">[2]PR025!#REF!</definedName>
    <definedName name="COVELMT_HALF_REIN_CRED_AMT">[2]PR025!#REF!</definedName>
    <definedName name="COVELMT_HEALTH_CREDIT">[2]PR025!#REF!</definedName>
    <definedName name="COVELMT_HOLD_AMT">[2]PR025!#REF!</definedName>
    <definedName name="COVELMT_INV_PARENT_AMT">[2]PR025!#REF!</definedName>
    <definedName name="COVELMT_INV_SUB_AMT">[2]PR025!#REF!</definedName>
    <definedName name="COVELMT_ONE_CRED_AMT">[2]PR025!#REF!</definedName>
    <definedName name="COVELMT_OTH_HALF_REIN_CRED">[2]PR025!#REF!</definedName>
    <definedName name="COVELMT_PREF_HOLD_AMT">[2]PR025!#REF!</definedName>
    <definedName name="COVELMT_PREF_INV_AMT">[2]PR025!#REF!</definedName>
    <definedName name="COVELMT_PREF_INV_PARENT_AMT">[2]PR025!#REF!</definedName>
    <definedName name="COVELMT_PREF_LIFE_NOT_SUBJ_AMT">[2]PR025!#REF!</definedName>
    <definedName name="COVELMT_PREF_NON_INS_AMT">[2]PR025!#REF!</definedName>
    <definedName name="COVELMT_PREF_PC_NOT_SUBJ_AMT">[2]PR025!#REF!</definedName>
    <definedName name="COVELMT_R2">[2]PR025!#REF!</definedName>
    <definedName name="COVELMT_R3">[2]PR025!#REF!</definedName>
    <definedName name="COVELMT_R4">[2]PR025!#REF!</definedName>
    <definedName name="COVELMT_R5">[2]PR025!#REF!</definedName>
    <definedName name="COVELMT_REAL_EST_AMT">[2]PR025!#REF!</definedName>
    <definedName name="COVELMT_REC_SEC_AMT">[2]PR025!#REF!</definedName>
    <definedName name="COVELMT_SCH_BA_AMT">[2]PR025!#REF!</definedName>
    <definedName name="COVELMT_STABIL_RESERVE">[2]PR025!#REF!</definedName>
    <definedName name="COVELMT_TOT_AFT_COV_AMT">[2]PR025!#REF!</definedName>
    <definedName name="COVELMT_TOT_NWP_AMT">[2]PR025!#REF!</definedName>
    <definedName name="COVELMT_TOT_R2_AMT">[2]PR025!#REF!</definedName>
    <definedName name="COVELMT_TOT_R3_AMT">[2]PR025!#REF!</definedName>
    <definedName name="COVELMT_TOT_R4_AMT">[2]PR025!#REF!</definedName>
    <definedName name="COVELMT_TOT_R5_AMT">[2]PR025!#REF!</definedName>
    <definedName name="COVELMT_TOT_UNPD_LLAE_AMT">[2]PR025!#REF!</definedName>
    <definedName name="COVELMT_UNAFFIL_COMM_AMT">[2]PR025!#REF!</definedName>
    <definedName name="COVELMT_UNAFFIL_PREF_AMT">[2]PR025!#REF!</definedName>
    <definedName name="Difference">#REF!</definedName>
    <definedName name="HAnaBranşlar">'Hayat Branşlar'!$GC$1:$GC$4</definedName>
    <definedName name="HayatBranslar">'[1]Hayat Branşlar'!$KS$1:$KS$10</definedName>
    <definedName name="HDAnaBranşlar">'Hayatdışı Branşlar'!$HL$2:$HL$22</definedName>
    <definedName name="HDBranslar">'[1]Hayatdışı Branşlar'!$KV$1:$KV$74</definedName>
    <definedName name="HEALTH_DIS_GRP_CRED_REQ">[2]PR017!#REF!</definedName>
    <definedName name="HEALTH_DIS_INC_GRP_CRD_EARN_PREM">[2]PR017!#REF!</definedName>
    <definedName name="HEALTH_LSS_CONFACT_REQ">[2]PR017!#REF!</definedName>
    <definedName name="HEALTH_MAJ_DENT_REQ">[2]PR017!#REF!</definedName>
    <definedName name="HEALTH_MED_SUP_EARN_PREM">[2]PR017!#REF!</definedName>
    <definedName name="HEALTH_MED_SUP_OTH_BNFT_REQ">[2]PR017!#REF!</definedName>
    <definedName name="HEALTH_MED_SUP_OTHER_EARN_PREM">[2]PR017!#REF!</definedName>
    <definedName name="HEALTH_USUAL_CUST_DENT_EARN_PREM">[2]PR017!#REF!</definedName>
    <definedName name="Hesaplama">'[1]Branş Kırılımlı Analiz'!$BH$3:$BH$15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PPT1_1989_LSS_INC_NET">#REF!</definedName>
    <definedName name="PPT1_1989_PRE_EARN_NET">#REF!</definedName>
    <definedName name="PPT1_1990_LSS_INC_NET">#REF!</definedName>
    <definedName name="PPT1_1990_PRE_EARN_NET">#REF!</definedName>
    <definedName name="PPT1_1991_LSS_INC_NET">#REF!</definedName>
    <definedName name="PPT1_1991_PRE_EARN_NET">#REF!</definedName>
    <definedName name="PPT1_1992_LSS_INC_NET">#REF!</definedName>
    <definedName name="PPT1_1992_PRE_EARN_NET">#REF!</definedName>
    <definedName name="PPT1_1993_LSS_INC_NET">#REF!</definedName>
    <definedName name="PPT1_1993_PRE_EARN_NET">#REF!</definedName>
    <definedName name="PPT1_1994_LSS_INC_NET">#REF!</definedName>
    <definedName name="PPT1_1994_PRE_EARN_NET">#REF!</definedName>
    <definedName name="PPT1_1995_LSS_INC_NET">#REF!</definedName>
    <definedName name="PPT1_1995_PRE_EARN_NET">#REF!</definedName>
    <definedName name="PPT1_1996_LSS_INC_NET">#REF!</definedName>
    <definedName name="PPT1_1996_PRE_EARN_NET">#REF!</definedName>
    <definedName name="PPT1_1997_LSS_INC_NET">#REF!</definedName>
    <definedName name="PPT1_1997_PRE_EARN_NET">#REF!</definedName>
    <definedName name="PPT1_1998_LSS_INC_NET">#REF!</definedName>
    <definedName name="PPT1_1998_PRE_EARN_NET">#REF!</definedName>
    <definedName name="PPT1_ASCII_DATA">#REF!</definedName>
    <definedName name="PPT1_ASCII_FORMAT">#REF!</definedName>
    <definedName name="PPT1_TOTALS_LSS_UNPD">#REF!</definedName>
    <definedName name="PPT1_TOTALS_NONTAB_DSC_LSS">#REF!</definedName>
    <definedName name="PPT1_TOTALS_NONTAB_DSC_LSS_EXP">#REF!</definedName>
    <definedName name="PPT1RS1_1988_LSS_INC_NET">[2]PR119!#REF!</definedName>
    <definedName name="PPT2_1989_11">#REF!</definedName>
    <definedName name="PPT2_1989_2">#REF!</definedName>
    <definedName name="PPT2_1989_3">#REF!</definedName>
    <definedName name="PPT2_1990_11">#REF!</definedName>
    <definedName name="PPT2_1990_3">#REF!</definedName>
    <definedName name="PPT2_1990_4">#REF!</definedName>
    <definedName name="PPT2_1991_11">#REF!</definedName>
    <definedName name="PPT2_1991_4">#REF!</definedName>
    <definedName name="PPT2_1991_5">#REF!</definedName>
    <definedName name="PPT2_1992_11">#REF!</definedName>
    <definedName name="PPT2_1992_5">#REF!</definedName>
    <definedName name="PPT2_1992_6">#REF!</definedName>
    <definedName name="PPT2_1993_11">#REF!</definedName>
    <definedName name="PPT2_1993_7">#REF!</definedName>
    <definedName name="PPT2_1994_11">#REF!</definedName>
    <definedName name="PPT2_1994_7">#REF!</definedName>
    <definedName name="PPT2_1994_8">#REF!</definedName>
    <definedName name="PPT2_1995_11">#REF!</definedName>
    <definedName name="PPT2_1995_8">#REF!</definedName>
    <definedName name="PPT2_1995_9">#REF!</definedName>
    <definedName name="PPT2_1996_10">#REF!</definedName>
    <definedName name="PPT2_1996_11">#REF!</definedName>
    <definedName name="PPT2_1996_9">#REF!</definedName>
    <definedName name="PPT2_1997_10">#REF!</definedName>
    <definedName name="PPT2_1997_11">#REF!</definedName>
    <definedName name="PPT2_ASCII_DATA">#REF!</definedName>
    <definedName name="PPT2_ASCII_FORMAT">#REF!</definedName>
    <definedName name="PPT7BS1_REIN_D_LSS_LAE_UNPD">[2]PR701!#REF!</definedName>
    <definedName name="PR017_19_prnt2">[2]PR025!#REF!</definedName>
    <definedName name="PR017_19_prnt3">[2]PR025!#REF!</definedName>
    <definedName name="PR017_19_prnt4">[2]PR025!#REF!</definedName>
    <definedName name="PR017_19_prnt5">[2]PR025!#REF!</definedName>
    <definedName name="PR100_prnt1">#REF!</definedName>
    <definedName name="PR200_prnt1">#REF!</definedName>
    <definedName name="Print_Area_MI">#REF!</definedName>
    <definedName name="Satış_Kanalı">'[1]Genel(4)'!$DH$1:$DH$92</definedName>
    <definedName name="sirket">#REF!</definedName>
    <definedName name="şirk">#REF!</definedName>
    <definedName name="şirket">#REF!</definedName>
    <definedName name="Şirketler">'Gelir Tablosu'!$BC$3:$BC$78</definedName>
    <definedName name="Tahviller">#REF!</definedName>
    <definedName name="var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P16" i="2" l="1"/>
  <c r="BO16" i="2"/>
  <c r="BN16" i="2"/>
  <c r="BM16" i="2"/>
  <c r="BL16" i="2"/>
  <c r="BK16" i="2"/>
  <c r="BJ16" i="2"/>
  <c r="BI16" i="2"/>
  <c r="BH16" i="2"/>
  <c r="BG16" i="2"/>
  <c r="BF16" i="2"/>
  <c r="E172" i="1"/>
  <c r="B172" i="1"/>
  <c r="E4" i="1"/>
  <c r="F51" i="1" l="1"/>
  <c r="C33" i="1"/>
  <c r="C36" i="1"/>
  <c r="F161" i="1"/>
  <c r="F124" i="1"/>
  <c r="C14" i="1"/>
  <c r="C138" i="1"/>
  <c r="C40" i="1"/>
  <c r="C147" i="1"/>
  <c r="F116" i="1"/>
  <c r="C53" i="1"/>
  <c r="BE81" i="4"/>
  <c r="BA76" i="4"/>
  <c r="BB81" i="4"/>
  <c r="AX76" i="4"/>
  <c r="AQ81" i="4"/>
  <c r="AN81" i="4"/>
  <c r="CL80" i="4"/>
  <c r="J75" i="4"/>
  <c r="CF69" i="4"/>
  <c r="K77" i="4"/>
  <c r="BO71" i="4"/>
  <c r="BK66" i="4"/>
  <c r="BF80" i="4"/>
  <c r="AZ80" i="4"/>
  <c r="BT74" i="4"/>
  <c r="AZ69" i="4"/>
  <c r="AV64" i="4"/>
  <c r="AR59" i="4"/>
  <c r="CJ81" i="4"/>
  <c r="CP75" i="4"/>
  <c r="BL70" i="4"/>
  <c r="BH65" i="4"/>
  <c r="BD60" i="4"/>
  <c r="AT77" i="4"/>
  <c r="CT71" i="4"/>
  <c r="CP66" i="4"/>
  <c r="BT80" i="4"/>
  <c r="CL74" i="4"/>
  <c r="BQ69" i="4"/>
  <c r="L82" i="4"/>
  <c r="Q76" i="4"/>
  <c r="CC70" i="4"/>
  <c r="BY65" i="4"/>
  <c r="Z75" i="4"/>
  <c r="BW67" i="4"/>
  <c r="BD61" i="4"/>
  <c r="V56" i="4"/>
  <c r="O51" i="4"/>
  <c r="K46" i="4"/>
  <c r="AG76" i="4"/>
  <c r="BP68" i="4"/>
  <c r="AE62" i="4"/>
  <c r="CM56" i="4"/>
  <c r="BO81" i="4"/>
  <c r="CS72" i="4"/>
  <c r="CG65" i="4"/>
  <c r="E60" i="4"/>
  <c r="BY54" i="4"/>
  <c r="BU49" i="4"/>
  <c r="AD76" i="4"/>
  <c r="BN68" i="4"/>
  <c r="AC62" i="4"/>
  <c r="BX77" i="4"/>
  <c r="CL69" i="4"/>
  <c r="AB63" i="4"/>
  <c r="CF57" i="4"/>
  <c r="J78" i="4"/>
  <c r="Z70" i="4"/>
  <c r="H82" i="4"/>
  <c r="AB73" i="4"/>
  <c r="M66" i="4"/>
  <c r="X60" i="4"/>
  <c r="CQ54" i="4"/>
  <c r="CG75" i="4"/>
  <c r="AC68" i="4"/>
  <c r="CS61" i="4"/>
  <c r="BI56" i="4"/>
  <c r="AZ51" i="4"/>
  <c r="W76" i="4"/>
  <c r="BI68" i="4"/>
  <c r="X62" i="4"/>
  <c r="BT79" i="4"/>
  <c r="AZ71" i="4"/>
  <c r="BD64" i="4"/>
  <c r="CJ76" i="4"/>
  <c r="T69" i="4"/>
  <c r="BR62" i="4"/>
  <c r="AE57" i="4"/>
  <c r="AA79" i="4"/>
  <c r="R71" i="4"/>
  <c r="AB64" i="4"/>
  <c r="BT58" i="4"/>
  <c r="BB53" i="4"/>
  <c r="AX48" i="4"/>
  <c r="BD80" i="4"/>
  <c r="Q72" i="4"/>
  <c r="J65" i="4"/>
  <c r="AS59" i="4"/>
  <c r="W54" i="4"/>
  <c r="BF77" i="4"/>
  <c r="BZ69" i="4"/>
  <c r="S63" i="4"/>
  <c r="BV57" i="4"/>
  <c r="BH52" i="4"/>
  <c r="BD47" i="4"/>
  <c r="BI74" i="4"/>
  <c r="AA67" i="4"/>
  <c r="P61" i="4"/>
  <c r="CC55" i="4"/>
  <c r="BW50" i="4"/>
  <c r="AU76" i="4"/>
  <c r="CC68" i="4"/>
  <c r="AM62" i="4"/>
  <c r="CU56" i="4"/>
  <c r="CD81" i="4"/>
  <c r="M73" i="4"/>
  <c r="CP65" i="4"/>
  <c r="M60" i="4"/>
  <c r="CG54" i="4"/>
  <c r="AU80" i="4"/>
  <c r="J72" i="4"/>
  <c r="D65" i="4"/>
  <c r="AM59" i="4"/>
  <c r="R54" i="4"/>
  <c r="AC82" i="4"/>
  <c r="AU73" i="4"/>
  <c r="F38" i="1"/>
  <c r="F62" i="1"/>
  <c r="F65" i="1"/>
  <c r="F149" i="1"/>
  <c r="F20" i="1"/>
  <c r="F136" i="1"/>
  <c r="C46" i="1"/>
  <c r="F66" i="1"/>
  <c r="C117" i="1"/>
  <c r="C79" i="1"/>
  <c r="F110" i="1"/>
  <c r="AI81" i="4"/>
  <c r="AE76" i="4"/>
  <c r="AF81" i="4"/>
  <c r="AB76" i="4"/>
  <c r="U81" i="4"/>
  <c r="R81" i="4"/>
  <c r="BK80" i="4"/>
  <c r="CD74" i="4"/>
  <c r="CG82" i="4"/>
  <c r="CE76" i="4"/>
  <c r="AS71" i="4"/>
  <c r="AO66" i="4"/>
  <c r="AF80" i="4"/>
  <c r="X80" i="4"/>
  <c r="AV74" i="4"/>
  <c r="AD69" i="4"/>
  <c r="Z64" i="4"/>
  <c r="V59" i="4"/>
  <c r="BH81" i="4"/>
  <c r="BR75" i="4"/>
  <c r="AP70" i="4"/>
  <c r="AL65" i="4"/>
  <c r="AH60" i="4"/>
  <c r="U77" i="4"/>
  <c r="BX71" i="4"/>
  <c r="BT66" i="4"/>
  <c r="AS80" i="4"/>
  <c r="BM74" i="4"/>
  <c r="AU69" i="4"/>
  <c r="CC81" i="4"/>
  <c r="CK75" i="4"/>
  <c r="BG70" i="4"/>
  <c r="BC65" i="4"/>
  <c r="CF74" i="4"/>
  <c r="AU67" i="4"/>
  <c r="AF61" i="4"/>
  <c r="CQ55" i="4"/>
  <c r="CK50" i="4"/>
  <c r="CG45" i="4"/>
  <c r="CQ75" i="4"/>
  <c r="AN68" i="4"/>
  <c r="G62" i="4"/>
  <c r="BO56" i="4"/>
  <c r="W81" i="4"/>
  <c r="BK72" i="4"/>
  <c r="AZ65" i="4"/>
  <c r="BZ59" i="4"/>
  <c r="BC54" i="4"/>
  <c r="AY49" i="4"/>
  <c r="CL75" i="4"/>
  <c r="AK68" i="4"/>
  <c r="E62" i="4"/>
  <c r="AL77" i="4"/>
  <c r="BG69" i="4"/>
  <c r="D63" i="4"/>
  <c r="BI57" i="4"/>
  <c r="BW77" i="4"/>
  <c r="CJ69" i="4"/>
  <c r="BG81" i="4"/>
  <c r="CM72" i="4"/>
  <c r="BX65" i="4"/>
  <c r="CS59" i="4"/>
  <c r="BU54" i="4"/>
  <c r="AX75" i="4"/>
  <c r="CR67" i="4"/>
  <c r="BU61" i="4"/>
  <c r="AL56" i="4"/>
  <c r="AD51" i="4"/>
  <c r="CC75" i="4"/>
  <c r="AB68" i="4"/>
  <c r="CR61" i="4"/>
  <c r="AD79" i="4"/>
  <c r="T71" i="4"/>
  <c r="AD64" i="4"/>
  <c r="BC76" i="4"/>
  <c r="CI68" i="4"/>
  <c r="AT62" i="4"/>
  <c r="H57" i="4"/>
  <c r="CE78" i="4"/>
  <c r="CB70" i="4"/>
  <c r="CQ63" i="4"/>
  <c r="AW58" i="4"/>
  <c r="AF53" i="4"/>
  <c r="AB48" i="4"/>
  <c r="M80" i="4"/>
  <c r="CD71" i="4"/>
  <c r="CB64" i="4"/>
  <c r="U59" i="4"/>
  <c r="CS53" i="4"/>
  <c r="AA77" i="4"/>
  <c r="AT69" i="4"/>
  <c r="CM62" i="4"/>
  <c r="AY57" i="4"/>
  <c r="AL52" i="4"/>
  <c r="AH47" i="4"/>
  <c r="AB74" i="4"/>
  <c r="CL66" i="4"/>
  <c r="CJ60" i="4"/>
  <c r="BF55" i="4"/>
  <c r="BA50" i="4"/>
  <c r="J76" i="4"/>
  <c r="AW68" i="4"/>
  <c r="O62" i="4"/>
  <c r="BX56" i="4"/>
  <c r="AL81" i="4"/>
  <c r="BX72" i="4"/>
  <c r="BM65" i="4"/>
  <c r="CH59" i="4"/>
  <c r="BK54" i="4"/>
  <c r="CU79" i="4"/>
  <c r="BT71" i="4"/>
  <c r="BV64" i="4"/>
  <c r="P59" i="4"/>
  <c r="CN53" i="4"/>
  <c r="BZ81" i="4"/>
  <c r="J73" i="4"/>
  <c r="F23" i="1"/>
  <c r="C107" i="1"/>
  <c r="C109" i="1"/>
  <c r="F137" i="1"/>
  <c r="C141" i="1"/>
  <c r="F118" i="1"/>
  <c r="F160" i="1"/>
  <c r="C154" i="1"/>
  <c r="C89" i="1"/>
  <c r="C47" i="1"/>
  <c r="C98" i="1"/>
  <c r="M81" i="4"/>
  <c r="I76" i="4"/>
  <c r="J81" i="4"/>
  <c r="F76" i="4"/>
  <c r="CQ80" i="4"/>
  <c r="CN80" i="4"/>
  <c r="AJ80" i="4"/>
  <c r="BF74" i="4"/>
  <c r="BG82" i="4"/>
  <c r="BG76" i="4"/>
  <c r="W71" i="4"/>
  <c r="S66" i="4"/>
  <c r="E80" i="4"/>
  <c r="CO79" i="4"/>
  <c r="W74" i="4"/>
  <c r="H69" i="4"/>
  <c r="D64" i="4"/>
  <c r="CR58" i="4"/>
  <c r="AG81" i="4"/>
  <c r="AT75" i="4"/>
  <c r="T70" i="4"/>
  <c r="P65" i="4"/>
  <c r="CR82" i="4"/>
  <c r="CN76" i="4"/>
  <c r="BB71" i="4"/>
  <c r="AX66" i="4"/>
  <c r="Q80" i="4"/>
  <c r="AO74" i="4"/>
  <c r="Y69" i="4"/>
  <c r="BA81" i="4"/>
  <c r="BM75" i="4"/>
  <c r="AK70" i="4"/>
  <c r="AG65" i="4"/>
  <c r="AY74" i="4"/>
  <c r="N67" i="4"/>
  <c r="H61" i="4"/>
  <c r="BT55" i="4"/>
  <c r="BO50" i="4"/>
  <c r="BK45" i="4"/>
  <c r="BD75" i="4"/>
  <c r="G68" i="4"/>
  <c r="CA61" i="4"/>
  <c r="AR56" i="4"/>
  <c r="BY80" i="4"/>
  <c r="AF72" i="4"/>
  <c r="X65" i="4"/>
  <c r="BC59" i="4"/>
  <c r="AG54" i="4"/>
  <c r="AC49" i="4"/>
  <c r="BB75" i="4"/>
  <c r="E68" i="4"/>
  <c r="BY61" i="4"/>
  <c r="E77" i="4"/>
  <c r="AE69" i="4"/>
  <c r="BX62" i="4"/>
  <c r="AK57" i="4"/>
  <c r="AK77" i="4"/>
  <c r="BF69" i="4"/>
  <c r="F8" i="1"/>
  <c r="C168" i="1"/>
  <c r="F139" i="1"/>
  <c r="F119" i="1"/>
  <c r="C49" i="1"/>
  <c r="F90" i="1"/>
  <c r="C160" i="1"/>
  <c r="F152" i="1"/>
  <c r="C26" i="1"/>
  <c r="C158" i="1"/>
  <c r="F109" i="1"/>
  <c r="CI80" i="4"/>
  <c r="CE75" i="4"/>
  <c r="CF80" i="4"/>
  <c r="CB75" i="4"/>
  <c r="BU80" i="4"/>
  <c r="BR80" i="4"/>
  <c r="J80" i="4"/>
  <c r="AH74" i="4"/>
  <c r="AE82" i="4"/>
  <c r="AI76" i="4"/>
  <c r="CS70" i="4"/>
  <c r="CO65" i="4"/>
  <c r="BV79" i="4"/>
  <c r="BN79" i="4"/>
  <c r="CP73" i="4"/>
  <c r="CD68" i="4"/>
  <c r="BZ63" i="4"/>
  <c r="BV58" i="4"/>
  <c r="F81" i="4"/>
  <c r="V75" i="4"/>
  <c r="CP69" i="4"/>
  <c r="CL64" i="4"/>
  <c r="BQ82" i="4"/>
  <c r="BP76" i="4"/>
  <c r="AF71" i="4"/>
  <c r="AB66" i="4"/>
  <c r="CI79" i="4"/>
  <c r="Q74" i="4"/>
  <c r="CU68" i="4"/>
  <c r="AA81" i="4"/>
  <c r="AO75" i="4"/>
  <c r="O70" i="4"/>
  <c r="K65" i="4"/>
  <c r="M74" i="4"/>
  <c r="CC66" i="4"/>
  <c r="CA60" i="4"/>
  <c r="AW55" i="4"/>
  <c r="AS50" i="4"/>
  <c r="AO45" i="4"/>
  <c r="Y75" i="4"/>
  <c r="BV67" i="4"/>
  <c r="BC61" i="4"/>
  <c r="U56" i="4"/>
  <c r="AG80" i="4"/>
  <c r="CP71" i="4"/>
  <c r="CO64" i="4"/>
  <c r="AF59" i="4"/>
  <c r="K54" i="4"/>
  <c r="G49" i="4"/>
  <c r="U75" i="4"/>
  <c r="BT67" i="4"/>
  <c r="BA61" i="4"/>
  <c r="BK76" i="4"/>
  <c r="CP68" i="4"/>
  <c r="AZ62" i="4"/>
  <c r="N57" i="4"/>
  <c r="D77" i="4"/>
  <c r="AC69" i="4"/>
  <c r="BO80" i="4"/>
  <c r="AA72" i="4"/>
  <c r="T65" i="4"/>
  <c r="AY59" i="4"/>
  <c r="AC54" i="4"/>
  <c r="BW74" i="4"/>
  <c r="C69" i="1"/>
  <c r="C156" i="1"/>
  <c r="F17" i="1"/>
  <c r="F106" i="1"/>
  <c r="F96" i="1"/>
  <c r="F57" i="1"/>
  <c r="C148" i="1"/>
  <c r="F18" i="1"/>
  <c r="F72" i="1"/>
  <c r="F157" i="1"/>
  <c r="C152" i="1"/>
  <c r="BM80" i="4"/>
  <c r="BI75" i="4"/>
  <c r="BJ80" i="4"/>
  <c r="BF75" i="4"/>
  <c r="AY80" i="4"/>
  <c r="AV80" i="4"/>
  <c r="CA79" i="4"/>
  <c r="J74" i="4"/>
  <c r="D82" i="4"/>
  <c r="K76" i="4"/>
  <c r="BW70" i="4"/>
  <c r="BS65" i="4"/>
  <c r="AT79" i="4"/>
  <c r="AN79" i="4"/>
  <c r="BR73" i="4"/>
  <c r="BH68" i="4"/>
  <c r="BD63" i="4"/>
  <c r="AZ58" i="4"/>
  <c r="BX80" i="4"/>
  <c r="CP74" i="4"/>
  <c r="BT69" i="4"/>
  <c r="BP64" i="4"/>
  <c r="AP82" i="4"/>
  <c r="AR76" i="4"/>
  <c r="J71" i="4"/>
  <c r="F66" i="4"/>
  <c r="BI79" i="4"/>
  <c r="CK73" i="4"/>
  <c r="BY68" i="4"/>
  <c r="CS80" i="4"/>
  <c r="P75" i="4"/>
  <c r="CK69" i="4"/>
  <c r="BL82" i="4"/>
  <c r="BW73" i="4"/>
  <c r="AY66" i="4"/>
  <c r="BB60" i="4"/>
  <c r="AA55" i="4"/>
  <c r="W50" i="4"/>
  <c r="S45" i="4"/>
  <c r="CE74" i="4"/>
  <c r="AS67" i="4"/>
  <c r="AE61" i="4"/>
  <c r="CP55" i="4"/>
  <c r="CH79" i="4"/>
  <c r="BK71" i="4"/>
  <c r="BL64" i="4"/>
  <c r="I59" i="4"/>
  <c r="CG53" i="4"/>
  <c r="CC48" i="4"/>
  <c r="CA74" i="4"/>
  <c r="AN67" i="4"/>
  <c r="AC61" i="4"/>
  <c r="AC76" i="4"/>
  <c r="BM68" i="4"/>
  <c r="AB62" i="4"/>
  <c r="CI56" i="4"/>
  <c r="C38" i="1"/>
  <c r="C143" i="1"/>
  <c r="C63" i="1"/>
  <c r="F92" i="1"/>
  <c r="C140" i="1"/>
  <c r="F27" i="1"/>
  <c r="C136" i="1"/>
  <c r="C96" i="1"/>
  <c r="F10" i="1"/>
  <c r="F145" i="1"/>
  <c r="C34" i="1"/>
  <c r="AQ80" i="4"/>
  <c r="AM75" i="4"/>
  <c r="AN80" i="4"/>
  <c r="AJ75" i="4"/>
  <c r="AC80" i="4"/>
  <c r="Z80" i="4"/>
  <c r="AZ79" i="4"/>
  <c r="CD73" i="4"/>
  <c r="BU81" i="4"/>
  <c r="CD75" i="4"/>
  <c r="BA70" i="4"/>
  <c r="AW65" i="4"/>
  <c r="T79" i="4"/>
  <c r="M79" i="4"/>
  <c r="AT73" i="4"/>
  <c r="AL68" i="4"/>
  <c r="AH63" i="4"/>
  <c r="AD58" i="4"/>
  <c r="AW80" i="4"/>
  <c r="BR74" i="4"/>
  <c r="AX69" i="4"/>
  <c r="AT64" i="4"/>
  <c r="P82" i="4"/>
  <c r="T76" i="4"/>
  <c r="CF70" i="4"/>
  <c r="CB65" i="4"/>
  <c r="AG79" i="4"/>
  <c r="BM73" i="4"/>
  <c r="BC68" i="4"/>
  <c r="BQ80" i="4"/>
  <c r="CI74" i="4"/>
  <c r="BO69" i="4"/>
  <c r="U82" i="4"/>
  <c r="AL73" i="4"/>
  <c r="T66" i="4"/>
  <c r="AD60" i="4"/>
  <c r="E55" i="4"/>
  <c r="CS49" i="4"/>
  <c r="CO44" i="4"/>
  <c r="AX74" i="4"/>
  <c r="M67" i="4"/>
  <c r="G61" i="4"/>
  <c r="BS55" i="4"/>
  <c r="AR79" i="4"/>
  <c r="AD71" i="4"/>
  <c r="AL64" i="4"/>
  <c r="CD58" i="4"/>
  <c r="BK53" i="4"/>
  <c r="BG48" i="4"/>
  <c r="AT74" i="4"/>
  <c r="J67" i="4"/>
  <c r="CU60" i="4"/>
  <c r="CJ75" i="4"/>
  <c r="AI68" i="4"/>
  <c r="D62" i="4"/>
  <c r="BL56" i="4"/>
  <c r="AA76" i="4"/>
  <c r="BL68" i="4"/>
  <c r="C23" i="1"/>
  <c r="C126" i="1"/>
  <c r="F77" i="1"/>
  <c r="F76" i="1"/>
  <c r="C18" i="1"/>
  <c r="C42" i="1"/>
  <c r="C118" i="1"/>
  <c r="F121" i="1"/>
  <c r="C103" i="1"/>
  <c r="F127" i="1"/>
  <c r="F78" i="1"/>
  <c r="U80" i="4"/>
  <c r="Q75" i="4"/>
  <c r="R80" i="4"/>
  <c r="N75" i="4"/>
  <c r="G80" i="4"/>
  <c r="D80" i="4"/>
  <c r="X79" i="4"/>
  <c r="BF73" i="4"/>
  <c r="AU81" i="4"/>
  <c r="BE75" i="4"/>
  <c r="AE70" i="4"/>
  <c r="AA65" i="4"/>
  <c r="CL78" i="4"/>
  <c r="CD78" i="4"/>
  <c r="V73" i="4"/>
  <c r="P68" i="4"/>
  <c r="L63" i="4"/>
  <c r="H58" i="4"/>
  <c r="V80" i="4"/>
  <c r="AS74" i="4"/>
  <c r="AB69" i="4"/>
  <c r="X64" i="4"/>
  <c r="CG81" i="4"/>
  <c r="CN75" i="4"/>
  <c r="BJ70" i="4"/>
  <c r="BF65" i="4"/>
  <c r="F79" i="4"/>
  <c r="AO73" i="4"/>
  <c r="AG68" i="4"/>
  <c r="AP80" i="4"/>
  <c r="BK74" i="4"/>
  <c r="AS69" i="4"/>
  <c r="BS81" i="4"/>
  <c r="CU72" i="4"/>
  <c r="CI65" i="4"/>
  <c r="G60" i="4"/>
  <c r="CA54" i="4"/>
  <c r="BW49" i="4"/>
  <c r="BS44" i="4"/>
  <c r="L74" i="4"/>
  <c r="CB66" i="4"/>
  <c r="BY60" i="4"/>
  <c r="AV55" i="4"/>
  <c r="CS78" i="4"/>
  <c r="CP70" i="4"/>
  <c r="K64" i="4"/>
  <c r="BG58" i="4"/>
  <c r="AO53" i="4"/>
  <c r="AK48" i="4"/>
  <c r="H74" i="4"/>
  <c r="BZ66" i="4"/>
  <c r="BW60" i="4"/>
  <c r="BA75" i="4"/>
  <c r="D68" i="4"/>
  <c r="BX61" i="4"/>
  <c r="AO56" i="4"/>
  <c r="CI75" i="4"/>
  <c r="AF68" i="4"/>
  <c r="AM79" i="4"/>
  <c r="Y71" i="4"/>
  <c r="AG64" i="4"/>
  <c r="BZ58" i="4"/>
  <c r="AY82" i="4"/>
  <c r="BJ73" i="4"/>
  <c r="AN66" i="4"/>
  <c r="AU60" i="4"/>
  <c r="T55" i="4"/>
  <c r="CS82" i="4"/>
  <c r="CT73" i="4"/>
  <c r="BP66" i="4"/>
  <c r="BR60" i="4"/>
  <c r="AE77" i="4"/>
  <c r="BB69" i="4"/>
  <c r="CQ62" i="4"/>
  <c r="BS74" i="4"/>
  <c r="AE67" i="4"/>
  <c r="T61" i="4"/>
  <c r="CG55" i="4"/>
  <c r="CI76" i="4"/>
  <c r="S69" i="4"/>
  <c r="BQ62" i="4"/>
  <c r="AD57" i="4"/>
  <c r="R52" i="4"/>
  <c r="N47" i="4"/>
  <c r="CU77" i="4"/>
  <c r="N70" i="4"/>
  <c r="AR63" i="4"/>
  <c r="CT57" i="4"/>
  <c r="CE52" i="4"/>
  <c r="AL75" i="4"/>
  <c r="CK67" i="4"/>
  <c r="BM61" i="4"/>
  <c r="AF56" i="4"/>
  <c r="X51" i="4"/>
  <c r="CP80" i="4"/>
  <c r="AU72" i="4"/>
  <c r="AK65" i="4"/>
  <c r="BM59" i="4"/>
  <c r="AQ54" i="4"/>
  <c r="AM49" i="4"/>
  <c r="AA74" i="4"/>
  <c r="F83" i="1"/>
  <c r="C112" i="1"/>
  <c r="C120" i="1"/>
  <c r="F58" i="1"/>
  <c r="F47" i="1"/>
  <c r="F88" i="1"/>
  <c r="C105" i="1"/>
  <c r="C163" i="1"/>
  <c r="C41" i="1"/>
  <c r="F115" i="1"/>
  <c r="C139" i="1"/>
  <c r="CQ79" i="4"/>
  <c r="CM74" i="4"/>
  <c r="CN79" i="4"/>
  <c r="CJ74" i="4"/>
  <c r="CC79" i="4"/>
  <c r="BZ79" i="4"/>
  <c r="CP78" i="4"/>
  <c r="AH73" i="4"/>
  <c r="T81" i="4"/>
  <c r="AG75" i="4"/>
  <c r="I70" i="4"/>
  <c r="E65" i="4"/>
  <c r="CB82" i="4"/>
  <c r="BB78" i="4"/>
  <c r="CP72" i="4"/>
  <c r="CL67" i="4"/>
  <c r="CH62" i="4"/>
  <c r="CD57" i="4"/>
  <c r="CL79" i="4"/>
  <c r="T74" i="4"/>
  <c r="F69" i="4"/>
  <c r="CT63" i="4"/>
  <c r="BF81" i="4"/>
  <c r="BP75" i="4"/>
  <c r="AN70" i="4"/>
  <c r="AJ65" i="4"/>
  <c r="BW78" i="4"/>
  <c r="Q73" i="4"/>
  <c r="K68" i="4"/>
  <c r="O80" i="4"/>
  <c r="AM74" i="4"/>
  <c r="W69" i="4"/>
  <c r="Y81" i="4"/>
  <c r="BN72" i="4"/>
  <c r="BB65" i="4"/>
  <c r="CB59" i="4"/>
  <c r="BE54" i="4"/>
  <c r="BA49" i="4"/>
  <c r="BK82" i="4"/>
  <c r="BU73" i="4"/>
  <c r="AV66" i="4"/>
  <c r="BA60" i="4"/>
  <c r="Z55" i="4"/>
  <c r="BF78" i="4"/>
  <c r="BK70" i="4"/>
  <c r="CC63" i="4"/>
  <c r="AJ58" i="4"/>
  <c r="S53" i="4"/>
  <c r="BI82" i="4"/>
  <c r="BS73" i="4"/>
  <c r="AS66" i="4"/>
  <c r="AY60" i="4"/>
  <c r="R75" i="4"/>
  <c r="BS67" i="4"/>
  <c r="AZ61" i="4"/>
  <c r="R56" i="4"/>
  <c r="AZ75" i="4"/>
  <c r="CT67" i="4"/>
  <c r="CM78" i="4"/>
  <c r="CL70" i="4"/>
  <c r="G64" i="4"/>
  <c r="BC58" i="4"/>
  <c r="G82" i="4"/>
  <c r="AA73" i="4"/>
  <c r="L66" i="4"/>
  <c r="W60" i="4"/>
  <c r="CP54" i="4"/>
  <c r="F50" i="1"/>
  <c r="C100" i="1"/>
  <c r="F167" i="1"/>
  <c r="F45" i="1"/>
  <c r="C108" i="1"/>
  <c r="F41" i="1"/>
  <c r="C90" i="1"/>
  <c r="F138" i="1"/>
  <c r="C24" i="1"/>
  <c r="F102" i="1"/>
  <c r="F150" i="1"/>
  <c r="BU79" i="4"/>
  <c r="BQ74" i="4"/>
  <c r="BR79" i="4"/>
  <c r="BN74" i="4"/>
  <c r="BG79" i="4"/>
  <c r="BD79" i="4"/>
  <c r="BP78" i="4"/>
  <c r="I73" i="4"/>
  <c r="CK80" i="4"/>
  <c r="I75" i="4"/>
  <c r="CE69" i="4"/>
  <c r="CA64" i="4"/>
  <c r="AZ82" i="4"/>
  <c r="AB78" i="4"/>
  <c r="BT72" i="4"/>
  <c r="BP67" i="4"/>
  <c r="BL62" i="4"/>
  <c r="BH57" i="4"/>
  <c r="BL79" i="4"/>
  <c r="CN73" i="4"/>
  <c r="CB68" i="4"/>
  <c r="BX63" i="4"/>
  <c r="AD81" i="4"/>
  <c r="AR75" i="4"/>
  <c r="R70" i="4"/>
  <c r="N65" i="4"/>
  <c r="AW78" i="4"/>
  <c r="CK72" i="4"/>
  <c r="CG67" i="4"/>
  <c r="CG79" i="4"/>
  <c r="O74" i="4"/>
  <c r="CS68" i="4"/>
  <c r="CB80" i="4"/>
  <c r="AH72" i="4"/>
  <c r="Z65" i="4"/>
  <c r="BE59" i="4"/>
  <c r="AI54" i="4"/>
  <c r="AE49" i="4"/>
  <c r="S82" i="4"/>
  <c r="AK73" i="4"/>
  <c r="R66" i="4"/>
  <c r="AC60" i="4"/>
  <c r="D55" i="4"/>
  <c r="Q78" i="4"/>
  <c r="AC70" i="4"/>
  <c r="BC63" i="4"/>
  <c r="M58" i="4"/>
  <c r="CO52" i="4"/>
  <c r="N82" i="4"/>
  <c r="AI73" i="4"/>
  <c r="C167" i="1"/>
  <c r="C85" i="1"/>
  <c r="F155" i="1"/>
  <c r="F30" i="1"/>
  <c r="F162" i="1"/>
  <c r="C134" i="1"/>
  <c r="C75" i="1"/>
  <c r="F31" i="1"/>
  <c r="F36" i="1"/>
  <c r="F86" i="1"/>
  <c r="C150" i="1"/>
  <c r="AY79" i="4"/>
  <c r="AU74" i="4"/>
  <c r="AV79" i="4"/>
  <c r="AR74" i="4"/>
  <c r="AK79" i="4"/>
  <c r="AH79" i="4"/>
  <c r="AN78" i="4"/>
  <c r="CD72" i="4"/>
  <c r="BI80" i="4"/>
  <c r="CC74" i="4"/>
  <c r="BI69" i="4"/>
  <c r="BE64" i="4"/>
  <c r="Y82" i="4"/>
  <c r="CT77" i="4"/>
  <c r="AX72" i="4"/>
  <c r="AT67" i="4"/>
  <c r="AP62" i="4"/>
  <c r="AL57" i="4"/>
  <c r="AL79" i="4"/>
  <c r="BP73" i="4"/>
  <c r="BF68" i="4"/>
  <c r="BB63" i="4"/>
  <c r="D81" i="4"/>
  <c r="T75" i="4"/>
  <c r="CN69" i="4"/>
  <c r="CJ64" i="4"/>
  <c r="V78" i="4"/>
  <c r="BO72" i="4"/>
  <c r="BK67" i="4"/>
  <c r="BF79" i="4"/>
  <c r="CI73" i="4"/>
  <c r="BW68" i="4"/>
  <c r="AK80" i="4"/>
  <c r="CU71" i="4"/>
  <c r="CQ64" i="4"/>
  <c r="AH59" i="4"/>
  <c r="M54" i="4"/>
  <c r="I49" i="4"/>
  <c r="BQ81" i="4"/>
  <c r="CT72" i="4"/>
  <c r="CH65" i="4"/>
  <c r="F60" i="4"/>
  <c r="BZ54" i="4"/>
  <c r="BZ77" i="4"/>
  <c r="CQ69" i="4"/>
  <c r="AD63" i="4"/>
  <c r="CH57" i="4"/>
  <c r="BS52" i="4"/>
  <c r="BN81" i="4"/>
  <c r="CR72" i="4"/>
  <c r="CE65" i="4"/>
  <c r="D60" i="4"/>
  <c r="AQ74" i="4"/>
  <c r="I67" i="4"/>
  <c r="CT60" i="4"/>
  <c r="BP55" i="4"/>
  <c r="BY74" i="4"/>
  <c r="AK67" i="4"/>
  <c r="I78" i="4"/>
  <c r="C142" i="1"/>
  <c r="C99" i="1"/>
  <c r="C8" i="1"/>
  <c r="F125" i="1"/>
  <c r="F148" i="1"/>
  <c r="C77" i="1"/>
  <c r="C10" i="1"/>
  <c r="C44" i="1"/>
  <c r="F159" i="1"/>
  <c r="F140" i="1"/>
  <c r="F53" i="1"/>
  <c r="F123" i="1"/>
  <c r="G79" i="4"/>
  <c r="CU73" i="4"/>
  <c r="D79" i="4"/>
  <c r="CR73" i="4"/>
  <c r="CK78" i="4"/>
  <c r="CH78" i="4"/>
  <c r="CF77" i="4"/>
  <c r="AL72" i="4"/>
  <c r="I80" i="4"/>
  <c r="AG74" i="4"/>
  <c r="Q69" i="4"/>
  <c r="M64" i="4"/>
  <c r="BP81" i="4"/>
  <c r="AX77" i="4"/>
  <c r="F72" i="4"/>
  <c r="CT66" i="4"/>
  <c r="CP61" i="4"/>
  <c r="CL56" i="4"/>
  <c r="CA78" i="4"/>
  <c r="T73" i="4"/>
  <c r="N68" i="4"/>
  <c r="J63" i="4"/>
  <c r="AT80" i="4"/>
  <c r="BO74" i="4"/>
  <c r="AV69" i="4"/>
  <c r="AR64" i="4"/>
  <c r="BQ77" i="4"/>
  <c r="W72" i="4"/>
  <c r="S67" i="4"/>
  <c r="CU78" i="4"/>
  <c r="AM73" i="4"/>
  <c r="AE68" i="4"/>
  <c r="AU79" i="4"/>
  <c r="AI71" i="4"/>
  <c r="AN64" i="4"/>
  <c r="CF58" i="4"/>
  <c r="BM53" i="4"/>
  <c r="BI48" i="4"/>
  <c r="CA80" i="4"/>
  <c r="AG72" i="4"/>
  <c r="Y65" i="4"/>
  <c r="BD59" i="4"/>
  <c r="AH54" i="4"/>
  <c r="G77" i="4"/>
  <c r="AG69" i="4"/>
  <c r="BZ62" i="4"/>
  <c r="AN57" i="4"/>
  <c r="AA52" i="4"/>
  <c r="BW80" i="4"/>
  <c r="AE72" i="4"/>
  <c r="W65" i="4"/>
  <c r="BF82" i="4"/>
  <c r="BQ73" i="4"/>
  <c r="AR66" i="4"/>
  <c r="AX60" i="4"/>
  <c r="W55" i="4"/>
  <c r="F74" i="4"/>
  <c r="BW66" i="4"/>
  <c r="AH77" i="4"/>
  <c r="BE69" i="4"/>
  <c r="CT62" i="4"/>
  <c r="BF57" i="4"/>
  <c r="Y80" i="4"/>
  <c r="CI71" i="4"/>
  <c r="CG64" i="4"/>
  <c r="AA59" i="4"/>
  <c r="F54" i="4"/>
  <c r="BL80" i="4"/>
  <c r="V72" i="4"/>
  <c r="Q65" i="4"/>
  <c r="AW59" i="4"/>
  <c r="AU75" i="4"/>
  <c r="CP67" i="4"/>
  <c r="AX81" i="4"/>
  <c r="CF72" i="4"/>
  <c r="BT65" i="4"/>
  <c r="CO59" i="4"/>
  <c r="BQ54" i="4"/>
  <c r="F75" i="4"/>
  <c r="BG67" i="4"/>
  <c r="AQ61" i="4"/>
  <c r="K56" i="4"/>
  <c r="D51" i="4"/>
  <c r="CR45" i="4"/>
  <c r="O76" i="4"/>
  <c r="AZ68" i="4"/>
  <c r="S62" i="4"/>
  <c r="CA56" i="4"/>
  <c r="AL82" i="4"/>
  <c r="BA73" i="4"/>
  <c r="AH66" i="4"/>
  <c r="AO60" i="4"/>
  <c r="N55" i="4"/>
  <c r="J50" i="4"/>
  <c r="BV78" i="4"/>
  <c r="BY70" i="4"/>
  <c r="CN63" i="4"/>
  <c r="AT58" i="4"/>
  <c r="AC53" i="4"/>
  <c r="CO80" i="4"/>
  <c r="AR72" i="4"/>
  <c r="AI65" i="4"/>
  <c r="BL59" i="4"/>
  <c r="AP54" i="4"/>
  <c r="R77" i="4"/>
  <c r="AP69" i="4"/>
  <c r="CJ62" i="4"/>
  <c r="AV57" i="4"/>
  <c r="AI52" i="4"/>
  <c r="G76" i="4"/>
  <c r="AT68" i="4"/>
  <c r="M62" i="4"/>
  <c r="C68" i="1"/>
  <c r="F68" i="1"/>
  <c r="F111" i="1"/>
  <c r="F105" i="1"/>
  <c r="C161" i="1"/>
  <c r="C9" i="1"/>
  <c r="C27" i="1"/>
  <c r="F147" i="1"/>
  <c r="F34" i="1"/>
  <c r="F40" i="1"/>
  <c r="F163" i="1"/>
  <c r="CC78" i="4"/>
  <c r="BY73" i="4"/>
  <c r="BZ78" i="4"/>
  <c r="BV73" i="4"/>
  <c r="BO78" i="4"/>
  <c r="BL78" i="4"/>
  <c r="BH77" i="4"/>
  <c r="P72" i="4"/>
  <c r="BY79" i="4"/>
  <c r="I74" i="4"/>
  <c r="CM68" i="4"/>
  <c r="CI63" i="4"/>
  <c r="AO81" i="4"/>
  <c r="Z77" i="4"/>
  <c r="CB71" i="4"/>
  <c r="BX66" i="4"/>
  <c r="BT61" i="4"/>
  <c r="BP56" i="4"/>
  <c r="AZ78" i="4"/>
  <c r="CN72" i="4"/>
  <c r="CJ67" i="4"/>
  <c r="CF62" i="4"/>
  <c r="S80" i="4"/>
  <c r="AP74" i="4"/>
  <c r="Z69" i="4"/>
  <c r="V64" i="4"/>
  <c r="AR77" i="4"/>
  <c r="CS71" i="4"/>
  <c r="CO66" i="4"/>
  <c r="BU78" i="4"/>
  <c r="O73" i="4"/>
  <c r="I68" i="4"/>
  <c r="E79" i="4"/>
  <c r="CR70" i="4"/>
  <c r="N64" i="4"/>
  <c r="BI58" i="4"/>
  <c r="AQ53" i="4"/>
  <c r="AM48" i="4"/>
  <c r="AH80" i="4"/>
  <c r="CR71" i="4"/>
  <c r="CP64" i="4"/>
  <c r="AG59" i="4"/>
  <c r="L54" i="4"/>
  <c r="BN76" i="4"/>
  <c r="CR68" i="4"/>
  <c r="BB62" i="4"/>
  <c r="Q57" i="4"/>
  <c r="E52" i="4"/>
  <c r="AE80" i="4"/>
  <c r="CO71" i="4"/>
  <c r="CM64" i="4"/>
  <c r="K82" i="4"/>
  <c r="AE73" i="4"/>
  <c r="O66" i="4"/>
  <c r="Z60" i="4"/>
  <c r="BD82" i="4"/>
  <c r="BO73" i="4"/>
  <c r="AQ66" i="4"/>
  <c r="CU76" i="4"/>
  <c r="AA69" i="4"/>
  <c r="BV62" i="4"/>
  <c r="AI57" i="4"/>
  <c r="BX79" i="4"/>
  <c r="BE71" i="4"/>
  <c r="BG64" i="4"/>
  <c r="D59" i="4"/>
  <c r="CB53" i="4"/>
  <c r="W80" i="4"/>
  <c r="CH71" i="4"/>
  <c r="CF64" i="4"/>
  <c r="Z59" i="4"/>
  <c r="H75" i="4"/>
  <c r="BJ67" i="4"/>
  <c r="G81" i="4"/>
  <c r="BA72" i="4"/>
  <c r="AQ65" i="4"/>
  <c r="BR59" i="4"/>
  <c r="AU54" i="4"/>
  <c r="BP74" i="4"/>
  <c r="AD67" i="4"/>
  <c r="S61" i="4"/>
  <c r="CF55" i="4"/>
  <c r="BZ50" i="4"/>
  <c r="BV45" i="4"/>
  <c r="BX75" i="4"/>
  <c r="W68" i="4"/>
  <c r="CL61" i="4"/>
  <c r="BD56" i="4"/>
  <c r="CM81" i="4"/>
  <c r="S73" i="4"/>
  <c r="C37" i="1"/>
  <c r="F37" i="1"/>
  <c r="F99" i="1"/>
  <c r="F75" i="1"/>
  <c r="C149" i="1"/>
  <c r="F49" i="1"/>
  <c r="C13" i="1"/>
  <c r="F135" i="1"/>
  <c r="C65" i="1"/>
  <c r="F24" i="1"/>
  <c r="C95" i="1"/>
  <c r="BG78" i="4"/>
  <c r="BC73" i="4"/>
  <c r="BD78" i="4"/>
  <c r="AZ73" i="4"/>
  <c r="AS78" i="4"/>
  <c r="AP78" i="4"/>
  <c r="AJ77" i="4"/>
  <c r="CL71" i="4"/>
  <c r="AX79" i="4"/>
  <c r="CC73" i="4"/>
  <c r="BQ68" i="4"/>
  <c r="BM63" i="4"/>
  <c r="BW82" i="4"/>
  <c r="CT76" i="4"/>
  <c r="BF71" i="4"/>
  <c r="BB66" i="4"/>
  <c r="AX61" i="4"/>
  <c r="AT56" i="4"/>
  <c r="Z78" i="4"/>
  <c r="BR72" i="4"/>
  <c r="BN67" i="4"/>
  <c r="BJ62" i="4"/>
  <c r="CJ79" i="4"/>
  <c r="R74" i="4"/>
  <c r="D69" i="4"/>
  <c r="CR63" i="4"/>
  <c r="S77" i="4"/>
  <c r="BW71" i="4"/>
  <c r="BS66" i="4"/>
  <c r="AU78" i="4"/>
  <c r="CI72" i="4"/>
  <c r="CE67" i="4"/>
  <c r="BI78" i="4"/>
  <c r="BO70" i="4"/>
  <c r="CE63" i="4"/>
  <c r="AL58" i="4"/>
  <c r="U53" i="4"/>
  <c r="Q48" i="4"/>
  <c r="CK79" i="4"/>
  <c r="BL71" i="4"/>
  <c r="BM64" i="4"/>
  <c r="J59" i="4"/>
  <c r="CH53" i="4"/>
  <c r="AF76" i="4"/>
  <c r="BO68" i="4"/>
  <c r="AD62" i="4"/>
  <c r="CK56" i="4"/>
  <c r="CA51" i="4"/>
  <c r="CF79" i="4"/>
  <c r="BJ71" i="4"/>
  <c r="BK64" i="4"/>
  <c r="BL81" i="4"/>
  <c r="CQ72" i="4"/>
  <c r="CC65" i="4"/>
  <c r="CU59" i="4"/>
  <c r="I82" i="4"/>
  <c r="AC73" i="4"/>
  <c r="N66" i="4"/>
  <c r="BI76" i="4"/>
  <c r="CN68" i="4"/>
  <c r="AX62" i="4"/>
  <c r="L57" i="4"/>
  <c r="AJ79" i="4"/>
  <c r="V71" i="4"/>
  <c r="AF64" i="4"/>
  <c r="BY58" i="4"/>
  <c r="BF53" i="4"/>
  <c r="BW79" i="4"/>
  <c r="BC71" i="4"/>
  <c r="BF64" i="4"/>
  <c r="CU58" i="4"/>
  <c r="BU74" i="4"/>
  <c r="AF67" i="4"/>
  <c r="BG80" i="4"/>
  <c r="S72" i="4"/>
  <c r="M65" i="4"/>
  <c r="AU59" i="4"/>
  <c r="Y54" i="4"/>
  <c r="AE74" i="4"/>
  <c r="CS66" i="4"/>
  <c r="CM60" i="4"/>
  <c r="BI55" i="4"/>
  <c r="BD50" i="4"/>
  <c r="AZ45" i="4"/>
  <c r="AN75" i="4"/>
  <c r="CM67" i="4"/>
  <c r="BN61" i="4"/>
  <c r="AG56" i="4"/>
  <c r="AS81" i="4"/>
  <c r="CA72" i="4"/>
  <c r="BP65" i="4"/>
  <c r="CL59" i="4"/>
  <c r="BN54" i="4"/>
  <c r="BJ49" i="4"/>
  <c r="CQ77" i="4"/>
  <c r="L70" i="4"/>
  <c r="AP63" i="4"/>
  <c r="CR57" i="4"/>
  <c r="CC52" i="4"/>
  <c r="H80" i="4"/>
  <c r="BY71" i="4"/>
  <c r="BX64" i="4"/>
  <c r="R59" i="4"/>
  <c r="CP53" i="4"/>
  <c r="AS76" i="4"/>
  <c r="CA68" i="4"/>
  <c r="AL62" i="4"/>
  <c r="CT56" i="4"/>
  <c r="CI51" i="4"/>
  <c r="AE75" i="4"/>
  <c r="CC67" i="4"/>
  <c r="BI61" i="4"/>
  <c r="F168" i="1"/>
  <c r="F154" i="1"/>
  <c r="C155" i="1"/>
  <c r="F21" i="1"/>
  <c r="F44" i="1"/>
  <c r="C137" i="1"/>
  <c r="C110" i="1"/>
  <c r="C159" i="1"/>
  <c r="F117" i="1"/>
  <c r="F108" i="1"/>
  <c r="F9" i="1"/>
  <c r="F107" i="1"/>
  <c r="AK78" i="4"/>
  <c r="AG73" i="4"/>
  <c r="AH78" i="4"/>
  <c r="AD73" i="4"/>
  <c r="W78" i="4"/>
  <c r="T78" i="4"/>
  <c r="L77" i="4"/>
  <c r="BP71" i="4"/>
  <c r="W79" i="4"/>
  <c r="BE73" i="4"/>
  <c r="AU68" i="4"/>
  <c r="CD82" i="4"/>
  <c r="BV82" i="4"/>
  <c r="BU76" i="4"/>
  <c r="AJ71" i="4"/>
  <c r="AF66" i="4"/>
  <c r="AB61" i="4"/>
  <c r="X56" i="4"/>
  <c r="CR77" i="4"/>
  <c r="AV72" i="4"/>
  <c r="AR67" i="4"/>
  <c r="AN62" i="4"/>
  <c r="BJ79" i="4"/>
  <c r="CL73" i="4"/>
  <c r="BZ68" i="4"/>
  <c r="CQ82" i="4"/>
  <c r="CM76" i="4"/>
  <c r="BA71" i="4"/>
  <c r="AW66" i="4"/>
  <c r="S78" i="4"/>
  <c r="BM72" i="4"/>
  <c r="BI67" i="4"/>
  <c r="U78" i="4"/>
  <c r="AG70" i="4"/>
  <c r="BF63" i="4"/>
  <c r="O58" i="4"/>
  <c r="CQ52" i="4"/>
  <c r="CM47" i="4"/>
  <c r="AS79" i="4"/>
  <c r="AG71" i="4"/>
  <c r="AM64" i="4"/>
  <c r="CE58" i="4"/>
  <c r="BL53" i="4"/>
  <c r="CO75" i="4"/>
  <c r="AM68" i="4"/>
  <c r="F62" i="4"/>
  <c r="BN56" i="4"/>
  <c r="BE51" i="4"/>
  <c r="AQ79" i="4"/>
  <c r="AB71" i="4"/>
  <c r="AK64" i="4"/>
  <c r="Q81" i="4"/>
  <c r="BI72" i="4"/>
  <c r="AX65" i="4"/>
  <c r="BX59" i="4"/>
  <c r="BI81" i="4"/>
  <c r="CO72" i="4"/>
  <c r="BZ65" i="4"/>
  <c r="Z76" i="4"/>
  <c r="BK68" i="4"/>
  <c r="Z62" i="4"/>
  <c r="CG56" i="4"/>
  <c r="CJ78" i="4"/>
  <c r="CK70" i="4"/>
  <c r="F64" i="4"/>
  <c r="BB58" i="4"/>
  <c r="AJ53" i="4"/>
  <c r="AF79" i="4"/>
  <c r="U71" i="4"/>
  <c r="AE64" i="4"/>
  <c r="BX58" i="4"/>
  <c r="AI74" i="4"/>
  <c r="D67" i="4"/>
  <c r="P80" i="4"/>
  <c r="CF71" i="4"/>
  <c r="CD64" i="4"/>
  <c r="X59" i="4"/>
  <c r="CK82" i="4"/>
  <c r="CO73" i="4"/>
  <c r="BM66" i="4"/>
  <c r="BO60" i="4"/>
  <c r="AL55" i="4"/>
  <c r="AH50" i="4"/>
  <c r="AD45" i="4"/>
  <c r="E75" i="4"/>
  <c r="BF67" i="4"/>
  <c r="AP61" i="4"/>
  <c r="J56" i="4"/>
  <c r="CR80" i="4"/>
  <c r="AW72" i="4"/>
  <c r="AM65" i="4"/>
  <c r="BO59" i="4"/>
  <c r="AR54" i="4"/>
  <c r="AN49" i="4"/>
  <c r="BE77" i="4"/>
  <c r="BY69" i="4"/>
  <c r="F156" i="1"/>
  <c r="F98" i="1"/>
  <c r="C125" i="1"/>
  <c r="C111" i="1"/>
  <c r="F13" i="1"/>
  <c r="C119" i="1"/>
  <c r="C20" i="1"/>
  <c r="C135" i="1"/>
  <c r="F104" i="1"/>
  <c r="C121" i="1"/>
  <c r="C157" i="1"/>
  <c r="C162" i="1"/>
  <c r="O78" i="4"/>
  <c r="K73" i="4"/>
  <c r="L78" i="4"/>
  <c r="H73" i="4"/>
  <c r="CT82" i="4"/>
  <c r="CH82" i="4"/>
  <c r="CF76" i="4"/>
  <c r="AT71" i="4"/>
  <c r="CO78" i="4"/>
  <c r="AF73" i="4"/>
  <c r="Y68" i="4"/>
  <c r="BC82" i="4"/>
  <c r="AU82" i="4"/>
  <c r="AV76" i="4"/>
  <c r="N71" i="4"/>
  <c r="J66" i="4"/>
  <c r="F61" i="4"/>
  <c r="CT55" i="4"/>
  <c r="BT77" i="4"/>
  <c r="Z72" i="4"/>
  <c r="V67" i="4"/>
  <c r="R62" i="4"/>
  <c r="AI79" i="4"/>
  <c r="BN73" i="4"/>
  <c r="BD68" i="4"/>
  <c r="BO82" i="4"/>
  <c r="BO76" i="4"/>
  <c r="AE71" i="4"/>
  <c r="AA66" i="4"/>
  <c r="CM77" i="4"/>
  <c r="AQ72" i="4"/>
  <c r="AM67" i="4"/>
  <c r="CB77" i="4"/>
  <c r="CT69" i="4"/>
  <c r="AG63" i="4"/>
  <c r="CJ57" i="4"/>
  <c r="BU52" i="4"/>
  <c r="BQ47" i="4"/>
  <c r="CT78" i="4"/>
  <c r="CQ70" i="4"/>
  <c r="L64" i="4"/>
  <c r="BH58" i="4"/>
  <c r="AP53" i="4"/>
  <c r="BC75" i="4"/>
  <c r="F68" i="4"/>
  <c r="BZ61" i="4"/>
  <c r="AQ56" i="4"/>
  <c r="AI51" i="4"/>
  <c r="CR78" i="4"/>
  <c r="CO70" i="4"/>
  <c r="J64" i="4"/>
  <c r="BS80" i="4"/>
  <c r="AD72" i="4"/>
  <c r="V65" i="4"/>
  <c r="BA59" i="4"/>
  <c r="O81" i="4"/>
  <c r="BF72" i="4"/>
  <c r="AV65" i="4"/>
  <c r="CH75" i="4"/>
  <c r="AD68" i="4"/>
  <c r="CT61" i="4"/>
  <c r="BJ56" i="4"/>
  <c r="AV78" i="4"/>
  <c r="BC70" i="4"/>
  <c r="BV63" i="4"/>
  <c r="AE58" i="4"/>
  <c r="N53" i="4"/>
  <c r="CI78" i="4"/>
  <c r="CI70" i="4"/>
  <c r="E64" i="4"/>
  <c r="CP82" i="4"/>
  <c r="CS73" i="4"/>
  <c r="BO66" i="4"/>
  <c r="BS79" i="4"/>
  <c r="AX71" i="4"/>
  <c r="BC64" i="4"/>
  <c r="CS58" i="4"/>
  <c r="AQ82" i="4"/>
  <c r="BD73" i="4"/>
  <c r="AJ66" i="4"/>
  <c r="AQ60" i="4"/>
  <c r="P55" i="4"/>
  <c r="L50" i="4"/>
  <c r="H45" i="4"/>
  <c r="BL74" i="4"/>
  <c r="AC67" i="4"/>
  <c r="R61" i="4"/>
  <c r="CE55" i="4"/>
  <c r="BC80" i="4"/>
  <c r="N72" i="4"/>
  <c r="I65" i="4"/>
  <c r="AQ59" i="4"/>
  <c r="V54" i="4"/>
  <c r="R49" i="4"/>
  <c r="Y77" i="4"/>
  <c r="AR69" i="4"/>
  <c r="F143" i="1"/>
  <c r="F126" i="1"/>
  <c r="F165" i="1"/>
  <c r="C50" i="1"/>
  <c r="C66" i="1"/>
  <c r="C12" i="1"/>
  <c r="C92" i="1"/>
  <c r="C123" i="1"/>
  <c r="C74" i="1"/>
  <c r="F74" i="1"/>
  <c r="F46" i="1"/>
  <c r="C127" i="1"/>
  <c r="BS82" i="4"/>
  <c r="BO77" i="4"/>
  <c r="BP82" i="4"/>
  <c r="BL77" i="4"/>
  <c r="BE82" i="4"/>
  <c r="BB82" i="4"/>
  <c r="AG82" i="4"/>
  <c r="AJ76" i="4"/>
  <c r="CT70" i="4"/>
  <c r="AM78" i="4"/>
  <c r="CC72" i="4"/>
  <c r="BY67" i="4"/>
  <c r="CR81" i="4"/>
  <c r="CL81" i="4"/>
  <c r="CR75" i="4"/>
  <c r="BN70" i="4"/>
  <c r="BJ65" i="4"/>
  <c r="BF60" i="4"/>
  <c r="BB55" i="4"/>
  <c r="X77" i="4"/>
  <c r="BZ71" i="4"/>
  <c r="BV66" i="4"/>
  <c r="BR61" i="4"/>
  <c r="BX78" i="4"/>
  <c r="R73" i="4"/>
  <c r="L68" i="4"/>
  <c r="O82" i="4"/>
  <c r="F112" i="1"/>
  <c r="C165" i="1"/>
  <c r="C21" i="1"/>
  <c r="F48" i="1"/>
  <c r="F54" i="1"/>
  <c r="C76" i="1"/>
  <c r="F151" i="1"/>
  <c r="F103" i="1"/>
  <c r="F56" i="1"/>
  <c r="C93" i="1"/>
  <c r="C115" i="1"/>
  <c r="AW82" i="4"/>
  <c r="AS77" i="4"/>
  <c r="AT82" i="4"/>
  <c r="AP77" i="4"/>
  <c r="AI82" i="4"/>
  <c r="AF82" i="4"/>
  <c r="F82" i="4"/>
  <c r="L76" i="4"/>
  <c r="BX70" i="4"/>
  <c r="K78" i="4"/>
  <c r="BG72" i="4"/>
  <c r="BC67" i="4"/>
  <c r="BR81" i="4"/>
  <c r="BK81" i="4"/>
  <c r="BT75" i="4"/>
  <c r="AR70" i="4"/>
  <c r="AN65" i="4"/>
  <c r="AJ60" i="4"/>
  <c r="CU82" i="4"/>
  <c r="CQ76" i="4"/>
  <c r="BD71" i="4"/>
  <c r="AZ66" i="4"/>
  <c r="AV61" i="4"/>
  <c r="AX78" i="4"/>
  <c r="CL72" i="4"/>
  <c r="CH67" i="4"/>
  <c r="CE81" i="4"/>
  <c r="CM75" i="4"/>
  <c r="BI70" i="4"/>
  <c r="BE65" i="4"/>
  <c r="Q77" i="4"/>
  <c r="BU71" i="4"/>
  <c r="BQ66" i="4"/>
  <c r="BS76" i="4"/>
  <c r="E69" i="4"/>
  <c r="BD62" i="4"/>
  <c r="S57" i="4"/>
  <c r="G52" i="4"/>
  <c r="CU46" i="4"/>
  <c r="CA77" i="4"/>
  <c r="CS69" i="4"/>
  <c r="AE63" i="4"/>
  <c r="CI57" i="4"/>
  <c r="BT52" i="4"/>
  <c r="AW74" i="4"/>
  <c r="L67" i="4"/>
  <c r="E61" i="4"/>
  <c r="BR55" i="4"/>
  <c r="BM50" i="4"/>
  <c r="BY77" i="4"/>
  <c r="CO69" i="4"/>
  <c r="AC63" i="4"/>
  <c r="AP79" i="4"/>
  <c r="AA71" i="4"/>
  <c r="AJ64" i="4"/>
  <c r="CB58" i="4"/>
  <c r="CD79" i="4"/>
  <c r="BH71" i="4"/>
  <c r="BI64" i="4"/>
  <c r="BX74" i="4"/>
  <c r="F100" i="1"/>
  <c r="C48" i="1"/>
  <c r="F141" i="1"/>
  <c r="F95" i="1"/>
  <c r="C146" i="1"/>
  <c r="C58" i="1"/>
  <c r="F33" i="1"/>
  <c r="F25" i="1"/>
  <c r="F42" i="1"/>
  <c r="F158" i="1"/>
  <c r="C102" i="1"/>
  <c r="AA82" i="4"/>
  <c r="W77" i="4"/>
  <c r="X82" i="4"/>
  <c r="T77" i="4"/>
  <c r="M82" i="4"/>
  <c r="J82" i="4"/>
  <c r="BV81" i="4"/>
  <c r="CF75" i="4"/>
  <c r="BB70" i="4"/>
  <c r="CE77" i="4"/>
  <c r="AK72" i="4"/>
  <c r="AG67" i="4"/>
  <c r="AR81" i="4"/>
  <c r="AJ81" i="4"/>
  <c r="AV75" i="4"/>
  <c r="V70" i="4"/>
  <c r="R65" i="4"/>
  <c r="N60" i="4"/>
  <c r="BT82" i="4"/>
  <c r="BR76" i="4"/>
  <c r="AH71" i="4"/>
  <c r="AD66" i="4"/>
  <c r="Z61" i="4"/>
  <c r="X78" i="4"/>
  <c r="BP72" i="4"/>
  <c r="BL67" i="4"/>
  <c r="BD81" i="4"/>
  <c r="BO75" i="4"/>
  <c r="AM70" i="4"/>
  <c r="CN82" i="4"/>
  <c r="CK76" i="4"/>
  <c r="AY71" i="4"/>
  <c r="AU66" i="4"/>
  <c r="AH76" i="4"/>
  <c r="BR68" i="4"/>
  <c r="AF62" i="4"/>
  <c r="CN56" i="4"/>
  <c r="CC51" i="4"/>
  <c r="BY46" i="4"/>
  <c r="AQ77" i="4"/>
  <c r="BK69" i="4"/>
  <c r="G63" i="4"/>
  <c r="BL57" i="4"/>
  <c r="AX52" i="4"/>
  <c r="K74" i="4"/>
  <c r="CA66" i="4"/>
  <c r="BX60" i="4"/>
  <c r="AU55" i="4"/>
  <c r="AQ50" i="4"/>
  <c r="AM77" i="4"/>
  <c r="BH69" i="4"/>
  <c r="E63" i="4"/>
  <c r="CQ78" i="4"/>
  <c r="CN70" i="4"/>
  <c r="I64" i="4"/>
  <c r="BE58" i="4"/>
  <c r="AO79" i="4"/>
  <c r="Z71" i="4"/>
  <c r="AH64" i="4"/>
  <c r="AL74" i="4"/>
  <c r="G67" i="4"/>
  <c r="CR60" i="4"/>
  <c r="BN55" i="4"/>
  <c r="CR76" i="4"/>
  <c r="X69" i="4"/>
  <c r="BU62" i="4"/>
  <c r="AH57" i="4"/>
  <c r="V52" i="4"/>
  <c r="AF77" i="4"/>
  <c r="BC69" i="4"/>
  <c r="CR62" i="4"/>
  <c r="I81" i="4"/>
  <c r="BB72" i="4"/>
  <c r="AR65" i="4"/>
  <c r="E78" i="4"/>
  <c r="S70" i="4"/>
  <c r="AT63" i="4"/>
  <c r="D58" i="4"/>
  <c r="BE80" i="4"/>
  <c r="R72" i="4"/>
  <c r="L65" i="4"/>
  <c r="AT59" i="4"/>
  <c r="X54" i="4"/>
  <c r="T49" i="4"/>
  <c r="CN81" i="4"/>
  <c r="U73" i="4"/>
  <c r="CT65" i="4"/>
  <c r="R60" i="4"/>
  <c r="CK54" i="4"/>
  <c r="BY78" i="4"/>
  <c r="BZ70" i="4"/>
  <c r="CO63" i="4"/>
  <c r="AU58" i="4"/>
  <c r="AD53" i="4"/>
  <c r="Z48" i="4"/>
  <c r="BV75" i="4"/>
  <c r="U68" i="4"/>
  <c r="CJ61" i="4"/>
  <c r="BB56" i="4"/>
  <c r="AS51" i="4"/>
  <c r="F85" i="1"/>
  <c r="F79" i="1"/>
  <c r="CA81" i="4"/>
  <c r="BH82" i="4"/>
  <c r="CG66" i="4"/>
  <c r="CB60" i="4"/>
  <c r="BZ60" i="4"/>
  <c r="AS72" i="4"/>
  <c r="CM66" i="4"/>
  <c r="AS56" i="4"/>
  <c r="CD63" i="4"/>
  <c r="AT66" i="4"/>
  <c r="BJ72" i="4"/>
  <c r="AA70" i="4"/>
  <c r="AC72" i="4"/>
  <c r="BG71" i="4"/>
  <c r="E59" i="4"/>
  <c r="D74" i="4"/>
  <c r="W61" i="4"/>
  <c r="BV51" i="4"/>
  <c r="AZ70" i="4"/>
  <c r="AT60" i="4"/>
  <c r="CG70" i="4"/>
  <c r="CF78" i="4"/>
  <c r="BN66" i="4"/>
  <c r="BF56" i="4"/>
  <c r="AZ72" i="4"/>
  <c r="CM61" i="4"/>
  <c r="BJ52" i="4"/>
  <c r="AT81" i="4"/>
  <c r="CG68" i="4"/>
  <c r="Y58" i="4"/>
  <c r="CS77" i="4"/>
  <c r="CS65" i="4"/>
  <c r="BZ56" i="4"/>
  <c r="BR48" i="4"/>
  <c r="M72" i="4"/>
  <c r="AO62" i="4"/>
  <c r="CI54" i="4"/>
  <c r="BA80" i="4"/>
  <c r="K70" i="4"/>
  <c r="CI61" i="4"/>
  <c r="BE55" i="4"/>
  <c r="BC77" i="4"/>
  <c r="CD67" i="4"/>
  <c r="BJ60" i="4"/>
  <c r="CO53" i="4"/>
  <c r="P77" i="4"/>
  <c r="AZ67" i="4"/>
  <c r="AK60" i="4"/>
  <c r="BJ54" i="4"/>
  <c r="AH81" i="4"/>
  <c r="I72" i="4"/>
  <c r="BB74" i="4"/>
  <c r="R67" i="4"/>
  <c r="CO54" i="4"/>
  <c r="T47" i="4"/>
  <c r="CL41" i="4"/>
  <c r="CH36" i="4"/>
  <c r="CD31" i="4"/>
  <c r="AH62" i="4"/>
  <c r="CR49" i="4"/>
  <c r="U44" i="4"/>
  <c r="Q39" i="4"/>
  <c r="M34" i="4"/>
  <c r="I29" i="4"/>
  <c r="CA53" i="4"/>
  <c r="BM46" i="4"/>
  <c r="AR41" i="4"/>
  <c r="AN36" i="4"/>
  <c r="AJ31" i="4"/>
  <c r="BT68" i="4"/>
  <c r="AE51" i="4"/>
  <c r="O45" i="4"/>
  <c r="G40" i="4"/>
  <c r="CU34" i="4"/>
  <c r="CQ29" i="4"/>
  <c r="J58" i="4"/>
  <c r="AU48" i="4"/>
  <c r="D43" i="4"/>
  <c r="CR37" i="4"/>
  <c r="CN32" i="4"/>
  <c r="CJ27" i="4"/>
  <c r="BY52" i="4"/>
  <c r="N46" i="4"/>
  <c r="AE60" i="4"/>
  <c r="AD49" i="4"/>
  <c r="BP43" i="4"/>
  <c r="AE55" i="4"/>
  <c r="AL47" i="4"/>
  <c r="I42" i="4"/>
  <c r="F69" i="1"/>
  <c r="C78" i="1"/>
  <c r="AC79" i="4"/>
  <c r="AV81" i="4"/>
  <c r="AI64" i="4"/>
  <c r="CJ59" i="4"/>
  <c r="BV80" i="4"/>
  <c r="I71" i="4"/>
  <c r="Y66" i="4"/>
  <c r="CI53" i="4"/>
  <c r="BE63" i="4"/>
  <c r="Q66" i="4"/>
  <c r="BH70" i="4"/>
  <c r="AL67" i="4"/>
  <c r="CM71" i="4"/>
  <c r="BD70" i="4"/>
  <c r="AF58" i="4"/>
  <c r="CJ72" i="4"/>
  <c r="CQ60" i="4"/>
  <c r="H51" i="4"/>
  <c r="W70" i="4"/>
  <c r="V60" i="4"/>
  <c r="AY70" i="4"/>
  <c r="AQ78" i="4"/>
  <c r="AK66" i="4"/>
  <c r="AI56" i="4"/>
  <c r="CE71" i="4"/>
  <c r="BO61" i="4"/>
  <c r="AN52" i="4"/>
  <c r="CT80" i="4"/>
  <c r="CQ66" i="4"/>
  <c r="BW57" i="4"/>
  <c r="CG76" i="4"/>
  <c r="BZ64" i="4"/>
  <c r="BC56" i="4"/>
  <c r="AV48" i="4"/>
  <c r="CA71" i="4"/>
  <c r="P62" i="4"/>
  <c r="BM54" i="4"/>
  <c r="BK79" i="4"/>
  <c r="BX69" i="4"/>
  <c r="BK61" i="4"/>
  <c r="AH55" i="4"/>
  <c r="CB76" i="4"/>
  <c r="BA67" i="4"/>
  <c r="AL60" i="4"/>
  <c r="BS53" i="4"/>
  <c r="CA76" i="4"/>
  <c r="W67" i="4"/>
  <c r="L60" i="4"/>
  <c r="AN54" i="4"/>
  <c r="CH80" i="4"/>
  <c r="BS71" i="4"/>
  <c r="S74" i="4"/>
  <c r="CF66" i="4"/>
  <c r="AK54" i="4"/>
  <c r="CN46" i="4"/>
  <c r="BP41" i="4"/>
  <c r="BL36" i="4"/>
  <c r="BH31" i="4"/>
  <c r="AJ61" i="4"/>
  <c r="BO49" i="4"/>
  <c r="CQ43" i="4"/>
  <c r="CM38" i="4"/>
  <c r="CI33" i="4"/>
  <c r="CE28" i="4"/>
  <c r="AI53" i="4"/>
  <c r="AO46" i="4"/>
  <c r="V41" i="4"/>
  <c r="R36" i="4"/>
  <c r="N31" i="4"/>
  <c r="BA66" i="4"/>
  <c r="CN50" i="4"/>
  <c r="CI44" i="4"/>
  <c r="CC39" i="4"/>
  <c r="BY34" i="4"/>
  <c r="BU29" i="4"/>
  <c r="AQ57" i="4"/>
  <c r="U48" i="4"/>
  <c r="BZ42" i="4"/>
  <c r="BV37" i="4"/>
  <c r="BR32" i="4"/>
  <c r="BJ78" i="4"/>
  <c r="AJ52" i="4"/>
  <c r="CH45" i="4"/>
  <c r="AL59" i="4"/>
  <c r="CU48" i="4"/>
  <c r="AT43" i="4"/>
  <c r="BW54" i="4"/>
  <c r="L47" i="4"/>
  <c r="CE41" i="4"/>
  <c r="BV54" i="4"/>
  <c r="K47" i="4"/>
  <c r="CD41" i="4"/>
  <c r="BZ36" i="4"/>
  <c r="BV31" i="4"/>
  <c r="M68" i="4"/>
  <c r="S51" i="4"/>
  <c r="I45" i="4"/>
  <c r="AQ73" i="4"/>
  <c r="CJ51" i="4"/>
  <c r="BD45" i="4"/>
  <c r="AH70" i="4"/>
  <c r="BA51" i="4"/>
  <c r="AE45" i="4"/>
  <c r="U40" i="4"/>
  <c r="Q35" i="4"/>
  <c r="M30" i="4"/>
  <c r="F70" i="4"/>
  <c r="AY51" i="4"/>
  <c r="AC45" i="4"/>
  <c r="T40" i="4"/>
  <c r="P35" i="4"/>
  <c r="L30" i="4"/>
  <c r="AP58" i="4"/>
  <c r="BL48" i="4"/>
  <c r="Q43" i="4"/>
  <c r="M38" i="4"/>
  <c r="I33" i="4"/>
  <c r="R55" i="4"/>
  <c r="AC47" i="4"/>
  <c r="CT41" i="4"/>
  <c r="CP36" i="4"/>
  <c r="CL31" i="4"/>
  <c r="BQ72" i="4"/>
  <c r="CB51" i="4"/>
  <c r="AX45" i="4"/>
  <c r="AM40" i="4"/>
  <c r="AI35" i="4"/>
  <c r="BN69" i="4"/>
  <c r="AR51" i="4"/>
  <c r="Y45" i="4"/>
  <c r="C166" i="1"/>
  <c r="F93" i="1"/>
  <c r="CK77" i="4"/>
  <c r="V81" i="4"/>
  <c r="AB82" i="4"/>
  <c r="BN59" i="4"/>
  <c r="H79" i="4"/>
  <c r="CE70" i="4"/>
  <c r="CU65" i="4"/>
  <c r="AY52" i="4"/>
  <c r="CA62" i="4"/>
  <c r="F63" i="4"/>
  <c r="AB70" i="4"/>
  <c r="BY66" i="4"/>
  <c r="CM70" i="4"/>
  <c r="Y70" i="4"/>
  <c r="I58" i="4"/>
  <c r="BD72" i="4"/>
  <c r="BS60" i="4"/>
  <c r="CD50" i="4"/>
  <c r="CG69" i="4"/>
  <c r="CQ59" i="4"/>
  <c r="U70" i="4"/>
  <c r="BK77" i="4"/>
  <c r="G66" i="4"/>
  <c r="L56" i="4"/>
  <c r="AW71" i="4"/>
  <c r="S60" i="4"/>
  <c r="CN51" i="4"/>
  <c r="BP79" i="4"/>
  <c r="BL66" i="4"/>
  <c r="AZ57" i="4"/>
  <c r="AY76" i="4"/>
  <c r="AZ64" i="4"/>
  <c r="I56" i="4"/>
  <c r="D48" i="4"/>
  <c r="AR71" i="4"/>
  <c r="BL61" i="4"/>
  <c r="U54" i="4"/>
  <c r="S79" i="4"/>
  <c r="AQ69" i="4"/>
  <c r="AM61" i="4"/>
  <c r="L55" i="4"/>
  <c r="H76" i="4"/>
  <c r="Y67" i="4"/>
  <c r="BK59" i="4"/>
  <c r="AW53" i="4"/>
  <c r="AP76" i="4"/>
  <c r="CI66" i="4"/>
  <c r="CG59" i="4"/>
  <c r="BR53" i="4"/>
  <c r="AR80" i="4"/>
  <c r="BU82" i="4"/>
  <c r="CA73" i="4"/>
  <c r="BD66" i="4"/>
  <c r="CE53" i="4"/>
  <c r="BP46" i="4"/>
  <c r="AT41" i="4"/>
  <c r="AP36" i="4"/>
  <c r="AL31" i="4"/>
  <c r="AW60" i="4"/>
  <c r="AJ49" i="4"/>
  <c r="BU43" i="4"/>
  <c r="BQ38" i="4"/>
  <c r="BM33" i="4"/>
  <c r="BI28" i="4"/>
  <c r="CI52" i="4"/>
  <c r="Q46" i="4"/>
  <c r="CR40" i="4"/>
  <c r="CN35" i="4"/>
  <c r="CJ30" i="4"/>
  <c r="BQ64" i="4"/>
  <c r="BI50" i="4"/>
  <c r="BK44" i="4"/>
  <c r="F63" i="1"/>
  <c r="C57" i="1"/>
  <c r="CS76" i="4"/>
  <c r="M78" i="4"/>
  <c r="P81" i="4"/>
  <c r="P57" i="4"/>
  <c r="CP77" i="4"/>
  <c r="Q70" i="4"/>
  <c r="CM79" i="4"/>
  <c r="AC52" i="4"/>
  <c r="BC62" i="4"/>
  <c r="BB61" i="4"/>
  <c r="AF69" i="4"/>
  <c r="CK64" i="4"/>
  <c r="BE70" i="4"/>
  <c r="CI69" i="4"/>
  <c r="CC57" i="4"/>
  <c r="Y72" i="4"/>
  <c r="CR59" i="4"/>
  <c r="BH50" i="4"/>
  <c r="V69" i="4"/>
  <c r="BT59" i="4"/>
  <c r="CD69" i="4"/>
  <c r="AD77" i="4"/>
  <c r="AC64" i="4"/>
  <c r="BJ55" i="4"/>
  <c r="AW70" i="4"/>
  <c r="CN59" i="4"/>
  <c r="BR51" i="4"/>
  <c r="Y79" i="4"/>
  <c r="AI66" i="4"/>
  <c r="AC57" i="4"/>
  <c r="N76" i="4"/>
  <c r="Y64" i="4"/>
  <c r="CD55" i="4"/>
  <c r="BZ47" i="4"/>
  <c r="O71" i="4"/>
  <c r="AN61" i="4"/>
  <c r="CQ53" i="4"/>
  <c r="BT78" i="4"/>
  <c r="N69" i="4"/>
  <c r="O61" i="4"/>
  <c r="CH54" i="4"/>
  <c r="BS75" i="4"/>
  <c r="CJ66" i="4"/>
  <c r="AN59" i="4"/>
  <c r="AA53" i="4"/>
  <c r="BQ75" i="4"/>
  <c r="BF66" i="4"/>
  <c r="BJ59" i="4"/>
  <c r="AV53" i="4"/>
  <c r="CT79" i="4"/>
  <c r="Z82" i="4"/>
  <c r="AS73" i="4"/>
  <c r="W66" i="4"/>
  <c r="AL53" i="4"/>
  <c r="AQ46" i="4"/>
  <c r="X41" i="4"/>
  <c r="T36" i="4"/>
  <c r="P31" i="4"/>
  <c r="BG59" i="4"/>
  <c r="J49" i="4"/>
  <c r="AY43" i="4"/>
  <c r="AU38" i="4"/>
  <c r="AQ33" i="4"/>
  <c r="K79" i="4"/>
  <c r="AQ52" i="4"/>
  <c r="CK45" i="4"/>
  <c r="BV40" i="4"/>
  <c r="BR35" i="4"/>
  <c r="BN30" i="4"/>
  <c r="AI63" i="4"/>
  <c r="AA50" i="4"/>
  <c r="AO44" i="4"/>
  <c r="C151" i="1"/>
  <c r="C104" i="1"/>
  <c r="BW76" i="4"/>
  <c r="BH76" i="4"/>
  <c r="CG80" i="4"/>
  <c r="BX55" i="4"/>
  <c r="BR77" i="4"/>
  <c r="CM69" i="4"/>
  <c r="AU77" i="4"/>
  <c r="BG51" i="4"/>
  <c r="CA59" i="4"/>
  <c r="AD61" i="4"/>
  <c r="CQ68" i="4"/>
  <c r="BJ64" i="4"/>
  <c r="CO68" i="4"/>
  <c r="CS67" i="4"/>
  <c r="AM56" i="4"/>
  <c r="X70" i="4"/>
  <c r="BU59" i="4"/>
  <c r="AL50" i="4"/>
  <c r="CK68" i="4"/>
  <c r="AV82" i="4"/>
  <c r="U69" i="4"/>
  <c r="R76" i="4"/>
  <c r="CS63" i="4"/>
  <c r="AM55" i="4"/>
  <c r="P70" i="4"/>
  <c r="BQ59" i="4"/>
  <c r="AV51" i="4"/>
  <c r="CB78" i="4"/>
  <c r="BQ65" i="4"/>
  <c r="F57" i="4"/>
  <c r="BW75" i="4"/>
  <c r="BP63" i="4"/>
  <c r="BG55" i="4"/>
  <c r="CF82" i="4"/>
  <c r="AT70" i="4"/>
  <c r="BL60" i="4"/>
  <c r="BU53" i="4"/>
  <c r="AG78" i="4"/>
  <c r="T68" i="4"/>
  <c r="CI60" i="4"/>
  <c r="BL54" i="4"/>
  <c r="AF75" i="4"/>
  <c r="BG66" i="4"/>
  <c r="Q59" i="4"/>
  <c r="E53" i="4"/>
  <c r="CQ74" i="4"/>
  <c r="Z66" i="4"/>
  <c r="CK58" i="4"/>
  <c r="Z53" i="4"/>
  <c r="BC79" i="4"/>
  <c r="BY81" i="4"/>
  <c r="F73" i="4"/>
  <c r="CL65" i="4"/>
  <c r="CL52" i="4"/>
  <c r="S46" i="4"/>
  <c r="CT40" i="4"/>
  <c r="CP35" i="4"/>
  <c r="CL30" i="4"/>
  <c r="CG58" i="4"/>
  <c r="BZ48" i="4"/>
  <c r="AC43" i="4"/>
  <c r="Y38" i="4"/>
  <c r="U33" i="4"/>
  <c r="CH74" i="4"/>
  <c r="D52" i="4"/>
  <c r="BM45" i="4"/>
  <c r="AZ40" i="4"/>
  <c r="AV35" i="4"/>
  <c r="AR30" i="4"/>
  <c r="AA62" i="4"/>
  <c r="CO49" i="4"/>
  <c r="S44" i="4"/>
  <c r="C51" i="1"/>
  <c r="C116" i="1"/>
  <c r="Y74" i="4"/>
  <c r="BG75" i="4"/>
  <c r="CP81" i="4"/>
  <c r="AR82" i="4"/>
  <c r="CN74" i="4"/>
  <c r="AO67" i="4"/>
  <c r="I77" i="4"/>
  <c r="AK51" i="4"/>
  <c r="AK58" i="4"/>
  <c r="AZ60" i="4"/>
  <c r="P66" i="4"/>
  <c r="CA63" i="4"/>
  <c r="BR67" i="4"/>
  <c r="BQ67" i="4"/>
  <c r="P56" i="4"/>
  <c r="CH69" i="4"/>
  <c r="AX59" i="4"/>
  <c r="AX82" i="4"/>
  <c r="CQ67" i="4"/>
  <c r="CS81" i="4"/>
  <c r="CJ68" i="4"/>
  <c r="BZ75" i="4"/>
  <c r="BS63" i="4"/>
  <c r="Q55" i="4"/>
  <c r="CB69" i="4"/>
  <c r="W59" i="4"/>
  <c r="Z51" i="4"/>
  <c r="AL78" i="4"/>
  <c r="AO65" i="4"/>
  <c r="BH55" i="4"/>
  <c r="D75" i="4"/>
  <c r="AQ63" i="4"/>
  <c r="AJ55" i="4"/>
  <c r="AK82" i="4"/>
  <c r="O69" i="4"/>
  <c r="AN60" i="4"/>
  <c r="AY53" i="4"/>
  <c r="CN77" i="4"/>
  <c r="CF67" i="4"/>
  <c r="BK60" i="4"/>
  <c r="T54" i="4"/>
  <c r="CS74" i="4"/>
  <c r="AC66" i="4"/>
  <c r="CL58" i="4"/>
  <c r="CA52" i="4"/>
  <c r="BD74" i="4"/>
  <c r="CN65" i="4"/>
  <c r="BN58" i="4"/>
  <c r="D53" i="4"/>
  <c r="P79" i="4"/>
  <c r="AE81" i="4"/>
  <c r="BU72" i="4"/>
  <c r="BA79" i="4"/>
  <c r="AT52" i="4"/>
  <c r="CM45" i="4"/>
  <c r="BX40" i="4"/>
  <c r="BT35" i="4"/>
  <c r="BP30" i="4"/>
  <c r="Q58" i="4"/>
  <c r="AZ48" i="4"/>
  <c r="G43" i="4"/>
  <c r="CU37" i="4"/>
  <c r="CQ32" i="4"/>
  <c r="AK71" i="4"/>
  <c r="BN51" i="4"/>
  <c r="AN45" i="4"/>
  <c r="AD40" i="4"/>
  <c r="Z35" i="4"/>
  <c r="V30" i="4"/>
  <c r="AH61" i="4"/>
  <c r="BM49" i="4"/>
  <c r="CO43" i="4"/>
  <c r="CK38" i="4"/>
  <c r="CG33" i="4"/>
  <c r="CC28" i="4"/>
  <c r="CC54" i="4"/>
  <c r="P47" i="4"/>
  <c r="CH41" i="4"/>
  <c r="CD36" i="4"/>
  <c r="BZ31" i="4"/>
  <c r="V66" i="4"/>
  <c r="CL50" i="4"/>
  <c r="CG44" i="4"/>
  <c r="BR56" i="4"/>
  <c r="CK47" i="4"/>
  <c r="BB42" i="4"/>
  <c r="BW52" i="4"/>
  <c r="L46" i="4"/>
  <c r="BR82" i="4"/>
  <c r="BV52" i="4"/>
  <c r="J46" i="4"/>
  <c r="CL40" i="4"/>
  <c r="CH35" i="4"/>
  <c r="CD30" i="4"/>
  <c r="CU61" i="4"/>
  <c r="CI49" i="4"/>
  <c r="M44" i="4"/>
  <c r="P64" i="4"/>
  <c r="AW50" i="4"/>
  <c r="BD44" i="4"/>
  <c r="CE62" i="4"/>
  <c r="Q50" i="4"/>
  <c r="AG44" i="4"/>
  <c r="AC39" i="4"/>
  <c r="Y34" i="4"/>
  <c r="U29" i="4"/>
  <c r="CD62" i="4"/>
  <c r="P50" i="4"/>
  <c r="AF44" i="4"/>
  <c r="AB39" i="4"/>
  <c r="X34" i="4"/>
  <c r="T29" i="4"/>
  <c r="BY55" i="4"/>
  <c r="BC47" i="4"/>
  <c r="Y42" i="4"/>
  <c r="U37" i="4"/>
  <c r="Q32" i="4"/>
  <c r="L53" i="4"/>
  <c r="AB46" i="4"/>
  <c r="J41" i="4"/>
  <c r="F36" i="4"/>
  <c r="CT30" i="4"/>
  <c r="CF63" i="4"/>
  <c r="AP50" i="4"/>
  <c r="AY44" i="4"/>
  <c r="C83" i="1"/>
  <c r="C54" i="1"/>
  <c r="CL82" i="4"/>
  <c r="AH75" i="4"/>
  <c r="T82" i="4"/>
  <c r="R82" i="4"/>
  <c r="AP73" i="4"/>
  <c r="E66" i="4"/>
  <c r="CS75" i="4"/>
  <c r="CE48" i="4"/>
  <c r="N58" i="4"/>
  <c r="AB60" i="4"/>
  <c r="AY65" i="4"/>
  <c r="AZ63" i="4"/>
  <c r="H67" i="4"/>
  <c r="AJ67" i="4"/>
  <c r="CK55" i="4"/>
  <c r="BD69" i="4"/>
  <c r="G58" i="4"/>
  <c r="CU81" i="4"/>
  <c r="BM67" i="4"/>
  <c r="AY81" i="4"/>
  <c r="BG68" i="4"/>
  <c r="AS75" i="4"/>
  <c r="V63" i="4"/>
  <c r="CM54" i="4"/>
  <c r="AY69" i="4"/>
  <c r="CQ58" i="4"/>
  <c r="CH49" i="4"/>
  <c r="BI77" i="4"/>
  <c r="BA64" i="4"/>
  <c r="AK55" i="4"/>
  <c r="BJ74" i="4"/>
  <c r="BO62" i="4"/>
  <c r="CJ54" i="4"/>
  <c r="CK81" i="4"/>
  <c r="CE68" i="4"/>
  <c r="P60" i="4"/>
  <c r="G53" i="4"/>
  <c r="BD77" i="4"/>
  <c r="BB67" i="4"/>
  <c r="AM60" i="4"/>
  <c r="BT53" i="4"/>
  <c r="BG74" i="4"/>
  <c r="AH65" i="4"/>
  <c r="BO58" i="4"/>
  <c r="BE52" i="4"/>
  <c r="X74" i="4"/>
  <c r="BL65" i="4"/>
  <c r="AQ58" i="4"/>
  <c r="BZ52" i="4"/>
  <c r="BQ78" i="4"/>
  <c r="CE80" i="4"/>
  <c r="AM72" i="4"/>
  <c r="AB75" i="4"/>
  <c r="F82" i="1"/>
  <c r="C62" i="1"/>
  <c r="CT81" i="4"/>
  <c r="BH72" i="4"/>
  <c r="H81" i="4"/>
  <c r="J79" i="4"/>
  <c r="AT72" i="4"/>
  <c r="CA65" i="4"/>
  <c r="BH75" i="4"/>
  <c r="AU47" i="4"/>
  <c r="AO57" i="4"/>
  <c r="BK57" i="4"/>
  <c r="CB63" i="4"/>
  <c r="AA61" i="4"/>
  <c r="U65" i="4"/>
  <c r="BU66" i="4"/>
  <c r="AQ55" i="4"/>
  <c r="CL68" i="4"/>
  <c r="CB57" i="4"/>
  <c r="AZ81" i="4"/>
  <c r="AH67" i="4"/>
  <c r="BH80" i="4"/>
  <c r="AA68" i="4"/>
  <c r="G75" i="4"/>
  <c r="CP62" i="4"/>
  <c r="CO81" i="4"/>
  <c r="CH68" i="4"/>
  <c r="Z58" i="4"/>
  <c r="BL49" i="4"/>
  <c r="AB77" i="4"/>
  <c r="AA64" i="4"/>
  <c r="O55" i="4"/>
  <c r="AC74" i="4"/>
  <c r="AQ62" i="4"/>
  <c r="CR53" i="4"/>
  <c r="AP81" i="4"/>
  <c r="AX68" i="4"/>
  <c r="CK59" i="4"/>
  <c r="BG52" i="4"/>
  <c r="V77" i="4"/>
  <c r="Z67" i="4"/>
  <c r="O60" i="4"/>
  <c r="AX53" i="4"/>
  <c r="Z74" i="4"/>
  <c r="F65" i="4"/>
  <c r="AR58" i="4"/>
  <c r="M52" i="4"/>
  <c r="CE73" i="4"/>
  <c r="AF65" i="4"/>
  <c r="T58" i="4"/>
  <c r="BD52" i="4"/>
  <c r="AD78" i="4"/>
  <c r="AO80" i="4"/>
  <c r="H72" i="4"/>
  <c r="AN71" i="4"/>
  <c r="BS51" i="4"/>
  <c r="AQ45" i="4"/>
  <c r="AF40" i="4"/>
  <c r="AB35" i="4"/>
  <c r="X30" i="4"/>
  <c r="CE56" i="4"/>
  <c r="CQ47" i="4"/>
  <c r="BG42" i="4"/>
  <c r="BC37" i="4"/>
  <c r="AY32" i="4"/>
  <c r="BC66" i="4"/>
  <c r="CO50" i="4"/>
  <c r="CJ44" i="4"/>
  <c r="CD39" i="4"/>
  <c r="BZ34" i="4"/>
  <c r="BV29" i="4"/>
  <c r="BB59" i="4"/>
  <c r="F49" i="4"/>
  <c r="AW43" i="4"/>
  <c r="AS38" i="4"/>
  <c r="AO33" i="4"/>
  <c r="AK28" i="4"/>
  <c r="BY53" i="4"/>
  <c r="BK46" i="4"/>
  <c r="C124" i="1"/>
  <c r="F89" i="1"/>
  <c r="BX81" i="4"/>
  <c r="X71" i="4"/>
  <c r="BZ80" i="4"/>
  <c r="AV77" i="4"/>
  <c r="X72" i="4"/>
  <c r="BM82" i="4"/>
  <c r="BM71" i="4"/>
  <c r="Y47" i="4"/>
  <c r="R57" i="4"/>
  <c r="T56" i="4"/>
  <c r="BA63" i="4"/>
  <c r="BV60" i="4"/>
  <c r="CI64" i="4"/>
  <c r="AP66" i="4"/>
  <c r="U55" i="4"/>
  <c r="BJ68" i="4"/>
  <c r="BE57" i="4"/>
  <c r="K81" i="4"/>
  <c r="E67" i="4"/>
  <c r="T80" i="4"/>
  <c r="AL66" i="4"/>
  <c r="AF74" i="4"/>
  <c r="V62" i="4"/>
  <c r="AW81" i="4"/>
  <c r="BB68" i="4"/>
  <c r="CU57" i="4"/>
  <c r="AP49" i="4"/>
  <c r="CH76" i="4"/>
  <c r="CP63" i="4"/>
  <c r="BO54" i="4"/>
  <c r="CJ73" i="4"/>
  <c r="Q62" i="4"/>
  <c r="BV53" i="4"/>
  <c r="BB80" i="4"/>
  <c r="CI67" i="4"/>
  <c r="AP59" i="4"/>
  <c r="AK52" i="4"/>
  <c r="CC76" i="4"/>
  <c r="CK66" i="4"/>
  <c r="CI59" i="4"/>
  <c r="AB53" i="4"/>
  <c r="CF73" i="4"/>
  <c r="BW64" i="4"/>
  <c r="U58" i="4"/>
  <c r="BM51" i="4"/>
  <c r="AV73" i="4"/>
  <c r="AU64" i="4"/>
  <c r="CO57" i="4"/>
  <c r="AH52" i="4"/>
  <c r="CI77" i="4"/>
  <c r="CS79" i="4"/>
  <c r="BR71" i="4"/>
  <c r="I69" i="4"/>
  <c r="AH51" i="4"/>
  <c r="R45" i="4"/>
  <c r="J40" i="4"/>
  <c r="F35" i="4"/>
  <c r="CT29" i="4"/>
  <c r="S56" i="4"/>
  <c r="BR47" i="4"/>
  <c r="AK42" i="4"/>
  <c r="AG37" i="4"/>
  <c r="AC32" i="4"/>
  <c r="BS64" i="4"/>
  <c r="BJ50" i="4"/>
  <c r="BL44" i="4"/>
  <c r="BH39" i="4"/>
  <c r="BD34" i="4"/>
  <c r="AZ29" i="4"/>
  <c r="CA58" i="4"/>
  <c r="BX48" i="4"/>
  <c r="AA43" i="4"/>
  <c r="W38" i="4"/>
  <c r="S33" i="4"/>
  <c r="O28" i="4"/>
  <c r="AG53" i="4"/>
  <c r="AM46" i="4"/>
  <c r="T41" i="4"/>
  <c r="P36" i="4"/>
  <c r="L31" i="4"/>
  <c r="L62" i="4"/>
  <c r="F142" i="1"/>
  <c r="F26" i="1"/>
  <c r="Z79" i="4"/>
  <c r="AF70" i="4"/>
  <c r="BV77" i="4"/>
  <c r="AT76" i="4"/>
  <c r="BR69" i="4"/>
  <c r="AM82" i="4"/>
  <c r="BL69" i="4"/>
  <c r="BC46" i="4"/>
  <c r="BD54" i="4"/>
  <c r="CO55" i="4"/>
  <c r="BY62" i="4"/>
  <c r="AD59" i="4"/>
  <c r="H64" i="4"/>
  <c r="AU65" i="4"/>
  <c r="AY54" i="4"/>
  <c r="BO67" i="4"/>
  <c r="K57" i="4"/>
  <c r="AT78" i="4"/>
  <c r="AM66" i="4"/>
  <c r="CG78" i="4"/>
  <c r="I66" i="4"/>
  <c r="CQ73" i="4"/>
  <c r="CO61" i="4"/>
  <c r="E81" i="4"/>
  <c r="X68" i="4"/>
  <c r="BX57" i="4"/>
  <c r="CP48" i="4"/>
  <c r="AZ76" i="4"/>
  <c r="BQ63" i="4"/>
  <c r="AS54" i="4"/>
  <c r="CC71" i="4"/>
  <c r="CK61" i="4"/>
  <c r="AZ53" i="4"/>
  <c r="K80" i="4"/>
  <c r="BD67" i="4"/>
  <c r="S59" i="4"/>
  <c r="O52" i="4"/>
  <c r="BU75" i="4"/>
  <c r="BH66" i="4"/>
  <c r="AO59" i="4"/>
  <c r="F53" i="4"/>
  <c r="AW73" i="4"/>
  <c r="AW64" i="4"/>
  <c r="CP57" i="4"/>
  <c r="AQ51" i="4"/>
  <c r="L73" i="4"/>
  <c r="S64" i="4"/>
  <c r="BR57" i="4"/>
  <c r="L52" i="4"/>
  <c r="BA77" i="4"/>
  <c r="BB79" i="4"/>
  <c r="AM71" i="4"/>
  <c r="CD66" i="4"/>
  <c r="CR50" i="4"/>
  <c r="CL44" i="4"/>
  <c r="CF39" i="4"/>
  <c r="CB34" i="4"/>
  <c r="BX29" i="4"/>
  <c r="AY55" i="4"/>
  <c r="AR47" i="4"/>
  <c r="O42" i="4"/>
  <c r="K37" i="4"/>
  <c r="G32" i="4"/>
  <c r="AJ63" i="4"/>
  <c r="AC50" i="4"/>
  <c r="AP44" i="4"/>
  <c r="AL39" i="4"/>
  <c r="AH34" i="4"/>
  <c r="AD29" i="4"/>
  <c r="L58" i="4"/>
  <c r="AW48" i="4"/>
  <c r="E43" i="4"/>
  <c r="CS37" i="4"/>
  <c r="CO32" i="4"/>
  <c r="CK27" i="4"/>
  <c r="F166" i="1"/>
  <c r="F12" i="1"/>
  <c r="CH77" i="4"/>
  <c r="J70" i="4"/>
  <c r="X76" i="4"/>
  <c r="V76" i="4"/>
  <c r="AH68" i="4"/>
  <c r="AE79" i="4"/>
  <c r="AI69" i="4"/>
  <c r="AG46" i="4"/>
  <c r="T53" i="4"/>
  <c r="Y55" i="4"/>
  <c r="BA62" i="4"/>
  <c r="G59" i="4"/>
  <c r="BA82" i="4"/>
  <c r="CH64" i="4"/>
  <c r="G54" i="4"/>
  <c r="AI67" i="4"/>
  <c r="CF56" i="4"/>
  <c r="G78" i="4"/>
  <c r="K66" i="4"/>
  <c r="AR78" i="4"/>
  <c r="BU65" i="4"/>
  <c r="BG73" i="4"/>
  <c r="BP61" i="4"/>
  <c r="N80" i="4"/>
  <c r="CN67" i="4"/>
  <c r="BA57" i="4"/>
  <c r="BT48" i="4"/>
  <c r="AD74" i="4"/>
  <c r="T63" i="4"/>
  <c r="BW53" i="4"/>
  <c r="AU71" i="4"/>
  <c r="AO61" i="4"/>
  <c r="H53" i="4"/>
  <c r="BM79" i="4"/>
  <c r="BI66" i="4"/>
  <c r="CN58" i="4"/>
  <c r="CK51" i="4"/>
  <c r="AI75" i="4"/>
  <c r="AE66" i="4"/>
  <c r="CM58" i="4"/>
  <c r="CB52" i="4"/>
  <c r="AP72" i="4"/>
  <c r="T64" i="4"/>
  <c r="BS57" i="4"/>
  <c r="U51" i="4"/>
  <c r="BW72" i="4"/>
  <c r="CK63" i="4"/>
  <c r="AU57" i="4"/>
  <c r="CH51" i="4"/>
  <c r="O77" i="4"/>
  <c r="N79" i="4"/>
  <c r="E71" i="4"/>
  <c r="BU64" i="4"/>
  <c r="BL50" i="4"/>
  <c r="BN44" i="4"/>
  <c r="F120" i="1"/>
  <c r="C82" i="1"/>
  <c r="CP76" i="4"/>
  <c r="AI80" i="4"/>
  <c r="X75" i="4"/>
  <c r="AR73" i="4"/>
  <c r="AP67" i="4"/>
  <c r="BN77" i="4"/>
  <c r="AO68" i="4"/>
  <c r="X81" i="4"/>
  <c r="CP52" i="4"/>
  <c r="CU54" i="4"/>
  <c r="AA60" i="4"/>
  <c r="AH58" i="4"/>
  <c r="N81" i="4"/>
  <c r="BH64" i="4"/>
  <c r="CC53" i="4"/>
  <c r="F67" i="4"/>
  <c r="O56" i="4"/>
  <c r="BP77" i="4"/>
  <c r="BV65" i="4"/>
  <c r="F78" i="4"/>
  <c r="O65" i="4"/>
  <c r="X73" i="4"/>
  <c r="AR61" i="4"/>
  <c r="BQ79" i="4"/>
  <c r="D66" i="4"/>
  <c r="G57" i="4"/>
  <c r="F48" i="4"/>
  <c r="CM73" i="4"/>
  <c r="CN62" i="4"/>
  <c r="BA53" i="4"/>
  <c r="P71" i="4"/>
  <c r="Q61" i="4"/>
  <c r="CD52" i="4"/>
  <c r="U79" i="4"/>
  <c r="AG66" i="4"/>
  <c r="BQ58" i="4"/>
  <c r="BO51" i="4"/>
  <c r="CT74" i="4"/>
  <c r="CQ65" i="4"/>
  <c r="BP58" i="4"/>
  <c r="BF52" i="4"/>
  <c r="K72" i="4"/>
  <c r="CL63" i="4"/>
  <c r="Y57" i="4"/>
  <c r="BZ82" i="4"/>
  <c r="AO72" i="4"/>
  <c r="BK63" i="4"/>
  <c r="X57" i="4"/>
  <c r="BL51" i="4"/>
  <c r="BZ76" i="4"/>
  <c r="BM78" i="4"/>
  <c r="BR70" i="4"/>
  <c r="AL63" i="4"/>
  <c r="AG50" i="4"/>
  <c r="AR44" i="4"/>
  <c r="AN39" i="4"/>
  <c r="AJ34" i="4"/>
  <c r="AF29" i="4"/>
  <c r="AJ54" i="4"/>
  <c r="CM46" i="4"/>
  <c r="BO41" i="4"/>
  <c r="BK36" i="4"/>
  <c r="BG31" i="4"/>
  <c r="AI61" i="4"/>
  <c r="BN49" i="4"/>
  <c r="CP43" i="4"/>
  <c r="CL38" i="4"/>
  <c r="CH33" i="4"/>
  <c r="CD28" i="4"/>
  <c r="BU56" i="4"/>
  <c r="CO47" i="4"/>
  <c r="BE42" i="4"/>
  <c r="BA37" i="4"/>
  <c r="AW32" i="4"/>
  <c r="BA74" i="4"/>
  <c r="CT51" i="4"/>
  <c r="BJ45" i="4"/>
  <c r="AX40" i="4"/>
  <c r="AT35" i="4"/>
  <c r="AP30" i="4"/>
  <c r="AV59" i="4"/>
  <c r="D49" i="4"/>
  <c r="AU43" i="4"/>
  <c r="X53" i="4"/>
  <c r="C31" i="1"/>
  <c r="C17" i="1"/>
  <c r="BT76" i="4"/>
  <c r="BN78" i="4"/>
  <c r="CR74" i="4"/>
  <c r="D72" i="4"/>
  <c r="T67" i="4"/>
  <c r="AO77" i="4"/>
  <c r="H68" i="4"/>
  <c r="BH78" i="4"/>
  <c r="BJ82" i="4"/>
  <c r="AW52" i="4"/>
  <c r="BY59" i="4"/>
  <c r="K58" i="4"/>
  <c r="AA80" i="4"/>
  <c r="BW63" i="4"/>
  <c r="BC81" i="4"/>
  <c r="BR66" i="4"/>
  <c r="CJ55" i="4"/>
  <c r="CO76" i="4"/>
  <c r="AS65" i="4"/>
  <c r="BM77" i="4"/>
  <c r="CE64" i="4"/>
  <c r="S71" i="4"/>
  <c r="CN60" i="4"/>
  <c r="AO78" i="4"/>
  <c r="BR65" i="4"/>
  <c r="CB56" i="4"/>
  <c r="CB47" i="4"/>
  <c r="BB73" i="4"/>
  <c r="BP62" i="4"/>
  <c r="AE53" i="4"/>
  <c r="AU70" i="4"/>
  <c r="CK60" i="4"/>
  <c r="P52" i="4"/>
  <c r="AI78" i="4"/>
  <c r="CR65" i="4"/>
  <c r="W58" i="4"/>
  <c r="W51" i="4"/>
  <c r="BH74" i="4"/>
  <c r="BN65" i="4"/>
  <c r="AS58" i="4"/>
  <c r="CC82" i="4"/>
  <c r="BV71" i="4"/>
  <c r="BL63" i="4"/>
  <c r="BW56" i="4"/>
  <c r="AD82" i="4"/>
  <c r="AO71" i="4"/>
  <c r="AM63" i="4"/>
  <c r="CS56" i="4"/>
  <c r="AP51" i="4"/>
  <c r="AN76" i="4"/>
  <c r="AC78" i="4"/>
  <c r="AJ70" i="4"/>
  <c r="AI62" i="4"/>
  <c r="CT49" i="4"/>
  <c r="V44" i="4"/>
  <c r="R39" i="4"/>
  <c r="N34" i="4"/>
  <c r="J29" i="4"/>
  <c r="CD53" i="4"/>
  <c r="BO46" i="4"/>
  <c r="AS41" i="4"/>
  <c r="AO36" i="4"/>
  <c r="AK31" i="4"/>
  <c r="AS60" i="4"/>
  <c r="AI49" i="4"/>
  <c r="BT43" i="4"/>
  <c r="BP38" i="4"/>
  <c r="BL33" i="4"/>
  <c r="BH28" i="4"/>
  <c r="N56" i="4"/>
  <c r="BO47" i="4"/>
  <c r="AI42" i="4"/>
  <c r="AE37" i="4"/>
  <c r="AA32" i="4"/>
  <c r="D71" i="4"/>
  <c r="F14" i="1"/>
  <c r="F146" i="1"/>
  <c r="V74" i="4"/>
  <c r="BG77" i="4"/>
  <c r="AB72" i="4"/>
  <c r="L71" i="4"/>
  <c r="BN64" i="4"/>
  <c r="BM76" i="4"/>
  <c r="BO64" i="4"/>
  <c r="R78" i="4"/>
  <c r="Q82" i="4"/>
  <c r="M51" i="4"/>
  <c r="AD80" i="4"/>
  <c r="CM55" i="4"/>
  <c r="CB79" i="4"/>
  <c r="AX63" i="4"/>
  <c r="L81" i="4"/>
  <c r="BW65" i="4"/>
  <c r="BM55" i="4"/>
  <c r="BE76" i="4"/>
  <c r="BU63" i="4"/>
  <c r="CL76" i="4"/>
  <c r="CU63" i="4"/>
  <c r="CD70" i="4"/>
  <c r="BP60" i="4"/>
  <c r="D78" i="4"/>
  <c r="AP65" i="4"/>
  <c r="BE56" i="4"/>
  <c r="BF47" i="4"/>
  <c r="CB72" i="4"/>
  <c r="AR62" i="4"/>
  <c r="I53" i="4"/>
  <c r="M70" i="4"/>
  <c r="BM60" i="4"/>
  <c r="CL51" i="4"/>
  <c r="CD76" i="4"/>
  <c r="BO65" i="4"/>
  <c r="BU57" i="4"/>
  <c r="CS50" i="4"/>
  <c r="CG73" i="4"/>
  <c r="G65" i="4"/>
  <c r="V58" i="4"/>
  <c r="AH82" i="4"/>
  <c r="AP71" i="4"/>
  <c r="AN63" i="4"/>
  <c r="AZ56" i="4"/>
  <c r="CB81" i="4"/>
  <c r="H71" i="4"/>
  <c r="O63" i="4"/>
  <c r="BV56" i="4"/>
  <c r="T51" i="4"/>
  <c r="E76" i="4"/>
  <c r="CG77" i="4"/>
  <c r="E70" i="4"/>
  <c r="AS61" i="4"/>
  <c r="BP49" i="4"/>
  <c r="CR43" i="4"/>
  <c r="CN38" i="4"/>
  <c r="CJ33" i="4"/>
  <c r="CF28" i="4"/>
  <c r="AK53" i="4"/>
  <c r="AP46" i="4"/>
  <c r="W41" i="4"/>
  <c r="S36" i="4"/>
  <c r="O31" i="4"/>
  <c r="BF59" i="4"/>
  <c r="H49" i="4"/>
  <c r="AX43" i="4"/>
  <c r="AT38" i="4"/>
  <c r="AP33" i="4"/>
  <c r="AL28" i="4"/>
  <c r="AT55" i="4"/>
  <c r="AP47" i="4"/>
  <c r="M42" i="4"/>
  <c r="I37" i="4"/>
  <c r="E32" i="4"/>
  <c r="BS68" i="4"/>
  <c r="AC51" i="4"/>
  <c r="N45" i="4"/>
  <c r="F40" i="4"/>
  <c r="CT34" i="4"/>
  <c r="CP29" i="4"/>
  <c r="F58" i="4"/>
  <c r="C56" i="1"/>
  <c r="F134" i="1"/>
  <c r="CA82" i="4"/>
  <c r="AI77" i="4"/>
  <c r="CJ70" i="4"/>
  <c r="CH70" i="4"/>
  <c r="AO82" i="4"/>
  <c r="AO76" i="4"/>
  <c r="H63" i="4"/>
  <c r="H77" i="4"/>
  <c r="AN77" i="4"/>
  <c r="CI50" i="4"/>
  <c r="CE79" i="4"/>
  <c r="AS55" i="4"/>
  <c r="AY78" i="4"/>
  <c r="Z63" i="4"/>
  <c r="BN80" i="4"/>
  <c r="AT65" i="4"/>
  <c r="AP55" i="4"/>
  <c r="AW75" i="4"/>
  <c r="AV63" i="4"/>
  <c r="BD76" i="4"/>
  <c r="BT63" i="4"/>
  <c r="AX70" i="4"/>
  <c r="AR60" i="4"/>
  <c r="BJ77" i="4"/>
  <c r="CC64" i="4"/>
  <c r="AH56" i="4"/>
  <c r="AJ47" i="4"/>
  <c r="AY72" i="4"/>
  <c r="CL60" i="4"/>
  <c r="BI52" i="4"/>
  <c r="P69" i="4"/>
  <c r="Q60" i="4"/>
  <c r="BP51" i="4"/>
  <c r="AW76" i="4"/>
  <c r="H65" i="4"/>
  <c r="AX57" i="4"/>
  <c r="AE50" i="4"/>
  <c r="AX73" i="4"/>
  <c r="AX64" i="4"/>
  <c r="CQ57" i="4"/>
  <c r="CM80" i="4"/>
  <c r="K71" i="4"/>
  <c r="P63" i="4"/>
  <c r="C88" i="1"/>
  <c r="F71" i="1"/>
  <c r="CI81" i="4"/>
  <c r="BE74" i="4"/>
  <c r="CR69" i="4"/>
  <c r="AJ68" i="4"/>
  <c r="AC81" i="4"/>
  <c r="BK73" i="4"/>
  <c r="CB62" i="4"/>
  <c r="BQ76" i="4"/>
  <c r="W75" i="4"/>
  <c r="U50" i="4"/>
  <c r="BC78" i="4"/>
  <c r="BP80" i="4"/>
  <c r="BU77" i="4"/>
  <c r="BV61" i="4"/>
  <c r="H78" i="4"/>
  <c r="S65" i="4"/>
  <c r="BT54" i="4"/>
  <c r="K75" i="4"/>
  <c r="X63" i="4"/>
  <c r="U76" i="4"/>
  <c r="AU63" i="4"/>
  <c r="CC69" i="4"/>
  <c r="T60" i="4"/>
  <c r="AC77" i="4"/>
  <c r="BB64" i="4"/>
  <c r="CL54" i="4"/>
  <c r="CJ46" i="4"/>
  <c r="AV71" i="4"/>
  <c r="BN60" i="4"/>
  <c r="AM52" i="4"/>
  <c r="CF68" i="4"/>
  <c r="T59" i="4"/>
  <c r="AT51" i="4"/>
  <c r="M76" i="4"/>
  <c r="BY64" i="4"/>
  <c r="AA57" i="4"/>
  <c r="I50" i="4"/>
  <c r="N73" i="4"/>
  <c r="U64" i="4"/>
  <c r="BT57" i="4"/>
  <c r="AX80" i="4"/>
  <c r="BU70" i="4"/>
  <c r="BK62" i="4"/>
  <c r="F56" i="4"/>
  <c r="CJ80" i="4"/>
  <c r="AO70" i="4"/>
  <c r="BI62" i="4"/>
  <c r="AB56" i="4"/>
  <c r="BT50" i="4"/>
  <c r="AD75" i="4"/>
  <c r="N77" i="4"/>
  <c r="AL69" i="4"/>
  <c r="BH59" i="4"/>
  <c r="K49" i="4"/>
  <c r="AZ43" i="4"/>
  <c r="AV38" i="4"/>
  <c r="AR33" i="4"/>
  <c r="AW79" i="4"/>
  <c r="AS52" i="4"/>
  <c r="CL45" i="4"/>
  <c r="BW40" i="4"/>
  <c r="BS35" i="4"/>
  <c r="BO30" i="4"/>
  <c r="P58" i="4"/>
  <c r="AY48" i="4"/>
  <c r="F43" i="4"/>
  <c r="CT37" i="4"/>
  <c r="CP32" i="4"/>
  <c r="CL27" i="4"/>
  <c r="AE54" i="4"/>
  <c r="CK46" i="4"/>
  <c r="C25" i="1"/>
  <c r="C145" i="1"/>
  <c r="BM81" i="4"/>
  <c r="G73" i="4"/>
  <c r="BV69" i="4"/>
  <c r="CR66" i="4"/>
  <c r="CU80" i="4"/>
  <c r="U72" i="4"/>
  <c r="H62" i="4"/>
  <c r="BL72" i="4"/>
  <c r="CB74" i="4"/>
  <c r="CQ49" i="4"/>
  <c r="N78" i="4"/>
  <c r="AB80" i="4"/>
  <c r="AY75" i="4"/>
  <c r="AW61" i="4"/>
  <c r="BS77" i="4"/>
  <c r="AW63" i="4"/>
  <c r="AX54" i="4"/>
  <c r="BV74" i="4"/>
  <c r="BT62" i="4"/>
  <c r="CA75" i="4"/>
  <c r="W63" i="4"/>
  <c r="BA69" i="4"/>
  <c r="BU58" i="4"/>
  <c r="BB76" i="4"/>
  <c r="BR63" i="4"/>
  <c r="BP54" i="4"/>
  <c r="BN46" i="4"/>
  <c r="Q71" i="4"/>
  <c r="AP60" i="4"/>
  <c r="Q52" i="4"/>
  <c r="AY68" i="4"/>
  <c r="CO58" i="4"/>
  <c r="CT50" i="4"/>
  <c r="AK75" i="4"/>
  <c r="AY64" i="4"/>
  <c r="D57" i="4"/>
  <c r="CE49" i="4"/>
  <c r="BY72" i="4"/>
  <c r="CM63" i="4"/>
  <c r="AW57" i="4"/>
  <c r="F80" i="4"/>
  <c r="AQ70" i="4"/>
  <c r="N62" i="4"/>
  <c r="CA55" i="4"/>
  <c r="BE79" i="4"/>
  <c r="G70" i="4"/>
  <c r="AK62" i="4"/>
  <c r="E56" i="4"/>
  <c r="AX50" i="4"/>
  <c r="CO74" i="4"/>
  <c r="BY76" i="4"/>
  <c r="J69" i="4"/>
  <c r="CH58" i="4"/>
  <c r="CA48" i="4"/>
  <c r="AD43" i="4"/>
  <c r="Z38" i="4"/>
  <c r="V33" i="4"/>
  <c r="AA75" i="4"/>
  <c r="F52" i="4"/>
  <c r="BN45" i="4"/>
  <c r="BA40" i="4"/>
  <c r="AW35" i="4"/>
  <c r="AS30" i="4"/>
  <c r="AS57" i="4"/>
  <c r="W48" i="4"/>
  <c r="CB42" i="4"/>
  <c r="C45" i="1"/>
  <c r="C16" i="1"/>
  <c r="CF81" i="4"/>
  <c r="AM69" i="4"/>
  <c r="CN64" i="4"/>
  <c r="AF63" i="4"/>
  <c r="S76" i="4"/>
  <c r="G71" i="4"/>
  <c r="BM57" i="4"/>
  <c r="AH69" i="4"/>
  <c r="BJ69" i="4"/>
  <c r="P78" i="4"/>
  <c r="CN71" i="4"/>
  <c r="BJ76" i="4"/>
  <c r="BL73" i="4"/>
  <c r="AV60" i="4"/>
  <c r="Y76" i="4"/>
  <c r="AW62" i="4"/>
  <c r="BN52" i="4"/>
  <c r="Z73" i="4"/>
  <c r="AT61" i="4"/>
  <c r="CG72" i="4"/>
  <c r="AS82" i="4"/>
  <c r="CO67" i="4"/>
  <c r="BY57" i="4"/>
  <c r="AP75" i="4"/>
  <c r="CO62" i="4"/>
  <c r="BX53" i="4"/>
  <c r="CD44" i="4"/>
  <c r="CA69" i="4"/>
  <c r="CP58" i="4"/>
  <c r="BO79" i="4"/>
  <c r="AB67" i="4"/>
  <c r="CS57" i="4"/>
  <c r="AF50" i="4"/>
  <c r="AY73" i="4"/>
  <c r="R63" i="4"/>
  <c r="H56" i="4"/>
  <c r="AJ82" i="4"/>
  <c r="M71" i="4"/>
  <c r="Q63" i="4"/>
  <c r="AD56" i="4"/>
  <c r="BS78" i="4"/>
  <c r="M69" i="4"/>
  <c r="AL61" i="4"/>
  <c r="K55" i="4"/>
  <c r="AE78" i="4"/>
  <c r="L69" i="4"/>
  <c r="M61" i="4"/>
  <c r="AF55" i="4"/>
  <c r="CB49" i="4"/>
  <c r="CB73" i="4"/>
  <c r="BL75" i="4"/>
  <c r="O68" i="4"/>
  <c r="CH56" i="4"/>
  <c r="CR47" i="4"/>
  <c r="BH42" i="4"/>
  <c r="BD37" i="4"/>
  <c r="AZ32" i="4"/>
  <c r="BE66" i="4"/>
  <c r="CQ50" i="4"/>
  <c r="CK44" i="4"/>
  <c r="CE39" i="4"/>
  <c r="CA34" i="4"/>
  <c r="BW29" i="4"/>
  <c r="AX55" i="4"/>
  <c r="AQ47" i="4"/>
  <c r="N42" i="4"/>
  <c r="J37" i="4"/>
  <c r="F32" i="4"/>
  <c r="I79" i="4"/>
  <c r="AP52" i="4"/>
  <c r="CJ45" i="4"/>
  <c r="BU40" i="4"/>
  <c r="BQ35" i="4"/>
  <c r="BM30" i="4"/>
  <c r="AG60" i="4"/>
  <c r="AG49" i="4"/>
  <c r="BR43" i="4"/>
  <c r="BN38" i="4"/>
  <c r="C30" i="1"/>
  <c r="CO82" i="4"/>
  <c r="BJ81" i="4"/>
  <c r="CU67" i="4"/>
  <c r="BR64" i="4"/>
  <c r="CN61" i="4"/>
  <c r="AQ75" i="4"/>
  <c r="BA68" i="4"/>
  <c r="AP57" i="4"/>
  <c r="CT68" i="4"/>
  <c r="BU67" i="4"/>
  <c r="F77" i="4"/>
  <c r="BI71" i="4"/>
  <c r="O75" i="4"/>
  <c r="BE72" i="4"/>
  <c r="BV59" i="4"/>
  <c r="L75" i="4"/>
  <c r="Y62" i="4"/>
  <c r="AR52" i="4"/>
  <c r="CH72" i="4"/>
  <c r="V61" i="4"/>
  <c r="T72" i="4"/>
  <c r="CQ81" i="4"/>
  <c r="BH67" i="4"/>
  <c r="BB57" i="4"/>
  <c r="W73" i="4"/>
  <c r="AS62" i="4"/>
  <c r="J53" i="4"/>
  <c r="CJ82" i="4"/>
  <c r="AW69" i="4"/>
  <c r="BS58" i="4"/>
  <c r="V79" i="4"/>
  <c r="CN66" i="4"/>
  <c r="AB57" i="4"/>
  <c r="CF49" i="4"/>
  <c r="P73" i="4"/>
  <c r="CL62" i="4"/>
  <c r="AI55" i="4"/>
  <c r="CH81" i="4"/>
  <c r="BV70" i="4"/>
  <c r="CK62" i="4"/>
  <c r="G56" i="4"/>
  <c r="AF78" i="4"/>
  <c r="AV68" i="4"/>
  <c r="N61" i="4"/>
  <c r="AO54" i="4"/>
  <c r="CJ77" i="4"/>
  <c r="BX68" i="4"/>
  <c r="CG60" i="4"/>
  <c r="J55" i="4"/>
  <c r="BF49" i="4"/>
  <c r="BV72" i="4"/>
  <c r="AC75" i="4"/>
  <c r="F16" i="1"/>
  <c r="AC71" i="4"/>
  <c r="CJ71" i="4"/>
  <c r="BS62" i="4"/>
  <c r="AV70" i="4"/>
  <c r="BN62" i="4"/>
  <c r="CH61" i="4"/>
  <c r="CF54" i="4"/>
  <c r="AZ55" i="4"/>
  <c r="BN33" i="4"/>
  <c r="AP45" i="4"/>
  <c r="CS29" i="4"/>
  <c r="CJ41" i="4"/>
  <c r="AT27" i="4"/>
  <c r="CI41" i="4"/>
  <c r="BK33" i="4"/>
  <c r="M56" i="4"/>
  <c r="AN44" i="4"/>
  <c r="H37" i="4"/>
  <c r="BT29" i="4"/>
  <c r="BQ53" i="4"/>
  <c r="M45" i="4"/>
  <c r="Z54" i="4"/>
  <c r="CF45" i="4"/>
  <c r="AK59" i="4"/>
  <c r="R48" i="4"/>
  <c r="BI41" i="4"/>
  <c r="V53" i="4"/>
  <c r="BF45" i="4"/>
  <c r="CT39" i="4"/>
  <c r="AX34" i="4"/>
  <c r="CT28" i="4"/>
  <c r="BS54" i="4"/>
  <c r="BF46" i="4"/>
  <c r="CK40" i="4"/>
  <c r="BQ52" i="4"/>
  <c r="AF45" i="4"/>
  <c r="O64" i="4"/>
  <c r="AZ49" i="4"/>
  <c r="AO43" i="4"/>
  <c r="CK37" i="4"/>
  <c r="AO32" i="4"/>
  <c r="CK26" i="4"/>
  <c r="I54" i="4"/>
  <c r="AD46" i="4"/>
  <c r="BL40" i="4"/>
  <c r="CL34" i="4"/>
  <c r="AP29" i="4"/>
  <c r="BG54" i="4"/>
  <c r="BA46" i="4"/>
  <c r="CG40" i="4"/>
  <c r="AK35" i="4"/>
  <c r="CE60" i="4"/>
  <c r="CK48" i="4"/>
  <c r="CL42" i="4"/>
  <c r="AP37" i="4"/>
  <c r="BP31" i="4"/>
  <c r="AD65" i="4"/>
  <c r="BY49" i="4"/>
  <c r="BG43" i="4"/>
  <c r="AG38" i="4"/>
  <c r="G33" i="4"/>
  <c r="I57" i="4"/>
  <c r="BY47" i="4"/>
  <c r="V42" i="4"/>
  <c r="R37" i="4"/>
  <c r="N32" i="4"/>
  <c r="AT53" i="4"/>
  <c r="AW46" i="4"/>
  <c r="AC41" i="4"/>
  <c r="Y36" i="4"/>
  <c r="U31" i="4"/>
  <c r="BE62" i="4"/>
  <c r="G50" i="4"/>
  <c r="Z44" i="4"/>
  <c r="V39" i="4"/>
  <c r="R34" i="4"/>
  <c r="AL80" i="4"/>
  <c r="AT46" i="4"/>
  <c r="N30" i="4"/>
  <c r="CL23" i="4"/>
  <c r="CH18" i="4"/>
  <c r="CD13" i="4"/>
  <c r="BZ8" i="4"/>
  <c r="G37" i="4"/>
  <c r="BQ26" i="4"/>
  <c r="BI21" i="4"/>
  <c r="BE16" i="4"/>
  <c r="BA11" i="4"/>
  <c r="AB58" i="4"/>
  <c r="CT31" i="4"/>
  <c r="CB24" i="4"/>
  <c r="BX19" i="4"/>
  <c r="BT14" i="4"/>
  <c r="BP9" i="4"/>
  <c r="S58" i="4"/>
  <c r="CS31" i="4"/>
  <c r="CA24" i="4"/>
  <c r="BW19" i="4"/>
  <c r="BY42" i="4"/>
  <c r="N29" i="4"/>
  <c r="AP23" i="4"/>
  <c r="AL18" i="4"/>
  <c r="AH13" i="4"/>
  <c r="AD8" i="4"/>
  <c r="CG38" i="4"/>
  <c r="AM27" i="4"/>
  <c r="AA22" i="4"/>
  <c r="W17" i="4"/>
  <c r="S12" i="4"/>
  <c r="O7" i="4"/>
  <c r="CA33" i="4"/>
  <c r="AT25" i="4"/>
  <c r="AP20" i="4"/>
  <c r="AL15" i="4"/>
  <c r="AH10" i="4"/>
  <c r="BR40" i="4"/>
  <c r="AA28" i="4"/>
  <c r="C106" i="1"/>
  <c r="Q67" i="4"/>
  <c r="X61" i="4"/>
  <c r="CM82" i="4"/>
  <c r="R69" i="4"/>
  <c r="BY56" i="4"/>
  <c r="BJ61" i="4"/>
  <c r="CP50" i="4"/>
  <c r="H52" i="4"/>
  <c r="CR32" i="4"/>
  <c r="Q45" i="4"/>
  <c r="BA29" i="4"/>
  <c r="BN41" i="4"/>
  <c r="X27" i="4"/>
  <c r="BM41" i="4"/>
  <c r="BS32" i="4"/>
  <c r="AR55" i="4"/>
  <c r="R44" i="4"/>
  <c r="BH36" i="4"/>
  <c r="AX29" i="4"/>
  <c r="Y53" i="4"/>
  <c r="BI44" i="4"/>
  <c r="BP53" i="4"/>
  <c r="BH45" i="4"/>
  <c r="BK58" i="4"/>
  <c r="CJ47" i="4"/>
  <c r="AM41" i="4"/>
  <c r="AE52" i="4"/>
  <c r="AH45" i="4"/>
  <c r="BX39" i="4"/>
  <c r="AB34" i="4"/>
  <c r="BX28" i="4"/>
  <c r="O54" i="4"/>
  <c r="AH46" i="4"/>
  <c r="BO40" i="4"/>
  <c r="AB52" i="4"/>
  <c r="G45" i="4"/>
  <c r="CF61" i="4"/>
  <c r="X49" i="4"/>
  <c r="S43" i="4"/>
  <c r="BO37" i="4"/>
  <c r="S32" i="4"/>
  <c r="BO26" i="4"/>
  <c r="BG53" i="4"/>
  <c r="F46" i="4"/>
  <c r="AP40" i="4"/>
  <c r="BP34" i="4"/>
  <c r="CP28" i="4"/>
  <c r="H54" i="4"/>
  <c r="AC46" i="4"/>
  <c r="BK40" i="4"/>
  <c r="O35" i="4"/>
  <c r="CP59" i="4"/>
  <c r="BK48" i="4"/>
  <c r="BP42" i="4"/>
  <c r="T37" i="4"/>
  <c r="AT31" i="4"/>
  <c r="C72" i="1"/>
  <c r="CB61" i="4"/>
  <c r="BT60" i="4"/>
  <c r="AB79" i="4"/>
  <c r="CM59" i="4"/>
  <c r="AE56" i="4"/>
  <c r="CH60" i="4"/>
  <c r="AB50" i="4"/>
  <c r="AK49" i="4"/>
  <c r="BV32" i="4"/>
  <c r="BM44" i="4"/>
  <c r="AE29" i="4"/>
  <c r="H40" i="4"/>
  <c r="CG74" i="4"/>
  <c r="AQ41" i="4"/>
  <c r="CA31" i="4"/>
  <c r="AD54" i="4"/>
  <c r="CN43" i="4"/>
  <c r="AL36" i="4"/>
  <c r="AB29" i="4"/>
  <c r="CS51" i="4"/>
  <c r="AM44" i="4"/>
  <c r="BX52" i="4"/>
  <c r="AJ45" i="4"/>
  <c r="CN57" i="4"/>
  <c r="BK47" i="4"/>
  <c r="Q41" i="4"/>
  <c r="CO51" i="4"/>
  <c r="J45" i="4"/>
  <c r="BB39" i="4"/>
  <c r="F34" i="4"/>
  <c r="BB28" i="4"/>
  <c r="BJ53" i="4"/>
  <c r="I46" i="4"/>
  <c r="W82" i="4"/>
  <c r="BB51" i="4"/>
  <c r="CA44" i="4"/>
  <c r="CS60" i="4"/>
  <c r="CO48" i="4"/>
  <c r="CO42" i="4"/>
  <c r="AS37" i="4"/>
  <c r="CO31" i="4"/>
  <c r="AS26" i="4"/>
  <c r="O53" i="4"/>
  <c r="BZ45" i="4"/>
  <c r="CP39" i="4"/>
  <c r="AT34" i="4"/>
  <c r="BT28" i="4"/>
  <c r="BE53" i="4"/>
  <c r="E46" i="4"/>
  <c r="AO40" i="4"/>
  <c r="CK34" i="4"/>
  <c r="N59" i="4"/>
  <c r="AI48" i="4"/>
  <c r="AT42" i="4"/>
  <c r="BT36" i="4"/>
  <c r="X31" i="4"/>
  <c r="BW61" i="4"/>
  <c r="S49" i="4"/>
  <c r="O43" i="4"/>
  <c r="CG37" i="4"/>
  <c r="BG32" i="4"/>
  <c r="BU55" i="4"/>
  <c r="AA47" i="4"/>
  <c r="BV41" i="4"/>
  <c r="BR36" i="4"/>
  <c r="CC80" i="4"/>
  <c r="BB52" i="4"/>
  <c r="CS45" i="4"/>
  <c r="CC40" i="4"/>
  <c r="BY35" i="4"/>
  <c r="BU30" i="4"/>
  <c r="BQ60" i="4"/>
  <c r="AR49" i="4"/>
  <c r="BZ43" i="4"/>
  <c r="BV38" i="4"/>
  <c r="BR33" i="4"/>
  <c r="E72" i="4"/>
  <c r="CU42" i="4"/>
  <c r="V29" i="4"/>
  <c r="AT23" i="4"/>
  <c r="AP18" i="4"/>
  <c r="AL13" i="4"/>
  <c r="C86" i="1"/>
  <c r="K59" i="4"/>
  <c r="AB59" i="4"/>
  <c r="BE68" i="4"/>
  <c r="BP59" i="4"/>
  <c r="M55" i="4"/>
  <c r="AC56" i="4"/>
  <c r="F50" i="4"/>
  <c r="BA48" i="4"/>
  <c r="AD32" i="4"/>
  <c r="AQ44" i="4"/>
  <c r="BV68" i="4"/>
  <c r="P39" i="4"/>
  <c r="F71" i="4"/>
  <c r="U41" i="4"/>
  <c r="BE31" i="4"/>
  <c r="CG52" i="4"/>
  <c r="AV43" i="4"/>
  <c r="CL35" i="4"/>
  <c r="F29" i="4"/>
  <c r="BI51" i="4"/>
  <c r="Q44" i="4"/>
  <c r="AG52" i="4"/>
  <c r="L45" i="4"/>
  <c r="AG57" i="4"/>
  <c r="CF46" i="4"/>
  <c r="CD77" i="4"/>
  <c r="BD51" i="4"/>
  <c r="CC44" i="4"/>
  <c r="AF39" i="4"/>
  <c r="CB33" i="4"/>
  <c r="AF28" i="4"/>
  <c r="R53" i="4"/>
  <c r="CC45" i="4"/>
  <c r="AY77" i="4"/>
  <c r="R51" i="4"/>
  <c r="AH44" i="4"/>
  <c r="I60" i="4"/>
  <c r="BN48" i="4"/>
  <c r="BS42" i="4"/>
  <c r="W37" i="4"/>
  <c r="BS31" i="4"/>
  <c r="W26" i="4"/>
  <c r="BO52" i="4"/>
  <c r="BB45" i="4"/>
  <c r="BT39" i="4"/>
  <c r="CT33" i="4"/>
  <c r="AX28" i="4"/>
  <c r="M53" i="4"/>
  <c r="BY45" i="4"/>
  <c r="S40" i="4"/>
  <c r="BO34" i="4"/>
  <c r="AO58" i="4"/>
  <c r="J48" i="4"/>
  <c r="X42" i="4"/>
  <c r="AX36" i="4"/>
  <c r="BX30" i="4"/>
  <c r="CD60" i="4"/>
  <c r="C71" i="1"/>
  <c r="BQ56" i="4"/>
  <c r="AG77" i="4"/>
  <c r="Z68" i="4"/>
  <c r="AV58" i="4"/>
  <c r="BI49" i="4"/>
  <c r="BD55" i="4"/>
  <c r="BY82" i="4"/>
  <c r="Y48" i="4"/>
  <c r="H32" i="4"/>
  <c r="CC42" i="4"/>
  <c r="AG62" i="4"/>
  <c r="X38" i="4"/>
  <c r="AI60" i="4"/>
  <c r="CQ40" i="4"/>
  <c r="AI31" i="4"/>
  <c r="AO52" i="4"/>
  <c r="Z43" i="4"/>
  <c r="BP35" i="4"/>
  <c r="CB28" i="4"/>
  <c r="AB51" i="4"/>
  <c r="CM43" i="4"/>
  <c r="CQ51" i="4"/>
  <c r="CF44" i="4"/>
  <c r="BM56" i="4"/>
  <c r="BH46" i="4"/>
  <c r="BZ73" i="4"/>
  <c r="V51" i="4"/>
  <c r="BF44" i="4"/>
  <c r="J39" i="4"/>
  <c r="BF33" i="4"/>
  <c r="J28" i="4"/>
  <c r="BR52" i="4"/>
  <c r="BE45" i="4"/>
  <c r="AI70" i="4"/>
  <c r="CE50" i="4"/>
  <c r="L44" i="4"/>
  <c r="AC59" i="4"/>
  <c r="AN48" i="4"/>
  <c r="AW42" i="4"/>
  <c r="CS36" i="4"/>
  <c r="AW31" i="4"/>
  <c r="CS25" i="4"/>
  <c r="Y52" i="4"/>
  <c r="E45" i="4"/>
  <c r="AX39" i="4"/>
  <c r="BX33" i="4"/>
  <c r="AB28" i="4"/>
  <c r="BM52" i="4"/>
  <c r="BA45" i="4"/>
  <c r="CO39" i="4"/>
  <c r="AS34" i="4"/>
  <c r="BZ57" i="4"/>
  <c r="CC47" i="4"/>
  <c r="BX41" i="4"/>
  <c r="AB36" i="4"/>
  <c r="BB30" i="4"/>
  <c r="CF59" i="4"/>
  <c r="BJ48" i="4"/>
  <c r="BO42" i="4"/>
  <c r="AO37" i="4"/>
  <c r="E82" i="4"/>
  <c r="BM70" i="4"/>
  <c r="BF76" i="4"/>
  <c r="CU66" i="4"/>
  <c r="CI82" i="4"/>
  <c r="CE82" i="4"/>
  <c r="AG55" i="4"/>
  <c r="BN75" i="4"/>
  <c r="BS47" i="4"/>
  <c r="AT30" i="4"/>
  <c r="CK41" i="4"/>
  <c r="CC58" i="4"/>
  <c r="BX37" i="4"/>
  <c r="AR57" i="4"/>
  <c r="AY40" i="4"/>
  <c r="M31" i="4"/>
  <c r="BJ51" i="4"/>
  <c r="BD42" i="4"/>
  <c r="X35" i="4"/>
  <c r="BF28" i="4"/>
  <c r="BF50" i="4"/>
  <c r="BQ43" i="4"/>
  <c r="BH51" i="4"/>
  <c r="BH44" i="4"/>
  <c r="CS55" i="4"/>
  <c r="AJ46" i="4"/>
  <c r="BP70" i="4"/>
  <c r="CG50" i="4"/>
  <c r="AJ44" i="4"/>
  <c r="CF38" i="4"/>
  <c r="AJ33" i="4"/>
  <c r="CF27" i="4"/>
  <c r="AD52" i="4"/>
  <c r="AG45" i="4"/>
  <c r="J68" i="4"/>
  <c r="R50" i="4"/>
  <c r="CH43" i="4"/>
  <c r="BA58" i="4"/>
  <c r="M48" i="4"/>
  <c r="AA42" i="4"/>
  <c r="BW36" i="4"/>
  <c r="AA31" i="4"/>
  <c r="BW81" i="4"/>
  <c r="CF51" i="4"/>
  <c r="BY44" i="4"/>
  <c r="F39" i="4"/>
  <c r="BB33" i="4"/>
  <c r="F28" i="4"/>
  <c r="X52" i="4"/>
  <c r="AB45" i="4"/>
  <c r="BS39" i="4"/>
  <c r="W34" i="4"/>
  <c r="M57" i="4"/>
  <c r="BB47" i="4"/>
  <c r="BB41" i="4"/>
  <c r="CB35" i="4"/>
  <c r="AF30" i="4"/>
  <c r="M59" i="4"/>
  <c r="AH48" i="4"/>
  <c r="AS42" i="4"/>
  <c r="S37" i="4"/>
  <c r="CK31" i="4"/>
  <c r="CU53" i="4"/>
  <c r="AX46" i="4"/>
  <c r="H41" i="4"/>
  <c r="D36" i="4"/>
  <c r="BM69" i="4"/>
  <c r="AO51" i="4"/>
  <c r="X45" i="4"/>
  <c r="O40" i="4"/>
  <c r="K35" i="4"/>
  <c r="G30" i="4"/>
  <c r="AG58" i="4"/>
  <c r="BE48" i="4"/>
  <c r="L43" i="4"/>
  <c r="H38" i="4"/>
  <c r="D33" i="4"/>
  <c r="CT64" i="4"/>
  <c r="Z40" i="4"/>
  <c r="CU27" i="4"/>
  <c r="BX22" i="4"/>
  <c r="BT17" i="4"/>
  <c r="BP12" i="4"/>
  <c r="BL7" i="4"/>
  <c r="CL33" i="4"/>
  <c r="AY25" i="4"/>
  <c r="AU20" i="4"/>
  <c r="AQ15" i="4"/>
  <c r="AM10" i="4"/>
  <c r="AT44" i="4"/>
  <c r="BI29" i="4"/>
  <c r="BN23" i="4"/>
  <c r="BJ18" i="4"/>
  <c r="BF13" i="4"/>
  <c r="BB8" i="4"/>
  <c r="AS44" i="4"/>
  <c r="BH29" i="4"/>
  <c r="BM23" i="4"/>
  <c r="BI18" i="4"/>
  <c r="CH38" i="4"/>
  <c r="AN27" i="4"/>
  <c r="AB22" i="4"/>
  <c r="X17" i="4"/>
  <c r="T12" i="4"/>
  <c r="P7" i="4"/>
  <c r="BO35" i="4"/>
  <c r="R26" i="4"/>
  <c r="M21" i="4"/>
  <c r="I16" i="4"/>
  <c r="E11" i="4"/>
  <c r="CU49" i="4"/>
  <c r="CM30" i="4"/>
  <c r="O79" i="4"/>
  <c r="AD70" i="4"/>
  <c r="AK74" i="4"/>
  <c r="AX58" i="4"/>
  <c r="L80" i="4"/>
  <c r="AM81" i="4"/>
  <c r="S54" i="4"/>
  <c r="BC74" i="4"/>
  <c r="AS47" i="4"/>
  <c r="BB29" i="4"/>
  <c r="CS40" i="4"/>
  <c r="CD56" i="4"/>
  <c r="BB37" i="4"/>
  <c r="CD54" i="4"/>
  <c r="AC40" i="4"/>
  <c r="CI30" i="4"/>
  <c r="CM50" i="4"/>
  <c r="AH42" i="4"/>
  <c r="BX34" i="4"/>
  <c r="AJ28" i="4"/>
  <c r="Y50" i="4"/>
  <c r="Y43" i="4"/>
  <c r="AA51" i="4"/>
  <c r="AL44" i="4"/>
  <c r="Q54" i="4"/>
  <c r="CE45" i="4"/>
  <c r="Q68" i="4"/>
  <c r="AZ50" i="4"/>
  <c r="N44" i="4"/>
  <c r="BJ38" i="4"/>
  <c r="N33" i="4"/>
  <c r="BN82" i="4"/>
  <c r="CM51" i="4"/>
  <c r="CB44" i="4"/>
  <c r="BK65" i="4"/>
  <c r="CG49" i="4"/>
  <c r="BL43" i="4"/>
  <c r="CG57" i="4"/>
  <c r="CF47" i="4"/>
  <c r="E42" i="4"/>
  <c r="BA36" i="4"/>
  <c r="E31" i="4"/>
  <c r="M77" i="4"/>
  <c r="P51" i="4"/>
  <c r="BB44" i="4"/>
  <c r="CB38" i="4"/>
  <c r="AF33" i="4"/>
  <c r="BT81" i="4"/>
  <c r="CE51" i="4"/>
  <c r="D45" i="4"/>
  <c r="AW39" i="4"/>
  <c r="CS33" i="4"/>
  <c r="AU56" i="4"/>
  <c r="E47" i="4"/>
  <c r="AF41" i="4"/>
  <c r="BF35" i="4"/>
  <c r="J30" i="4"/>
  <c r="AN58" i="4"/>
  <c r="I48" i="4"/>
  <c r="W42" i="4"/>
  <c r="CO36" i="4"/>
  <c r="BO31" i="4"/>
  <c r="AU53" i="4"/>
  <c r="Z46" i="4"/>
  <c r="CD40" i="4"/>
  <c r="BZ35" i="4"/>
  <c r="U67" i="4"/>
  <c r="BX82" i="4"/>
  <c r="BA65" i="4"/>
  <c r="Y63" i="4"/>
  <c r="AA58" i="4"/>
  <c r="AJ78" i="4"/>
  <c r="L72" i="4"/>
  <c r="AK81" i="4"/>
  <c r="U74" i="4"/>
  <c r="BO45" i="4"/>
  <c r="BJ28" i="4"/>
  <c r="AE40" i="4"/>
  <c r="Q56" i="4"/>
  <c r="AF37" i="4"/>
  <c r="BZ53" i="4"/>
  <c r="BG39" i="4"/>
  <c r="AQ30" i="4"/>
  <c r="BG50" i="4"/>
  <c r="L42" i="4"/>
  <c r="BB34" i="4"/>
  <c r="N28" i="4"/>
  <c r="CM49" i="4"/>
  <c r="AA78" i="4"/>
  <c r="CJ50" i="4"/>
  <c r="P44" i="4"/>
  <c r="BO53" i="4"/>
  <c r="BG45" i="4"/>
  <c r="CK65" i="4"/>
  <c r="T50" i="4"/>
  <c r="CJ43" i="4"/>
  <c r="AN38" i="4"/>
  <c r="CJ32" i="4"/>
  <c r="CC77" i="4"/>
  <c r="BC51" i="4"/>
  <c r="BE44" i="4"/>
  <c r="CG62" i="4"/>
  <c r="BB49" i="4"/>
  <c r="AP43" i="4"/>
  <c r="U57" i="4"/>
  <c r="BG47" i="4"/>
  <c r="CA41" i="4"/>
  <c r="AE36" i="4"/>
  <c r="CA30" i="4"/>
  <c r="E73" i="4"/>
  <c r="CB50" i="4"/>
  <c r="J44" i="4"/>
  <c r="BF38" i="4"/>
  <c r="J33" i="4"/>
  <c r="J77" i="4"/>
  <c r="AX51" i="4"/>
  <c r="BX44" i="4"/>
  <c r="AA39" i="4"/>
  <c r="BW33" i="4"/>
  <c r="BW55" i="4"/>
  <c r="BX46" i="4"/>
  <c r="CF40" i="4"/>
  <c r="AJ35" i="4"/>
  <c r="CF29" i="4"/>
  <c r="BQ57" i="4"/>
  <c r="CA47" i="4"/>
  <c r="CS41" i="4"/>
  <c r="BS36" i="4"/>
  <c r="L79" i="4"/>
  <c r="BT73" i="4"/>
  <c r="CS62" i="4"/>
  <c r="CC56" i="4"/>
  <c r="V68" i="4"/>
  <c r="AQ71" i="4"/>
  <c r="Q79" i="4"/>
  <c r="AN72" i="4"/>
  <c r="BV43" i="4"/>
  <c r="AL71" i="4"/>
  <c r="I40" i="4"/>
  <c r="CE54" i="4"/>
  <c r="CF36" i="4"/>
  <c r="AH53" i="4"/>
  <c r="AK39" i="4"/>
  <c r="U30" i="4"/>
  <c r="Z50" i="4"/>
  <c r="BL41" i="4"/>
  <c r="AF34" i="4"/>
  <c r="AZ74" i="4"/>
  <c r="BH49" i="4"/>
  <c r="P74" i="4"/>
  <c r="BE50" i="4"/>
  <c r="CL43" i="4"/>
  <c r="W53" i="4"/>
  <c r="AI45" i="4"/>
  <c r="R64" i="4"/>
  <c r="CJ49" i="4"/>
  <c r="BN43" i="4"/>
  <c r="R38" i="4"/>
  <c r="BN32" i="4"/>
  <c r="BX73" i="4"/>
  <c r="CF50" i="4"/>
  <c r="AI44" i="4"/>
  <c r="CQ61" i="4"/>
  <c r="Y49" i="4"/>
  <c r="T43" i="4"/>
  <c r="AX56" i="4"/>
  <c r="AF47" i="4"/>
  <c r="BE41" i="4"/>
  <c r="I36" i="4"/>
  <c r="BE30" i="4"/>
  <c r="BZ67" i="4"/>
  <c r="AU50" i="4"/>
  <c r="CF43" i="4"/>
  <c r="AJ38" i="4"/>
  <c r="CF32" i="4"/>
  <c r="D73" i="4"/>
  <c r="N51" i="4"/>
  <c r="BA44" i="4"/>
  <c r="E39" i="4"/>
  <c r="BA33" i="4"/>
  <c r="BF54" i="4"/>
  <c r="AZ46" i="4"/>
  <c r="BJ40" i="4"/>
  <c r="N35" i="4"/>
  <c r="BJ29" i="4"/>
  <c r="J57" i="4"/>
  <c r="BA47" i="4"/>
  <c r="BW41" i="4"/>
  <c r="AW36" i="4"/>
  <c r="W31" i="4"/>
  <c r="BC52" i="4"/>
  <c r="BU45" i="4"/>
  <c r="AL40" i="4"/>
  <c r="AH35" i="4"/>
  <c r="BJ63" i="4"/>
  <c r="AN50" i="4"/>
  <c r="AW44" i="4"/>
  <c r="AS39" i="4"/>
  <c r="AO34" i="4"/>
  <c r="AK29" i="4"/>
  <c r="AJ56" i="4"/>
  <c r="BW47" i="4"/>
  <c r="AP42" i="4"/>
  <c r="AL37" i="4"/>
  <c r="AH32" i="4"/>
  <c r="BF61" i="4"/>
  <c r="AM38" i="4"/>
  <c r="T27" i="4"/>
  <c r="J22" i="4"/>
  <c r="F17" i="4"/>
  <c r="CT11" i="4"/>
  <c r="CI58" i="4"/>
  <c r="CU31" i="4"/>
  <c r="CC24" i="4"/>
  <c r="BY19" i="4"/>
  <c r="BU14" i="4"/>
  <c r="BQ9" i="4"/>
  <c r="CJ40" i="4"/>
  <c r="AI28" i="4"/>
  <c r="CR22" i="4"/>
  <c r="CN17" i="4"/>
  <c r="CJ12" i="4"/>
  <c r="CF7" i="4"/>
  <c r="CA40" i="4"/>
  <c r="AH28" i="4"/>
  <c r="CQ22" i="4"/>
  <c r="CM17" i="4"/>
  <c r="CU36" i="4"/>
  <c r="O72" i="4"/>
  <c r="AJ73" i="4"/>
  <c r="AU61" i="4"/>
  <c r="P76" i="4"/>
  <c r="BE67" i="4"/>
  <c r="AS70" i="4"/>
  <c r="BR78" i="4"/>
  <c r="AZ77" i="4"/>
  <c r="H43" i="4"/>
  <c r="G69" i="4"/>
  <c r="BI39" i="4"/>
  <c r="AF54" i="4"/>
  <c r="BJ36" i="4"/>
  <c r="CH52" i="4"/>
  <c r="O39" i="4"/>
  <c r="AY29" i="4"/>
  <c r="CN49" i="4"/>
  <c r="AP41" i="4"/>
  <c r="J34" i="4"/>
  <c r="CU70" i="4"/>
  <c r="AF49" i="4"/>
  <c r="BS70" i="4"/>
  <c r="X50" i="4"/>
  <c r="X43" i="4"/>
  <c r="AF52" i="4"/>
  <c r="K45" i="4"/>
  <c r="I63" i="4"/>
  <c r="BD49" i="4"/>
  <c r="AR43" i="4"/>
  <c r="CN37" i="4"/>
  <c r="AR32" i="4"/>
  <c r="AL70" i="4"/>
  <c r="AY50" i="4"/>
  <c r="CI43" i="4"/>
  <c r="I61" i="4"/>
  <c r="CQ48" i="4"/>
  <c r="CP42" i="4"/>
  <c r="CI55" i="4"/>
  <c r="H47" i="4"/>
  <c r="AI41" i="4"/>
  <c r="CE35" i="4"/>
  <c r="AI30" i="4"/>
  <c r="BG65" i="4"/>
  <c r="CC49" i="4"/>
  <c r="BJ43" i="4"/>
  <c r="N38" i="4"/>
  <c r="BJ32" i="4"/>
  <c r="D70" i="4"/>
  <c r="CA50" i="4"/>
  <c r="AE44" i="4"/>
  <c r="CA38" i="4"/>
  <c r="AE33" i="4"/>
  <c r="E54" i="4"/>
  <c r="D46" i="4"/>
  <c r="AN40" i="4"/>
  <c r="CJ34" i="4"/>
  <c r="AN29" i="4"/>
  <c r="AP56" i="4"/>
  <c r="AB47" i="4"/>
  <c r="BA41" i="4"/>
  <c r="AA36" i="4"/>
  <c r="CD80" i="4"/>
  <c r="T52" i="4"/>
  <c r="AW45" i="4"/>
  <c r="P40" i="4"/>
  <c r="L35" i="4"/>
  <c r="BF62" i="4"/>
  <c r="CK71" i="4"/>
  <c r="AQ67" i="4"/>
  <c r="AB54" i="4"/>
  <c r="BY75" i="4"/>
  <c r="BJ66" i="4"/>
  <c r="BN63" i="4"/>
  <c r="BB77" i="4"/>
  <c r="AM76" i="4"/>
  <c r="CD42" i="4"/>
  <c r="BT64" i="4"/>
  <c r="AM39" i="4"/>
  <c r="AF51" i="4"/>
  <c r="D35" i="4"/>
  <c r="CU51" i="4"/>
  <c r="BO38" i="4"/>
  <c r="AC29" i="4"/>
  <c r="BK49" i="4"/>
  <c r="CP40" i="4"/>
  <c r="CF33" i="4"/>
  <c r="AS68" i="4"/>
  <c r="BV48" i="4"/>
  <c r="AQ68" i="4"/>
  <c r="CL49" i="4"/>
  <c r="CT42" i="4"/>
  <c r="CP51" i="4"/>
  <c r="CE44" i="4"/>
  <c r="I62" i="4"/>
  <c r="AA49" i="4"/>
  <c r="V43" i="4"/>
  <c r="BR37" i="4"/>
  <c r="V32" i="4"/>
  <c r="CJ65" i="4"/>
  <c r="S50" i="4"/>
  <c r="BM43" i="4"/>
  <c r="J60" i="4"/>
  <c r="BO48" i="4"/>
  <c r="BT42" i="4"/>
  <c r="X55" i="4"/>
  <c r="CB46" i="4"/>
  <c r="M41" i="4"/>
  <c r="BI35" i="4"/>
  <c r="CI29" i="4"/>
  <c r="CJ63" i="4"/>
  <c r="AX49" i="4"/>
  <c r="AN43" i="4"/>
  <c r="CJ37" i="4"/>
  <c r="AN32" i="4"/>
  <c r="BX67" i="4"/>
  <c r="AT50" i="4"/>
  <c r="I44" i="4"/>
  <c r="BE38" i="4"/>
  <c r="CE32" i="4"/>
  <c r="BD53" i="4"/>
  <c r="BX45" i="4"/>
  <c r="R40" i="4"/>
  <c r="BN34" i="4"/>
  <c r="R29" i="4"/>
  <c r="BV55" i="4"/>
  <c r="D47" i="4"/>
  <c r="AE41" i="4"/>
  <c r="E36" i="4"/>
  <c r="AL76" i="4"/>
  <c r="BZ51" i="4"/>
  <c r="CS44" i="4"/>
  <c r="CL39" i="4"/>
  <c r="CH34" i="4"/>
  <c r="BH61" i="4"/>
  <c r="BV49" i="4"/>
  <c r="E44" i="4"/>
  <c r="CS38" i="4"/>
  <c r="CO33" i="4"/>
  <c r="CK28" i="4"/>
  <c r="F55" i="4"/>
  <c r="X47" i="4"/>
  <c r="CP41" i="4"/>
  <c r="CL36" i="4"/>
  <c r="CH31" i="4"/>
  <c r="BW59" i="4"/>
  <c r="M37" i="4"/>
  <c r="BR26" i="4"/>
  <c r="BJ21" i="4"/>
  <c r="BF16" i="4"/>
  <c r="BB11" i="4"/>
  <c r="AK50" i="4"/>
  <c r="CU30" i="4"/>
  <c r="AK24" i="4"/>
  <c r="AG19" i="4"/>
  <c r="AC14" i="4"/>
  <c r="Y9" i="4"/>
  <c r="BD39" i="4"/>
  <c r="BO27" i="4"/>
  <c r="AZ22" i="4"/>
  <c r="AV17" i="4"/>
  <c r="AR12" i="4"/>
  <c r="AN7" i="4"/>
  <c r="BC39" i="4"/>
  <c r="BN27" i="4"/>
  <c r="AY22" i="4"/>
  <c r="AU17" i="4"/>
  <c r="BU35" i="4"/>
  <c r="S26" i="4"/>
  <c r="N21" i="4"/>
  <c r="J16" i="4"/>
  <c r="F11" i="4"/>
  <c r="BN71" i="4"/>
  <c r="BB32" i="4"/>
  <c r="CU24" i="4"/>
  <c r="CQ19" i="4"/>
  <c r="CM14" i="4"/>
  <c r="CI9" i="4"/>
  <c r="BJ41" i="4"/>
  <c r="BN28" i="4"/>
  <c r="R23" i="4"/>
  <c r="N18" i="4"/>
  <c r="J13" i="4"/>
  <c r="F8" i="4"/>
  <c r="AL34" i="4"/>
  <c r="BO25" i="4"/>
  <c r="K67" i="4"/>
  <c r="S81" i="4"/>
  <c r="CJ52" i="4"/>
  <c r="CE72" i="4"/>
  <c r="BR58" i="4"/>
  <c r="AO63" i="4"/>
  <c r="BT70" i="4"/>
  <c r="D76" i="4"/>
  <c r="AL42" i="4"/>
  <c r="AK63" i="4"/>
  <c r="BY37" i="4"/>
  <c r="CP49" i="4"/>
  <c r="L34" i="4"/>
  <c r="BK51" i="4"/>
  <c r="BW37" i="4"/>
  <c r="G29" i="4"/>
  <c r="E49" i="4"/>
  <c r="BT40" i="4"/>
  <c r="BJ33" i="4"/>
  <c r="AQ64" i="4"/>
  <c r="AT48" i="4"/>
  <c r="U66" i="4"/>
  <c r="BG49" i="4"/>
  <c r="BX42" i="4"/>
  <c r="BF51" i="4"/>
  <c r="BG44" i="4"/>
  <c r="K61" i="4"/>
  <c r="CS48" i="4"/>
  <c r="CR42" i="4"/>
  <c r="AV37" i="4"/>
  <c r="CR31" i="4"/>
  <c r="Q64" i="4"/>
  <c r="BC49" i="4"/>
  <c r="AQ43" i="4"/>
  <c r="AE59" i="4"/>
  <c r="AO48" i="4"/>
  <c r="AX42" i="4"/>
  <c r="BI54" i="4"/>
  <c r="BD46" i="4"/>
  <c r="CI40" i="4"/>
  <c r="AM35" i="4"/>
  <c r="BM29" i="4"/>
  <c r="CE61" i="4"/>
  <c r="W49" i="4"/>
  <c r="R43" i="4"/>
  <c r="BN37" i="4"/>
  <c r="R32" i="4"/>
  <c r="BD65" i="4"/>
  <c r="O50" i="4"/>
  <c r="CE43" i="4"/>
  <c r="AI38" i="4"/>
  <c r="BI32" i="4"/>
  <c r="BL52" i="4"/>
  <c r="AY45" i="4"/>
  <c r="CN39" i="4"/>
  <c r="AR34" i="4"/>
  <c r="CN28" i="4"/>
  <c r="I55" i="4"/>
  <c r="BW46" i="4"/>
  <c r="I41" i="4"/>
  <c r="CA35" i="4"/>
  <c r="AJ72" i="4"/>
  <c r="J51" i="4"/>
  <c r="BU44" i="4"/>
  <c r="BP39" i="4"/>
  <c r="BL34" i="4"/>
  <c r="BU60" i="4"/>
  <c r="AS49" i="4"/>
  <c r="CA43" i="4"/>
  <c r="BW38" i="4"/>
  <c r="BS33" i="4"/>
  <c r="BO28" i="4"/>
  <c r="AW54" i="4"/>
  <c r="CR46" i="4"/>
  <c r="BT41" i="4"/>
  <c r="BP36" i="4"/>
  <c r="BL31" i="4"/>
  <c r="CT58" i="4"/>
  <c r="X67" i="4"/>
  <c r="BE78" i="4"/>
  <c r="CR51" i="4"/>
  <c r="AS63" i="4"/>
  <c r="X58" i="4"/>
  <c r="BM62" i="4"/>
  <c r="BU69" i="4"/>
  <c r="CK74" i="4"/>
  <c r="P42" i="4"/>
  <c r="AT57" i="4"/>
  <c r="CG36" i="4"/>
  <c r="BY48" i="4"/>
  <c r="T33" i="4"/>
  <c r="AH49" i="4"/>
  <c r="CE36" i="4"/>
  <c r="BG28" i="4"/>
  <c r="BW48" i="4"/>
  <c r="AB40" i="4"/>
  <c r="AN33" i="4"/>
  <c r="N63" i="4"/>
  <c r="T48" i="4"/>
  <c r="AP64" i="4"/>
  <c r="BU48" i="4"/>
  <c r="Y78" i="4"/>
  <c r="Y51" i="4"/>
  <c r="AK44" i="4"/>
  <c r="U60" i="4"/>
  <c r="BQ48" i="4"/>
  <c r="BV42" i="4"/>
  <c r="Z37" i="4"/>
  <c r="AZ31" i="4"/>
  <c r="CU62" i="4"/>
  <c r="Z49" i="4"/>
  <c r="U43" i="4"/>
  <c r="BD58" i="4"/>
  <c r="N48" i="4"/>
  <c r="AB42" i="4"/>
  <c r="J54" i="4"/>
  <c r="AE46" i="4"/>
  <c r="BM40" i="4"/>
  <c r="CM34" i="4"/>
  <c r="AQ29" i="4"/>
  <c r="CO60" i="4"/>
  <c r="CM48" i="4"/>
  <c r="CN42" i="4"/>
  <c r="AR37" i="4"/>
  <c r="CN31" i="4"/>
  <c r="CH63" i="4"/>
  <c r="CA49" i="4"/>
  <c r="BI43" i="4"/>
  <c r="CI37" i="4"/>
  <c r="AM32" i="4"/>
  <c r="W52" i="4"/>
  <c r="AA45" i="4"/>
  <c r="BR39" i="4"/>
  <c r="V34" i="4"/>
  <c r="BR28" i="4"/>
  <c r="BB54" i="4"/>
  <c r="AY46" i="4"/>
  <c r="CE40" i="4"/>
  <c r="BE35" i="4"/>
  <c r="AV67" i="4"/>
  <c r="BU50" i="4"/>
  <c r="AX44" i="4"/>
  <c r="AT39" i="4"/>
  <c r="AP34" i="4"/>
  <c r="CD59" i="4"/>
  <c r="P49" i="4"/>
  <c r="BE43" i="4"/>
  <c r="BA38" i="4"/>
  <c r="AW33" i="4"/>
  <c r="AS28" i="4"/>
  <c r="CL53" i="4"/>
  <c r="BT46" i="4"/>
  <c r="AX41" i="4"/>
  <c r="AT36" i="4"/>
  <c r="AP31" i="4"/>
  <c r="AC58" i="4"/>
  <c r="CG35" i="4"/>
  <c r="X26" i="4"/>
  <c r="R21" i="4"/>
  <c r="N16" i="4"/>
  <c r="J11" i="4"/>
  <c r="AS46" i="4"/>
  <c r="K30" i="4"/>
  <c r="CK23" i="4"/>
  <c r="CG18" i="4"/>
  <c r="CC13" i="4"/>
  <c r="BY8" i="4"/>
  <c r="AC38" i="4"/>
  <c r="R27" i="4"/>
  <c r="H22" i="4"/>
  <c r="D17" i="4"/>
  <c r="CR11" i="4"/>
  <c r="CE82" i="3"/>
  <c r="AB38" i="4"/>
  <c r="Q27" i="4"/>
  <c r="G22" i="4"/>
  <c r="CU16" i="4"/>
  <c r="AW34" i="4"/>
  <c r="BR25" i="4"/>
  <c r="BN20" i="4"/>
  <c r="BJ15" i="4"/>
  <c r="BF10" i="4"/>
  <c r="AZ52" i="4"/>
  <c r="AO31" i="4"/>
  <c r="BC24" i="4"/>
  <c r="AY19" i="4"/>
  <c r="AU14" i="4"/>
  <c r="AQ9" i="4"/>
  <c r="K40" i="4"/>
  <c r="CF65" i="4"/>
  <c r="BL76" i="4"/>
  <c r="AJ74" i="4"/>
  <c r="U63" i="4"/>
  <c r="E57" i="4"/>
  <c r="Z57" i="4"/>
  <c r="AO69" i="4"/>
  <c r="BP69" i="4"/>
  <c r="BB40" i="4"/>
  <c r="CN54" i="4"/>
  <c r="CO35" i="4"/>
  <c r="CP47" i="4"/>
  <c r="BT32" i="4"/>
  <c r="V48" i="4"/>
  <c r="BI36" i="4"/>
  <c r="BK78" i="4"/>
  <c r="CN47" i="4"/>
  <c r="CB39" i="4"/>
  <c r="R33" i="4"/>
  <c r="Y61" i="4"/>
  <c r="CL47" i="4"/>
  <c r="M63" i="4"/>
  <c r="AS48" i="4"/>
  <c r="N74" i="4"/>
  <c r="CH50" i="4"/>
  <c r="O44" i="4"/>
  <c r="AJ59" i="4"/>
  <c r="AQ48" i="4"/>
  <c r="AZ42" i="4"/>
  <c r="D37" i="4"/>
  <c r="AD31" i="4"/>
  <c r="J61" i="4"/>
  <c r="CR48" i="4"/>
  <c r="CQ42" i="4"/>
  <c r="CK57" i="4"/>
  <c r="CG47" i="4"/>
  <c r="F42" i="4"/>
  <c r="BH53" i="4"/>
  <c r="G46" i="4"/>
  <c r="AQ40" i="4"/>
  <c r="BQ34" i="4"/>
  <c r="CQ28" i="4"/>
  <c r="H60" i="4"/>
  <c r="BM48" i="4"/>
  <c r="BR42" i="4"/>
  <c r="V37" i="4"/>
  <c r="BR31" i="4"/>
  <c r="CC62" i="4"/>
  <c r="AW49" i="4"/>
  <c r="AM43" i="4"/>
  <c r="BM37" i="4"/>
  <c r="AB81" i="4"/>
  <c r="CD51" i="4"/>
  <c r="CU44" i="4"/>
  <c r="AV39" i="4"/>
  <c r="CR33" i="4"/>
  <c r="AV28" i="4"/>
  <c r="D54" i="4"/>
  <c r="AA46" i="4"/>
  <c r="BI40" i="4"/>
  <c r="M35" i="4"/>
  <c r="AC65" i="4"/>
  <c r="AO50" i="4"/>
  <c r="AB44" i="4"/>
  <c r="X39" i="4"/>
  <c r="T34" i="4"/>
  <c r="H59" i="4"/>
  <c r="CH48" i="4"/>
  <c r="AI43" i="4"/>
  <c r="AE38" i="4"/>
  <c r="AA33" i="4"/>
  <c r="W28" i="4"/>
  <c r="AS53" i="4"/>
  <c r="AV46" i="4"/>
  <c r="AB41" i="4"/>
  <c r="X36" i="4"/>
  <c r="T31" i="4"/>
  <c r="BJ57" i="4"/>
  <c r="V35" i="4"/>
  <c r="CR25" i="4"/>
  <c r="CN20" i="4"/>
  <c r="CJ15" i="4"/>
  <c r="CF10" i="4"/>
  <c r="AU44" i="4"/>
  <c r="BK29" i="4"/>
  <c r="BO23" i="4"/>
  <c r="BK18" i="4"/>
  <c r="BG13" i="4"/>
  <c r="BC8" i="4"/>
  <c r="BQ37" i="4"/>
  <c r="CM26" i="4"/>
  <c r="CD21" i="4"/>
  <c r="BZ16" i="4"/>
  <c r="BV11" i="4"/>
  <c r="BI82" i="3"/>
  <c r="BP37" i="4"/>
  <c r="CL26" i="4"/>
  <c r="CC21" i="4"/>
  <c r="BY16" i="4"/>
  <c r="CD33" i="4"/>
  <c r="AV25" i="4"/>
  <c r="AR20" i="4"/>
  <c r="AN15" i="4"/>
  <c r="AJ10" i="4"/>
  <c r="D50" i="4"/>
  <c r="CN30" i="4"/>
  <c r="AG24" i="4"/>
  <c r="AC19" i="4"/>
  <c r="Y14" i="4"/>
  <c r="U9" i="4"/>
  <c r="AQ39" i="4"/>
  <c r="BK27" i="4"/>
  <c r="AV22" i="4"/>
  <c r="AR17" i="4"/>
  <c r="AN12" i="4"/>
  <c r="K69" i="4"/>
  <c r="AU32" i="4"/>
  <c r="CS24" i="4"/>
  <c r="CO19" i="4"/>
  <c r="BQ40" i="4"/>
  <c r="Y28" i="4"/>
  <c r="CL22" i="4"/>
  <c r="CH17" i="4"/>
  <c r="CD12" i="4"/>
  <c r="BZ7" i="4"/>
  <c r="CC36" i="4"/>
  <c r="BH26" i="4"/>
  <c r="T62" i="4"/>
  <c r="BZ74" i="4"/>
  <c r="BI73" i="4"/>
  <c r="U62" i="4"/>
  <c r="BX50" i="4"/>
  <c r="BA56" i="4"/>
  <c r="R68" i="4"/>
  <c r="BU68" i="4"/>
  <c r="BJ39" i="4"/>
  <c r="CK52" i="4"/>
  <c r="AA35" i="4"/>
  <c r="BP47" i="4"/>
  <c r="AX32" i="4"/>
  <c r="Q47" i="4"/>
  <c r="AM36" i="4"/>
  <c r="X66" i="4"/>
  <c r="BN47" i="4"/>
  <c r="BF39" i="4"/>
  <c r="AV32" i="4"/>
  <c r="AF60" i="4"/>
  <c r="BM47" i="4"/>
  <c r="K62" i="4"/>
  <c r="S48" i="4"/>
  <c r="BQ70" i="4"/>
  <c r="BC50" i="4"/>
  <c r="CK43" i="4"/>
  <c r="BJ58" i="4"/>
  <c r="P48" i="4"/>
  <c r="AD42" i="4"/>
  <c r="BD36" i="4"/>
  <c r="H31" i="4"/>
  <c r="K60" i="4"/>
  <c r="BP48" i="4"/>
  <c r="BU42" i="4"/>
  <c r="V57" i="4"/>
  <c r="BH47" i="4"/>
  <c r="CB41" i="4"/>
  <c r="P53" i="4"/>
  <c r="CA45" i="4"/>
  <c r="CQ39" i="4"/>
  <c r="AU34" i="4"/>
  <c r="BU28" i="4"/>
  <c r="Y59" i="4"/>
  <c r="AL48" i="4"/>
  <c r="AV42" i="4"/>
  <c r="CR36" i="4"/>
  <c r="AV31" i="4"/>
  <c r="CD61" i="4"/>
  <c r="V49" i="4"/>
  <c r="CM42" i="4"/>
  <c r="AQ37" i="4"/>
  <c r="BX76" i="4"/>
  <c r="AW51" i="4"/>
  <c r="BW44" i="4"/>
  <c r="Z39" i="4"/>
  <c r="BV33" i="4"/>
  <c r="Z28" i="4"/>
  <c r="BC53" i="4"/>
  <c r="CU45" i="4"/>
  <c r="Q40" i="4"/>
  <c r="CI34" i="4"/>
  <c r="BY63" i="4"/>
  <c r="K50" i="4"/>
  <c r="F44" i="4"/>
  <c r="CT38" i="4"/>
  <c r="CP33" i="4"/>
  <c r="AI58" i="4"/>
  <c r="BF48" i="4"/>
  <c r="M43" i="4"/>
  <c r="I38" i="4"/>
  <c r="E33" i="4"/>
  <c r="CS27" i="4"/>
  <c r="CS52" i="4"/>
  <c r="X46" i="4"/>
  <c r="F41" i="4"/>
  <c r="CT35" i="4"/>
  <c r="CP30" i="4"/>
  <c r="CP56" i="4"/>
  <c r="BG34" i="4"/>
  <c r="BV25" i="4"/>
  <c r="BR20" i="4"/>
  <c r="BN15" i="4"/>
  <c r="BJ10" i="4"/>
  <c r="CG42" i="4"/>
  <c r="S29" i="4"/>
  <c r="AS23" i="4"/>
  <c r="AO18" i="4"/>
  <c r="AK13" i="4"/>
  <c r="AG8" i="4"/>
  <c r="F37" i="4"/>
  <c r="BP26" i="4"/>
  <c r="BH21" i="4"/>
  <c r="BD16" i="4"/>
  <c r="AZ11" i="4"/>
  <c r="AM82" i="3"/>
  <c r="E37" i="4"/>
  <c r="BN26" i="4"/>
  <c r="BG21" i="4"/>
  <c r="BC16" i="4"/>
  <c r="W33" i="4"/>
  <c r="Z25" i="4"/>
  <c r="V20" i="4"/>
  <c r="R15" i="4"/>
  <c r="N10" i="4"/>
  <c r="CS47" i="4"/>
  <c r="AV30" i="4"/>
  <c r="K24" i="4"/>
  <c r="G19" i="4"/>
  <c r="CU13" i="4"/>
  <c r="CQ8" i="4"/>
  <c r="CE38" i="4"/>
  <c r="AL27" i="4"/>
  <c r="Z22" i="4"/>
  <c r="V17" i="4"/>
  <c r="R12" i="4"/>
  <c r="CJ56" i="4"/>
  <c r="CG31" i="4"/>
  <c r="BW24" i="4"/>
  <c r="H66" i="4"/>
  <c r="G74" i="4"/>
  <c r="BC72" i="4"/>
  <c r="AT54" i="4"/>
  <c r="BB50" i="4"/>
  <c r="CB55" i="4"/>
  <c r="CI62" i="4"/>
  <c r="AR68" i="4"/>
  <c r="BR38" i="4"/>
  <c r="BQ51" i="4"/>
  <c r="E35" i="4"/>
  <c r="R47" i="4"/>
  <c r="AB32" i="4"/>
  <c r="BL46" i="4"/>
  <c r="Q36" i="4"/>
  <c r="AS64" i="4"/>
  <c r="AO47" i="4"/>
  <c r="AJ39" i="4"/>
  <c r="Z32" i="4"/>
  <c r="BM58" i="4"/>
  <c r="AN47" i="4"/>
  <c r="U61" i="4"/>
  <c r="BL47" i="4"/>
  <c r="AP68" i="4"/>
  <c r="V50" i="4"/>
  <c r="BO43" i="4"/>
  <c r="CM57" i="4"/>
  <c r="CI47" i="4"/>
  <c r="H42" i="4"/>
  <c r="AH36" i="4"/>
  <c r="BH30" i="4"/>
  <c r="AI59" i="4"/>
  <c r="AP48" i="4"/>
  <c r="AY42" i="4"/>
  <c r="BG56" i="4"/>
  <c r="AG47" i="4"/>
  <c r="BF41" i="4"/>
  <c r="BP52" i="4"/>
  <c r="BC45" i="4"/>
  <c r="BU39" i="4"/>
  <c r="CU33" i="4"/>
  <c r="AY28" i="4"/>
  <c r="AY58" i="4"/>
  <c r="L48" i="4"/>
  <c r="Z42" i="4"/>
  <c r="BV36" i="4"/>
  <c r="Z31" i="4"/>
  <c r="CF60" i="4"/>
  <c r="CL48" i="4"/>
  <c r="BQ42" i="4"/>
  <c r="CQ36" i="4"/>
  <c r="BS72" i="4"/>
  <c r="L51" i="4"/>
  <c r="AZ44" i="4"/>
  <c r="D39" i="4"/>
  <c r="AZ33" i="4"/>
  <c r="D28" i="4"/>
  <c r="K53" i="4"/>
  <c r="BW45" i="4"/>
  <c r="CM39" i="4"/>
  <c r="BM34" i="4"/>
  <c r="BG62" i="4"/>
  <c r="BX49" i="4"/>
  <c r="CB43" i="4"/>
  <c r="BX38" i="4"/>
  <c r="BT33" i="4"/>
  <c r="BO57" i="4"/>
  <c r="AF48" i="4"/>
  <c r="CI42" i="4"/>
  <c r="CE37" i="4"/>
  <c r="CA32" i="4"/>
  <c r="AM80" i="4"/>
  <c r="BA52" i="4"/>
  <c r="CQ45" i="4"/>
  <c r="CB40" i="4"/>
  <c r="BX35" i="4"/>
  <c r="BT30" i="4"/>
  <c r="AA56" i="4"/>
  <c r="CM33" i="4"/>
  <c r="AZ25" i="4"/>
  <c r="AV20" i="4"/>
  <c r="AR15" i="4"/>
  <c r="AN10" i="4"/>
  <c r="CF41" i="4"/>
  <c r="BW28" i="4"/>
  <c r="W23" i="4"/>
  <c r="S18" i="4"/>
  <c r="O13" i="4"/>
  <c r="K8" i="4"/>
  <c r="AQ36" i="4"/>
  <c r="AR26" i="4"/>
  <c r="AL21" i="4"/>
  <c r="AH16" i="4"/>
  <c r="AD11" i="4"/>
  <c r="Q82" i="3"/>
  <c r="AK36" i="4"/>
  <c r="AQ26" i="4"/>
  <c r="AK21" i="4"/>
  <c r="BQ71" i="4"/>
  <c r="BC32" i="4"/>
  <c r="D25" i="4"/>
  <c r="CR19" i="4"/>
  <c r="CN14" i="4"/>
  <c r="CJ9" i="4"/>
  <c r="CP45" i="4"/>
  <c r="D30" i="4"/>
  <c r="CG23" i="4"/>
  <c r="CC18" i="4"/>
  <c r="BY13" i="4"/>
  <c r="BU8" i="4"/>
  <c r="T38" i="4"/>
  <c r="M27" i="4"/>
  <c r="D22" i="4"/>
  <c r="CR16" i="4"/>
  <c r="CD65" i="4"/>
  <c r="BF70" i="4"/>
  <c r="AV62" i="4"/>
  <c r="CT53" i="4"/>
  <c r="CN48" i="4"/>
  <c r="BH79" i="4"/>
  <c r="CG61" i="4"/>
  <c r="CA67" i="4"/>
  <c r="D38" i="4"/>
  <c r="AG51" i="4"/>
  <c r="BE34" i="4"/>
  <c r="CL46" i="4"/>
  <c r="CB31" i="4"/>
  <c r="AN46" i="4"/>
  <c r="CM35" i="4"/>
  <c r="AA63" i="4"/>
  <c r="CI46" i="4"/>
  <c r="N39" i="4"/>
  <c r="D32" i="4"/>
  <c r="AM57" i="4"/>
  <c r="O47" i="4"/>
  <c r="BL58" i="4"/>
  <c r="AM47" i="4"/>
  <c r="CM65" i="4"/>
  <c r="CK49" i="4"/>
  <c r="AS43" i="4"/>
  <c r="AF57" i="4"/>
  <c r="BJ47" i="4"/>
  <c r="BH41" i="4"/>
  <c r="L36" i="4"/>
  <c r="AL30" i="4"/>
  <c r="BF58" i="4"/>
  <c r="O48" i="4"/>
  <c r="AC42" i="4"/>
  <c r="CL55" i="4"/>
  <c r="I47" i="4"/>
  <c r="AJ41" i="4"/>
  <c r="Z52" i="4"/>
  <c r="F45" i="4"/>
  <c r="AY39" i="4"/>
  <c r="BY33" i="4"/>
  <c r="AC28" i="4"/>
  <c r="CE57" i="4"/>
  <c r="CE47" i="4"/>
  <c r="D42" i="4"/>
  <c r="AZ36" i="4"/>
  <c r="D31" i="4"/>
  <c r="CT59" i="4"/>
  <c r="AJ48" i="4"/>
  <c r="AU42" i="4"/>
  <c r="BU36" i="4"/>
  <c r="CU69" i="4"/>
  <c r="BY50" i="4"/>
  <c r="AD44" i="4"/>
  <c r="BZ38" i="4"/>
  <c r="AD33" i="4"/>
  <c r="BZ27" i="4"/>
  <c r="BK52" i="4"/>
  <c r="Z45" i="4"/>
  <c r="BQ39" i="4"/>
  <c r="AQ34" i="4"/>
  <c r="BQ61" i="4"/>
  <c r="AT49" i="4"/>
  <c r="BF43" i="4"/>
  <c r="BB38" i="4"/>
  <c r="AX33" i="4"/>
  <c r="CR56" i="4"/>
  <c r="G48" i="4"/>
  <c r="BM42" i="4"/>
  <c r="BI37" i="4"/>
  <c r="BE32" i="4"/>
  <c r="CU75" i="4"/>
  <c r="N52" i="4"/>
  <c r="BS45" i="4"/>
  <c r="BF40" i="4"/>
  <c r="BB35" i="4"/>
  <c r="AX30" i="4"/>
  <c r="BL55" i="4"/>
  <c r="AI33" i="4"/>
  <c r="AD25" i="4"/>
  <c r="Z20" i="4"/>
  <c r="V15" i="4"/>
  <c r="R10" i="4"/>
  <c r="D61" i="4"/>
  <c r="CN78" i="4"/>
  <c r="BS61" i="4"/>
  <c r="CF52" i="4"/>
  <c r="CU74" i="4"/>
  <c r="R79" i="4"/>
  <c r="AK61" i="4"/>
  <c r="AX67" i="4"/>
  <c r="BZ37" i="4"/>
  <c r="BK50" i="4"/>
  <c r="AI34" i="4"/>
  <c r="P45" i="4"/>
  <c r="AQ76" i="4"/>
  <c r="AN74" i="4"/>
  <c r="BH73" i="4"/>
  <c r="V46" i="4"/>
  <c r="BZ72" i="4"/>
  <c r="H70" i="4"/>
  <c r="AY56" i="4"/>
  <c r="R58" i="4"/>
  <c r="L37" i="4"/>
  <c r="X48" i="4"/>
  <c r="CC31" i="4"/>
  <c r="AB43" i="4"/>
  <c r="H29" i="4"/>
  <c r="AM45" i="4"/>
  <c r="BC34" i="4"/>
  <c r="AZ59" i="4"/>
  <c r="AL45" i="4"/>
  <c r="V38" i="4"/>
  <c r="CH30" i="4"/>
  <c r="AO55" i="4"/>
  <c r="AL46" i="4"/>
  <c r="CU55" i="4"/>
  <c r="BI46" i="4"/>
  <c r="J62" i="4"/>
  <c r="CT48" i="4"/>
  <c r="BW42" i="4"/>
  <c r="AD55" i="4"/>
  <c r="BG46" i="4"/>
  <c r="BP40" i="4"/>
  <c r="T35" i="4"/>
  <c r="BP29" i="4"/>
  <c r="BH56" i="4"/>
  <c r="AI47" i="4"/>
  <c r="BG41" i="4"/>
  <c r="N54" i="4"/>
  <c r="AF46" i="4"/>
  <c r="AN73" i="4"/>
  <c r="CC50" i="4"/>
  <c r="K44" i="4"/>
  <c r="BG38" i="4"/>
  <c r="K33" i="4"/>
  <c r="BG27" i="4"/>
  <c r="CH55" i="4"/>
  <c r="G47" i="4"/>
  <c r="AH41" i="4"/>
  <c r="CD35" i="4"/>
  <c r="AH30" i="4"/>
  <c r="O57" i="4"/>
  <c r="AD47" i="4"/>
  <c r="BC41" i="4"/>
  <c r="G36" i="4"/>
  <c r="CG63" i="4"/>
  <c r="BZ49" i="4"/>
  <c r="BH43" i="4"/>
  <c r="L38" i="4"/>
  <c r="BH32" i="4"/>
  <c r="BV76" i="4"/>
  <c r="K51" i="4"/>
  <c r="AC44" i="4"/>
  <c r="CU38" i="4"/>
  <c r="BU33" i="4"/>
  <c r="L59" i="4"/>
  <c r="BH48" i="4"/>
  <c r="CJ42" i="4"/>
  <c r="CF37" i="4"/>
  <c r="CB32" i="4"/>
  <c r="G55" i="4"/>
  <c r="Z47" i="4"/>
  <c r="CQ41" i="4"/>
  <c r="CM36" i="4"/>
  <c r="CI31" i="4"/>
  <c r="P67" i="4"/>
  <c r="G51" i="4"/>
  <c r="CQ44" i="4"/>
  <c r="CJ39" i="4"/>
  <c r="CF34" i="4"/>
  <c r="CB29" i="4"/>
  <c r="AN53" i="4"/>
  <c r="CO77" i="4"/>
  <c r="BC57" i="4"/>
  <c r="AU35" i="4"/>
  <c r="CB54" i="4"/>
  <c r="W43" i="4"/>
  <c r="AT29" i="4"/>
  <c r="V82" i="4"/>
  <c r="AK27" i="4"/>
  <c r="O59" i="4"/>
  <c r="AV49" i="4"/>
  <c r="M50" i="4"/>
  <c r="AS31" i="4"/>
  <c r="AZ41" i="4"/>
  <c r="CM53" i="4"/>
  <c r="BG40" i="4"/>
  <c r="CC29" i="4"/>
  <c r="AX47" i="4"/>
  <c r="J35" i="4"/>
  <c r="AD48" i="4"/>
  <c r="BH24" i="4"/>
  <c r="CR14" i="4"/>
  <c r="CP79" i="4"/>
  <c r="CN26" i="4"/>
  <c r="K19" i="4"/>
  <c r="I11" i="4"/>
  <c r="S35" i="4"/>
  <c r="CJ23" i="4"/>
  <c r="AP15" i="4"/>
  <c r="J8" i="4"/>
  <c r="BL32" i="4"/>
  <c r="AC22" i="4"/>
  <c r="BZ40" i="4"/>
  <c r="BZ24" i="4"/>
  <c r="CL17" i="4"/>
  <c r="CB10" i="4"/>
  <c r="U38" i="4"/>
  <c r="Y25" i="4"/>
  <c r="AS17" i="4"/>
  <c r="AI10" i="4"/>
  <c r="G35" i="4"/>
  <c r="AF24" i="4"/>
  <c r="CJ17" i="4"/>
  <c r="Z11" i="4"/>
  <c r="E40" i="4"/>
  <c r="CG26" i="4"/>
  <c r="K21" i="4"/>
  <c r="BR45" i="4"/>
  <c r="AV29" i="4"/>
  <c r="AL23" i="4"/>
  <c r="L18" i="4"/>
  <c r="BH12" i="4"/>
  <c r="AH7" i="4"/>
  <c r="CQ34" i="4"/>
  <c r="BM25" i="4"/>
  <c r="BI20" i="4"/>
  <c r="CS64" i="4"/>
  <c r="AQ32" i="4"/>
  <c r="CP24" i="4"/>
  <c r="CL19" i="4"/>
  <c r="CH14" i="4"/>
  <c r="CD9" i="4"/>
  <c r="CR39" i="4"/>
  <c r="CE27" i="4"/>
  <c r="BM22" i="4"/>
  <c r="BI17" i="4"/>
  <c r="BE12" i="4"/>
  <c r="BA7" i="4"/>
  <c r="BY36" i="4"/>
  <c r="BE26" i="4"/>
  <c r="AX21" i="4"/>
  <c r="AY63" i="4"/>
  <c r="AF32" i="4"/>
  <c r="CM24" i="4"/>
  <c r="CI19" i="4"/>
  <c r="CE14" i="4"/>
  <c r="S42" i="4"/>
  <c r="CM28" i="4"/>
  <c r="AF23" i="4"/>
  <c r="AB18" i="4"/>
  <c r="X13" i="4"/>
  <c r="T8" i="4"/>
  <c r="BN36" i="4"/>
  <c r="BB26" i="4"/>
  <c r="AU21" i="4"/>
  <c r="AQ16" i="4"/>
  <c r="BE61" i="4"/>
  <c r="X32" i="4"/>
  <c r="S75" i="4"/>
  <c r="W56" i="4"/>
  <c r="Y35" i="4"/>
  <c r="AA54" i="4"/>
  <c r="CS42" i="4"/>
  <c r="X29" i="4"/>
  <c r="AW77" i="4"/>
  <c r="O27" i="4"/>
  <c r="CA57" i="4"/>
  <c r="U49" i="4"/>
  <c r="AU49" i="4"/>
  <c r="CC60" i="4"/>
  <c r="AD41" i="4"/>
  <c r="CT52" i="4"/>
  <c r="AK40" i="4"/>
  <c r="BG29" i="4"/>
  <c r="AU45" i="4"/>
  <c r="BJ34" i="4"/>
  <c r="BO44" i="4"/>
  <c r="AL24" i="4"/>
  <c r="BV14" i="4"/>
  <c r="AM53" i="4"/>
  <c r="AT26" i="4"/>
  <c r="CO17" i="4"/>
  <c r="CE10" i="4"/>
  <c r="AZ34" i="4"/>
  <c r="AR23" i="4"/>
  <c r="T15" i="4"/>
  <c r="BJ7" i="4"/>
  <c r="AU31" i="4"/>
  <c r="O21" i="4"/>
  <c r="M40" i="4"/>
  <c r="BD24" i="4"/>
  <c r="BP17" i="4"/>
  <c r="BN9" i="4"/>
  <c r="BF37" i="4"/>
  <c r="BY24" i="4"/>
  <c r="CS16" i="4"/>
  <c r="M10" i="4"/>
  <c r="AM34" i="4"/>
  <c r="J24" i="4"/>
  <c r="BN17" i="4"/>
  <c r="D11" i="4"/>
  <c r="AP39" i="4"/>
  <c r="BJ26" i="4"/>
  <c r="CG20" i="4"/>
  <c r="CT43" i="4"/>
  <c r="E29" i="4"/>
  <c r="P23" i="4"/>
  <c r="BL17" i="4"/>
  <c r="AL12" i="4"/>
  <c r="L7" i="4"/>
  <c r="AE34" i="4"/>
  <c r="AQ25" i="4"/>
  <c r="AM20" i="4"/>
  <c r="BK55" i="4"/>
  <c r="BY31" i="4"/>
  <c r="BT24" i="4"/>
  <c r="BP19" i="4"/>
  <c r="BL14" i="4"/>
  <c r="BH9" i="4"/>
  <c r="AG39" i="4"/>
  <c r="BE27" i="4"/>
  <c r="AQ22" i="4"/>
  <c r="AM17" i="4"/>
  <c r="AI12" i="4"/>
  <c r="AE7" i="4"/>
  <c r="N36" i="4"/>
  <c r="AH26" i="4"/>
  <c r="AB21" i="4"/>
  <c r="CS54" i="4"/>
  <c r="BU31" i="4"/>
  <c r="BQ24" i="4"/>
  <c r="BM19" i="4"/>
  <c r="BI14" i="4"/>
  <c r="Y41" i="4"/>
  <c r="AZ28" i="4"/>
  <c r="J23" i="4"/>
  <c r="F18" i="4"/>
  <c r="CT12" i="4"/>
  <c r="CP7" i="4"/>
  <c r="J36" i="4"/>
  <c r="AE26" i="4"/>
  <c r="Y21" i="4"/>
  <c r="U16" i="4"/>
  <c r="AM54" i="4"/>
  <c r="BN31" i="4"/>
  <c r="BN24" i="4"/>
  <c r="BJ19" i="4"/>
  <c r="BF14" i="4"/>
  <c r="M39" i="4"/>
  <c r="AX27" i="4"/>
  <c r="AK22" i="4"/>
  <c r="AG17" i="4"/>
  <c r="AC12" i="4"/>
  <c r="Y7" i="4"/>
  <c r="AS33" i="4"/>
  <c r="AH25" i="4"/>
  <c r="AD20" i="4"/>
  <c r="Z15" i="4"/>
  <c r="V10" i="4"/>
  <c r="CB19" i="4"/>
  <c r="BV81" i="3"/>
  <c r="U76" i="3"/>
  <c r="BG70" i="3"/>
  <c r="J65" i="3"/>
  <c r="E23" i="4"/>
  <c r="AJ82" i="3"/>
  <c r="BL76" i="3"/>
  <c r="O71" i="3"/>
  <c r="BA65" i="3"/>
  <c r="BI31" i="4"/>
  <c r="CN7" i="4"/>
  <c r="BL77" i="3"/>
  <c r="O72" i="3"/>
  <c r="BA66" i="3"/>
  <c r="D61" i="3"/>
  <c r="CQ17" i="4"/>
  <c r="CQ71" i="4"/>
  <c r="AH37" i="4"/>
  <c r="AG34" i="4"/>
  <c r="CH46" i="4"/>
  <c r="BA42" i="4"/>
  <c r="CL57" i="4"/>
  <c r="CB67" i="4"/>
  <c r="T57" i="4"/>
  <c r="AV56" i="4"/>
  <c r="H44" i="4"/>
  <c r="CJ48" i="4"/>
  <c r="CE59" i="4"/>
  <c r="BH40" i="4"/>
  <c r="S52" i="4"/>
  <c r="CK39" i="4"/>
  <c r="O29" i="4"/>
  <c r="W45" i="4"/>
  <c r="AN34" i="4"/>
  <c r="CG41" i="4"/>
  <c r="P24" i="4"/>
  <c r="AZ14" i="4"/>
  <c r="AC48" i="4"/>
  <c r="V26" i="4"/>
  <c r="BS17" i="4"/>
  <c r="BI10" i="4"/>
  <c r="CK33" i="4"/>
  <c r="V23" i="4"/>
  <c r="CP14" i="4"/>
  <c r="R7" i="4"/>
  <c r="CR30" i="4"/>
  <c r="CK20" i="4"/>
  <c r="BA39" i="4"/>
  <c r="AH24" i="4"/>
  <c r="AT17" i="4"/>
  <c r="AR9" i="4"/>
  <c r="CT36" i="4"/>
  <c r="BK23" i="4"/>
  <c r="BW16" i="4"/>
  <c r="BM9" i="4"/>
  <c r="P33" i="4"/>
  <c r="CF23" i="4"/>
  <c r="BV16" i="4"/>
  <c r="BZ10" i="4"/>
  <c r="CD38" i="4"/>
  <c r="AM26" i="4"/>
  <c r="BK20" i="4"/>
  <c r="BC42" i="4"/>
  <c r="BL28" i="4"/>
  <c r="BP22" i="4"/>
  <c r="AP17" i="4"/>
  <c r="P12" i="4"/>
  <c r="BY82" i="3"/>
  <c r="BP33" i="4"/>
  <c r="U25" i="4"/>
  <c r="Q20" i="4"/>
  <c r="I52" i="4"/>
  <c r="AE31" i="4"/>
  <c r="AX24" i="4"/>
  <c r="AT19" i="4"/>
  <c r="AP14" i="4"/>
  <c r="AL9" i="4"/>
  <c r="BM38" i="4"/>
  <c r="AF27" i="4"/>
  <c r="U22" i="4"/>
  <c r="Q17" i="4"/>
  <c r="M12" i="4"/>
  <c r="I7" i="4"/>
  <c r="AY35" i="4"/>
  <c r="K26" i="4"/>
  <c r="F21" i="4"/>
  <c r="BT51" i="4"/>
  <c r="Y31" i="4"/>
  <c r="AU24" i="4"/>
  <c r="AQ19" i="4"/>
  <c r="AM14" i="4"/>
  <c r="AV40" i="4"/>
  <c r="R28" i="4"/>
  <c r="CF22" i="4"/>
  <c r="CB17" i="4"/>
  <c r="BX12" i="4"/>
  <c r="BT7" i="4"/>
  <c r="AQ35" i="4"/>
  <c r="H26" i="4"/>
  <c r="CU20" i="4"/>
  <c r="CQ15" i="4"/>
  <c r="AJ51" i="4"/>
  <c r="R31" i="4"/>
  <c r="AR24" i="4"/>
  <c r="AN19" i="4"/>
  <c r="AJ14" i="4"/>
  <c r="AX38" i="4"/>
  <c r="Z27" i="4"/>
  <c r="O22" i="4"/>
  <c r="K17" i="4"/>
  <c r="G12" i="4"/>
  <c r="CL82" i="3"/>
  <c r="BY32" i="4"/>
  <c r="L25" i="4"/>
  <c r="H20" i="4"/>
  <c r="D15" i="4"/>
  <c r="CR9" i="4"/>
  <c r="U18" i="4"/>
  <c r="AY81" i="3"/>
  <c r="CH75" i="3"/>
  <c r="AK70" i="3"/>
  <c r="BW64" i="3"/>
  <c r="AP21" i="4"/>
  <c r="J82" i="3"/>
  <c r="AP76" i="3"/>
  <c r="CB70" i="3"/>
  <c r="AE65" i="3"/>
  <c r="AP28" i="4"/>
  <c r="AS7" i="4"/>
  <c r="AP77" i="3"/>
  <c r="CB71" i="3"/>
  <c r="BA78" i="4"/>
  <c r="AX35" i="4"/>
  <c r="K34" i="4"/>
  <c r="BJ46" i="4"/>
  <c r="AE42" i="4"/>
  <c r="W57" i="4"/>
  <c r="BI65" i="4"/>
  <c r="AW56" i="4"/>
  <c r="S55" i="4"/>
  <c r="CD43" i="4"/>
  <c r="CT44" i="4"/>
  <c r="AM58" i="4"/>
  <c r="AF38" i="4"/>
  <c r="BY51" i="4"/>
  <c r="BO39" i="4"/>
  <c r="G72" i="4"/>
  <c r="BR44" i="4"/>
  <c r="CN33" i="4"/>
  <c r="CN40" i="4"/>
  <c r="BP23" i="4"/>
  <c r="AD14" i="4"/>
  <c r="CM40" i="4"/>
  <c r="CQ25" i="4"/>
  <c r="AW17" i="4"/>
  <c r="Q10" i="4"/>
  <c r="Y33" i="4"/>
  <c r="BV22" i="4"/>
  <c r="AX14" i="4"/>
  <c r="CD81" i="3"/>
  <c r="AZ30" i="4"/>
  <c r="BO20" i="4"/>
  <c r="AA38" i="4"/>
  <c r="L24" i="4"/>
  <c r="CT16" i="4"/>
  <c r="V9" i="4"/>
  <c r="AI36" i="4"/>
  <c r="AO23" i="4"/>
  <c r="BA16" i="4"/>
  <c r="AY8" i="4"/>
  <c r="BA32" i="4"/>
  <c r="BJ23" i="4"/>
  <c r="AZ16" i="4"/>
  <c r="BD10" i="4"/>
  <c r="S38" i="4"/>
  <c r="P26" i="4"/>
  <c r="AO20" i="4"/>
  <c r="AV41" i="4"/>
  <c r="CI27" i="4"/>
  <c r="AT22" i="4"/>
  <c r="T17" i="4"/>
  <c r="CL11" i="4"/>
  <c r="BC82" i="3"/>
  <c r="L33" i="4"/>
  <c r="CQ24" i="4"/>
  <c r="CM19" i="4"/>
  <c r="AQ49" i="4"/>
  <c r="CC30" i="4"/>
  <c r="AB24" i="4"/>
  <c r="X19" i="4"/>
  <c r="T14" i="4"/>
  <c r="P9" i="4"/>
  <c r="F38" i="4"/>
  <c r="H27" i="4"/>
  <c r="CQ21" i="4"/>
  <c r="CM16" i="4"/>
  <c r="CI11" i="4"/>
  <c r="BV82" i="3"/>
  <c r="CE34" i="4"/>
  <c r="CF25" i="4"/>
  <c r="CB20" i="4"/>
  <c r="N49" i="4"/>
  <c r="BW30" i="4"/>
  <c r="Y24" i="4"/>
  <c r="U19" i="4"/>
  <c r="Q14" i="4"/>
  <c r="CG39" i="4"/>
  <c r="CA27" i="4"/>
  <c r="BJ22" i="4"/>
  <c r="BF17" i="4"/>
  <c r="BB12" i="4"/>
  <c r="AX7" i="4"/>
  <c r="BW34" i="4"/>
  <c r="CC25" i="4"/>
  <c r="BY20" i="4"/>
  <c r="BU15" i="4"/>
  <c r="CF48" i="4"/>
  <c r="BR30" i="4"/>
  <c r="V24" i="4"/>
  <c r="R19" i="4"/>
  <c r="N14" i="4"/>
  <c r="CL37" i="4"/>
  <c r="CT26" i="4"/>
  <c r="CK21" i="4"/>
  <c r="CG16" i="4"/>
  <c r="CC11" i="4"/>
  <c r="BG60" i="4"/>
  <c r="U32" i="4"/>
  <c r="CH24" i="4"/>
  <c r="CD19" i="4"/>
  <c r="BZ14" i="4"/>
  <c r="BV9" i="4"/>
  <c r="BH16" i="4"/>
  <c r="AB81" i="3"/>
  <c r="BL75" i="3"/>
  <c r="O70" i="3"/>
  <c r="BA64" i="3"/>
  <c r="CA19" i="4"/>
  <c r="BU81" i="3"/>
  <c r="T76" i="3"/>
  <c r="BF70" i="3"/>
  <c r="I65" i="3"/>
  <c r="AV26" i="4"/>
  <c r="G7" i="4"/>
  <c r="T77" i="3"/>
  <c r="BF71" i="3"/>
  <c r="I66" i="3"/>
  <c r="AU60" i="3"/>
  <c r="BK15" i="4"/>
  <c r="CK80" i="3"/>
  <c r="AM75" i="3"/>
  <c r="AP10" i="4"/>
  <c r="CG78" i="3"/>
  <c r="AJ73" i="3"/>
  <c r="BV67" i="3"/>
  <c r="Y62" i="3"/>
  <c r="AN13" i="4"/>
  <c r="T80" i="3"/>
  <c r="M75" i="4"/>
  <c r="BF34" i="4"/>
  <c r="W62" i="4"/>
  <c r="BI45" i="4"/>
  <c r="BK56" i="4"/>
  <c r="CN55" i="4"/>
  <c r="CG51" i="4"/>
  <c r="V55" i="4"/>
  <c r="K48" i="4"/>
  <c r="AL43" i="4"/>
  <c r="BV44" i="4"/>
  <c r="BP57" i="4"/>
  <c r="J38" i="4"/>
  <c r="I51" i="4"/>
  <c r="W39" i="4"/>
  <c r="AN69" i="4"/>
  <c r="AV44" i="4"/>
  <c r="AV33" i="4"/>
  <c r="BK39" i="4"/>
  <c r="X23" i="4"/>
  <c r="H14" i="4"/>
  <c r="Y40" i="4"/>
  <c r="BU25" i="4"/>
  <c r="AA17" i="4"/>
  <c r="CM9" i="4"/>
  <c r="BM32" i="4"/>
  <c r="AD22" i="4"/>
  <c r="AB14" i="4"/>
  <c r="BH81" i="3"/>
  <c r="H30" i="4"/>
  <c r="AS20" i="4"/>
  <c r="BG37" i="4"/>
  <c r="CH23" i="4"/>
  <c r="BX16" i="4"/>
  <c r="CR8" i="4"/>
  <c r="H35" i="4"/>
  <c r="S23" i="4"/>
  <c r="AE16" i="4"/>
  <c r="AC8" i="4"/>
  <c r="CM31" i="4"/>
  <c r="AN23" i="4"/>
  <c r="AD16" i="4"/>
  <c r="L10" i="4"/>
  <c r="AY37" i="4"/>
  <c r="CK25" i="4"/>
  <c r="S20" i="4"/>
  <c r="D40" i="4"/>
  <c r="BI27" i="4"/>
  <c r="X22" i="4"/>
  <c r="CP16" i="4"/>
  <c r="BP11" i="4"/>
  <c r="AG82" i="3"/>
  <c r="AS32" i="4"/>
  <c r="BU24" i="4"/>
  <c r="BQ19" i="4"/>
  <c r="AV47" i="4"/>
  <c r="AK30" i="4"/>
  <c r="F24" i="4"/>
  <c r="CT18" i="4"/>
  <c r="CP13" i="4"/>
  <c r="CL8" i="4"/>
  <c r="AT37" i="4"/>
  <c r="CC26" i="4"/>
  <c r="BU21" i="4"/>
  <c r="BQ16" i="4"/>
  <c r="BM11" i="4"/>
  <c r="AZ82" i="3"/>
  <c r="AA34" i="4"/>
  <c r="BJ25" i="4"/>
  <c r="BF20" i="4"/>
  <c r="V47" i="4"/>
  <c r="AE30" i="4"/>
  <c r="CU23" i="4"/>
  <c r="CQ18" i="4"/>
  <c r="CM13" i="4"/>
  <c r="U39" i="4"/>
  <c r="BA27" i="4"/>
  <c r="AN22" i="4"/>
  <c r="AJ17" i="4"/>
  <c r="AF12" i="4"/>
  <c r="AB7" i="4"/>
  <c r="P34" i="4"/>
  <c r="BG25" i="4"/>
  <c r="BC20" i="4"/>
  <c r="AY15" i="4"/>
  <c r="CP46" i="4"/>
  <c r="Z30" i="4"/>
  <c r="CR23" i="4"/>
  <c r="CN18" i="4"/>
  <c r="CJ13" i="4"/>
  <c r="AA37" i="4"/>
  <c r="BW26" i="4"/>
  <c r="BO21" i="4"/>
  <c r="BK16" i="4"/>
  <c r="BG11" i="4"/>
  <c r="E74" i="4"/>
  <c r="AD50" i="4"/>
  <c r="AG61" i="4"/>
  <c r="AK45" i="4"/>
  <c r="CR55" i="4"/>
  <c r="AC55" i="4"/>
  <c r="Q51" i="4"/>
  <c r="BH54" i="4"/>
  <c r="CD47" i="4"/>
  <c r="P43" i="4"/>
  <c r="G44" i="4"/>
  <c r="AN56" i="4"/>
  <c r="BJ37" i="4"/>
  <c r="BS50" i="4"/>
  <c r="AM37" i="4"/>
  <c r="CU64" i="4"/>
  <c r="D44" i="4"/>
  <c r="Z33" i="4"/>
  <c r="CQ38" i="4"/>
  <c r="CT22" i="4"/>
  <c r="BH13" i="4"/>
  <c r="BE39" i="4"/>
  <c r="AC25" i="4"/>
  <c r="E17" i="4"/>
  <c r="AU9" i="4"/>
  <c r="AX31" i="4"/>
  <c r="P21" i="4"/>
  <c r="F14" i="4"/>
  <c r="AL81" i="3"/>
  <c r="P29" i="4"/>
  <c r="W20" i="4"/>
  <c r="AJ36" i="4"/>
  <c r="BL23" i="4"/>
  <c r="BB16" i="4"/>
  <c r="BV8" i="4"/>
  <c r="AV34" i="4"/>
  <c r="CO22" i="4"/>
  <c r="CE15" i="4"/>
  <c r="G8" i="4"/>
  <c r="AN31" i="4"/>
  <c r="CN22" i="4"/>
  <c r="H16" i="4"/>
  <c r="CH9" i="4"/>
  <c r="CJ36" i="4"/>
  <c r="AS25" i="4"/>
  <c r="BS19" i="4"/>
  <c r="AO39" i="4"/>
  <c r="AI27" i="4"/>
  <c r="CT21" i="4"/>
  <c r="BT16" i="4"/>
  <c r="AT11" i="4"/>
  <c r="CE66" i="4"/>
  <c r="CE31" i="4"/>
  <c r="AY24" i="4"/>
  <c r="AU19" i="4"/>
  <c r="BP45" i="4"/>
  <c r="CK29" i="4"/>
  <c r="CB23" i="4"/>
  <c r="BX18" i="4"/>
  <c r="BT13" i="4"/>
  <c r="BP8" i="4"/>
  <c r="CA36" i="4"/>
  <c r="BF26" i="4"/>
  <c r="AY21" i="4"/>
  <c r="AU16" i="4"/>
  <c r="AQ11" i="4"/>
  <c r="AD82" i="3"/>
  <c r="BH33" i="4"/>
  <c r="AN25" i="4"/>
  <c r="AJ20" i="4"/>
  <c r="AR45" i="4"/>
  <c r="CE29" i="4"/>
  <c r="BY23" i="4"/>
  <c r="BU18" i="4"/>
  <c r="BQ13" i="4"/>
  <c r="BI38" i="4"/>
  <c r="AC27" i="4"/>
  <c r="R22" i="4"/>
  <c r="N17" i="4"/>
  <c r="J12" i="4"/>
  <c r="F7" i="4"/>
  <c r="BD33" i="4"/>
  <c r="AK25" i="4"/>
  <c r="AG20" i="4"/>
  <c r="AC15" i="4"/>
  <c r="T45" i="4"/>
  <c r="BZ29" i="4"/>
  <c r="BV23" i="4"/>
  <c r="BR18" i="4"/>
  <c r="BN13" i="4"/>
  <c r="BG36" i="4"/>
  <c r="AZ26" i="4"/>
  <c r="AS21" i="4"/>
  <c r="AO16" i="4"/>
  <c r="AK11" i="4"/>
  <c r="E51" i="4"/>
  <c r="K31" i="4"/>
  <c r="AP24" i="4"/>
  <c r="AL19" i="4"/>
  <c r="AH14" i="4"/>
  <c r="AD9" i="4"/>
  <c r="CT14" i="4"/>
  <c r="BQ80" i="3"/>
  <c r="T75" i="3"/>
  <c r="BF69" i="3"/>
  <c r="I64" i="3"/>
  <c r="BG16" i="4"/>
  <c r="AA81" i="3"/>
  <c r="BK75" i="3"/>
  <c r="N70" i="3"/>
  <c r="AZ64" i="3"/>
  <c r="D23" i="4"/>
  <c r="AI82" i="3"/>
  <c r="BK76" i="3"/>
  <c r="N71" i="3"/>
  <c r="AZ65" i="3"/>
  <c r="CL59" i="3"/>
  <c r="U14" i="4"/>
  <c r="AR80" i="3"/>
  <c r="AR53" i="4"/>
  <c r="AM9" i="4"/>
  <c r="AO78" i="3"/>
  <c r="CP60" i="4"/>
  <c r="S47" i="4"/>
  <c r="BW58" i="4"/>
  <c r="E58" i="4"/>
  <c r="P54" i="4"/>
  <c r="CH47" i="4"/>
  <c r="AV50" i="4"/>
  <c r="BE47" i="4"/>
  <c r="F47" i="4"/>
  <c r="BD38" i="4"/>
  <c r="CC43" i="4"/>
  <c r="H55" i="4"/>
  <c r="AN37" i="4"/>
  <c r="H50" i="4"/>
  <c r="Q37" i="4"/>
  <c r="BI63" i="4"/>
  <c r="BD43" i="4"/>
  <c r="BZ32" i="4"/>
  <c r="BT37" i="4"/>
  <c r="BB22" i="4"/>
  <c r="P13" i="4"/>
  <c r="CP38" i="4"/>
  <c r="G25" i="4"/>
  <c r="CA16" i="4"/>
  <c r="CU8" i="4"/>
  <c r="CS30" i="4"/>
  <c r="CL20" i="4"/>
  <c r="CB13" i="4"/>
  <c r="P81" i="3"/>
  <c r="BS28" i="4"/>
  <c r="CS19" i="4"/>
  <c r="I35" i="4"/>
  <c r="T23" i="4"/>
  <c r="AF16" i="4"/>
  <c r="AZ8" i="4"/>
  <c r="CC33" i="4"/>
  <c r="BS22" i="4"/>
  <c r="BI15" i="4"/>
  <c r="CC7" i="4"/>
  <c r="AU30" i="4"/>
  <c r="BR22" i="4"/>
  <c r="CD15" i="4"/>
  <c r="BL9" i="4"/>
  <c r="AF36" i="4"/>
  <c r="W25" i="4"/>
  <c r="AW19" i="4"/>
  <c r="BU38" i="4"/>
  <c r="K27" i="4"/>
  <c r="BX21" i="4"/>
  <c r="AX16" i="4"/>
  <c r="X11" i="4"/>
  <c r="Y56" i="4"/>
  <c r="AF31" i="4"/>
  <c r="AC24" i="4"/>
  <c r="Y19" i="4"/>
  <c r="BY43" i="4"/>
  <c r="AS29" i="4"/>
  <c r="BF23" i="4"/>
  <c r="BB18" i="4"/>
  <c r="AX13" i="4"/>
  <c r="AT8" i="4"/>
  <c r="O36" i="4"/>
  <c r="AI26" i="4"/>
  <c r="AC21" i="4"/>
  <c r="Y16" i="4"/>
  <c r="U11" i="4"/>
  <c r="H82" i="3"/>
  <c r="CS32" i="4"/>
  <c r="R25" i="4"/>
  <c r="N20" i="4"/>
  <c r="BC43" i="4"/>
  <c r="AM29" i="4"/>
  <c r="BC23" i="4"/>
  <c r="AY18" i="4"/>
  <c r="AU13" i="4"/>
  <c r="CP37" i="4"/>
  <c r="E27" i="4"/>
  <c r="CN21" i="4"/>
  <c r="CJ16" i="4"/>
  <c r="CF11" i="4"/>
  <c r="BS82" i="3"/>
  <c r="CK32" i="4"/>
  <c r="O25" i="4"/>
  <c r="K20" i="4"/>
  <c r="G15" i="4"/>
  <c r="AG43" i="4"/>
  <c r="AH29" i="4"/>
  <c r="AZ23" i="4"/>
  <c r="AV18" i="4"/>
  <c r="AR13" i="4"/>
  <c r="CR35" i="4"/>
  <c r="AC26" i="4"/>
  <c r="W21" i="4"/>
  <c r="S16" i="4"/>
  <c r="O11" i="4"/>
  <c r="Y73" i="4"/>
  <c r="R46" i="4"/>
  <c r="BT56" i="4"/>
  <c r="AJ57" i="4"/>
  <c r="BN53" i="4"/>
  <c r="BI47" i="4"/>
  <c r="CD49" i="4"/>
  <c r="AE47" i="4"/>
  <c r="BZ46" i="4"/>
  <c r="AH38" i="4"/>
  <c r="AK43" i="4"/>
  <c r="BA54" i="4"/>
  <c r="CN36" i="4"/>
  <c r="BX47" i="4"/>
  <c r="BQ36" i="4"/>
  <c r="BG61" i="4"/>
  <c r="AH43" i="4"/>
  <c r="BD32" i="4"/>
  <c r="AS36" i="4"/>
  <c r="AF22" i="4"/>
  <c r="CL12" i="4"/>
  <c r="AL38" i="4"/>
  <c r="BG24" i="4"/>
  <c r="AI16" i="4"/>
  <c r="CG7" i="4"/>
  <c r="BA30" i="4"/>
  <c r="BP20" i="4"/>
  <c r="AJ13" i="4"/>
  <c r="CC80" i="3"/>
  <c r="CQ27" i="4"/>
  <c r="BA19" i="4"/>
  <c r="CQ31" i="4"/>
  <c r="CP22" i="4"/>
  <c r="CF15" i="4"/>
  <c r="H8" i="4"/>
  <c r="Q33" i="4"/>
  <c r="AW22" i="4"/>
  <c r="AM15" i="4"/>
  <c r="BG7" i="4"/>
  <c r="CU29" i="4"/>
  <c r="BZ21" i="4"/>
  <c r="BH15" i="4"/>
  <c r="AP9" i="4"/>
  <c r="BM35" i="4"/>
  <c r="BA24" i="4"/>
  <c r="AA19" i="4"/>
  <c r="Q38" i="4"/>
  <c r="CF26" i="4"/>
  <c r="BB21" i="4"/>
  <c r="AB16" i="4"/>
  <c r="CT10" i="4"/>
  <c r="J52" i="4"/>
  <c r="CE30" i="4"/>
  <c r="G24" i="4"/>
  <c r="CU18" i="4"/>
  <c r="AN42" i="4"/>
  <c r="CU28" i="4"/>
  <c r="AJ23" i="4"/>
  <c r="AF18" i="4"/>
  <c r="AB13" i="4"/>
  <c r="X8" i="4"/>
  <c r="AZ35" i="4"/>
  <c r="L26" i="4"/>
  <c r="G21" i="4"/>
  <c r="CU15" i="4"/>
  <c r="CQ10" i="4"/>
  <c r="BG63" i="4"/>
  <c r="AG32" i="4"/>
  <c r="CN24" i="4"/>
  <c r="CJ19" i="4"/>
  <c r="AF42" i="4"/>
  <c r="CO28" i="4"/>
  <c r="AG23" i="4"/>
  <c r="AC18" i="4"/>
  <c r="Y13" i="4"/>
  <c r="AI37" i="4"/>
  <c r="BZ26" i="4"/>
  <c r="BR21" i="4"/>
  <c r="BN16" i="4"/>
  <c r="BJ11" i="4"/>
  <c r="AJ62" i="4"/>
  <c r="Y32" i="4"/>
  <c r="CK24" i="4"/>
  <c r="CG19" i="4"/>
  <c r="CC14" i="4"/>
  <c r="Q42" i="4"/>
  <c r="CG71" i="4"/>
  <c r="BU32" i="4"/>
  <c r="O46" i="4"/>
  <c r="AN55" i="4"/>
  <c r="AK47" i="4"/>
  <c r="J47" i="4"/>
  <c r="BZ44" i="4"/>
  <c r="CA46" i="4"/>
  <c r="CU41" i="4"/>
  <c r="CH37" i="4"/>
  <c r="CK42" i="4"/>
  <c r="CU52" i="4"/>
  <c r="AV36" i="4"/>
  <c r="AY47" i="4"/>
  <c r="AU36" i="4"/>
  <c r="CC59" i="4"/>
  <c r="CH42" i="4"/>
  <c r="L32" i="4"/>
  <c r="BP32" i="4"/>
  <c r="CF21" i="4"/>
  <c r="AT12" i="4"/>
  <c r="BS37" i="4"/>
  <c r="O24" i="4"/>
  <c r="M16" i="4"/>
  <c r="BK7" i="4"/>
  <c r="I30" i="4"/>
  <c r="AT20" i="4"/>
  <c r="N13" i="4"/>
  <c r="BJ75" i="4"/>
  <c r="AO27" i="4"/>
  <c r="AE19" i="4"/>
  <c r="AR31" i="4"/>
  <c r="BT22" i="4"/>
  <c r="BR14" i="4"/>
  <c r="CD7" i="4"/>
  <c r="CP31" i="4"/>
  <c r="E22" i="4"/>
  <c r="Q15" i="4"/>
  <c r="AK7" i="4"/>
  <c r="BC29" i="4"/>
  <c r="BD21" i="4"/>
  <c r="P15" i="4"/>
  <c r="T9" i="4"/>
  <c r="CS34" i="4"/>
  <c r="AE24" i="4"/>
  <c r="E19" i="4"/>
  <c r="AX37" i="4"/>
  <c r="BI26" i="4"/>
  <c r="AF21" i="4"/>
  <c r="F16" i="4"/>
  <c r="BX10" i="4"/>
  <c r="BQ49" i="4"/>
  <c r="AM30" i="4"/>
  <c r="CC23" i="4"/>
  <c r="BY18" i="4"/>
  <c r="AO41" i="4"/>
  <c r="BE28" i="4"/>
  <c r="N23" i="4"/>
  <c r="J18" i="4"/>
  <c r="F13" i="4"/>
  <c r="CT7" i="4"/>
  <c r="CN34" i="4"/>
  <c r="CG25" i="4"/>
  <c r="CC20" i="4"/>
  <c r="BY15" i="4"/>
  <c r="BU10" i="4"/>
  <c r="CT54" i="4"/>
  <c r="BW31" i="4"/>
  <c r="BR24" i="4"/>
  <c r="BN19" i="4"/>
  <c r="Z41" i="4"/>
  <c r="BA28" i="4"/>
  <c r="K23" i="4"/>
  <c r="G18" i="4"/>
  <c r="CU12" i="4"/>
  <c r="BO36" i="4"/>
  <c r="BC26" i="4"/>
  <c r="AV21" i="4"/>
  <c r="AR16" i="4"/>
  <c r="AN11" i="4"/>
  <c r="AV54" i="4"/>
  <c r="BQ31" i="4"/>
  <c r="BO24" i="4"/>
  <c r="BK19" i="4"/>
  <c r="BG14" i="4"/>
  <c r="R41" i="4"/>
  <c r="AU28" i="4"/>
  <c r="H23" i="4"/>
  <c r="D18" i="4"/>
  <c r="CR12" i="4"/>
  <c r="BU34" i="4"/>
  <c r="CA25" i="4"/>
  <c r="BW20" i="4"/>
  <c r="BS15" i="4"/>
  <c r="BO10" i="4"/>
  <c r="AR46" i="4"/>
  <c r="CK30" i="4"/>
  <c r="CI45" i="4"/>
  <c r="BX54" i="4"/>
  <c r="CE46" i="4"/>
  <c r="CD46" i="4"/>
  <c r="BC44" i="4"/>
  <c r="BB46" i="4"/>
  <c r="BY41" i="4"/>
  <c r="BL37" i="4"/>
  <c r="AU39" i="4"/>
  <c r="Q49" i="4"/>
  <c r="Z36" i="4"/>
  <c r="CS46" i="4"/>
  <c r="CU35" i="4"/>
  <c r="F59" i="4"/>
  <c r="BL42" i="4"/>
  <c r="AB30" i="4"/>
  <c r="I32" i="4"/>
  <c r="AN21" i="4"/>
  <c r="X12" i="4"/>
  <c r="AR36" i="4"/>
  <c r="CS22" i="4"/>
  <c r="CI15" i="4"/>
  <c r="AO7" i="4"/>
  <c r="Q29" i="4"/>
  <c r="X20" i="4"/>
  <c r="BN12" i="4"/>
  <c r="CN52" i="4"/>
  <c r="T26" i="4"/>
  <c r="I19" i="4"/>
  <c r="CO30" i="4"/>
  <c r="AX22" i="4"/>
  <c r="AV14" i="4"/>
  <c r="BH7" i="4"/>
  <c r="BD29" i="4"/>
  <c r="CA21" i="4"/>
  <c r="BQ14" i="4"/>
  <c r="CB82" i="3"/>
  <c r="L29" i="4"/>
  <c r="AH21" i="4"/>
  <c r="CL14" i="4"/>
  <c r="CP8" i="4"/>
  <c r="BZ33" i="4"/>
  <c r="I24" i="4"/>
  <c r="CA18" i="4"/>
  <c r="CI36" i="4"/>
  <c r="AL26" i="4"/>
  <c r="J21" i="4"/>
  <c r="CB15" i="4"/>
  <c r="BB10" i="4"/>
  <c r="AW47" i="4"/>
  <c r="CM29" i="4"/>
  <c r="BG23" i="4"/>
  <c r="BC18" i="4"/>
  <c r="BE40" i="4"/>
  <c r="V28" i="4"/>
  <c r="CJ22" i="4"/>
  <c r="CF17" i="4"/>
  <c r="CB12" i="4"/>
  <c r="BX7" i="4"/>
  <c r="AC34" i="4"/>
  <c r="BK25" i="4"/>
  <c r="BG20" i="4"/>
  <c r="BC15" i="4"/>
  <c r="AY10" i="4"/>
  <c r="BU51" i="4"/>
  <c r="AB31" i="4"/>
  <c r="AV24" i="4"/>
  <c r="AR19" i="4"/>
  <c r="AW40" i="4"/>
  <c r="S28" i="4"/>
  <c r="CG22" i="4"/>
  <c r="CC17" i="4"/>
  <c r="BY12" i="4"/>
  <c r="K36" i="4"/>
  <c r="AF26" i="4"/>
  <c r="Z21" i="4"/>
  <c r="V16" i="4"/>
  <c r="R11" i="4"/>
  <c r="AL51" i="4"/>
  <c r="S31" i="4"/>
  <c r="AS24" i="4"/>
  <c r="AO19" i="4"/>
  <c r="AK14" i="4"/>
  <c r="AS40" i="4"/>
  <c r="M28" i="4"/>
  <c r="AN82" i="4"/>
  <c r="W30" i="4"/>
  <c r="CH44" i="4"/>
  <c r="M47" i="4"/>
  <c r="AI46" i="4"/>
  <c r="G42" i="4"/>
  <c r="CG43" i="4"/>
  <c r="BZ41" i="4"/>
  <c r="AG41" i="4"/>
  <c r="H33" i="4"/>
  <c r="Y39" i="4"/>
  <c r="CI48" i="4"/>
  <c r="BD35" i="4"/>
  <c r="BU46" i="4"/>
  <c r="BC35" i="4"/>
  <c r="BN57" i="4"/>
  <c r="T42" i="4"/>
  <c r="F30" i="4"/>
  <c r="BA31" i="4"/>
  <c r="D20" i="4"/>
  <c r="BX11" i="4"/>
  <c r="CF35" i="4"/>
  <c r="BW22" i="4"/>
  <c r="BM15" i="4"/>
  <c r="S7" i="4"/>
  <c r="BV28" i="4"/>
  <c r="CT19" i="4"/>
  <c r="V12" i="4"/>
  <c r="AI50" i="4"/>
  <c r="CO25" i="4"/>
  <c r="CE18" i="4"/>
  <c r="AW30" i="4"/>
  <c r="F22" i="4"/>
  <c r="Z14" i="4"/>
  <c r="AL7" i="4"/>
  <c r="M29" i="4"/>
  <c r="BE21" i="4"/>
  <c r="BC13" i="4"/>
  <c r="AJ69" i="4"/>
  <c r="AD28" i="4"/>
  <c r="L21" i="4"/>
  <c r="BP14" i="4"/>
  <c r="BT8" i="4"/>
  <c r="O33" i="4"/>
  <c r="CE23" i="4"/>
  <c r="BE18" i="4"/>
  <c r="W36" i="4"/>
  <c r="O26" i="4"/>
  <c r="CF20" i="4"/>
  <c r="BF15" i="4"/>
  <c r="AF10" i="4"/>
  <c r="BQ45" i="4"/>
  <c r="AU29" i="4"/>
  <c r="AK23" i="4"/>
  <c r="AG18" i="4"/>
  <c r="CS39" i="4"/>
  <c r="CG27" i="4"/>
  <c r="BN22" i="4"/>
  <c r="BJ17" i="4"/>
  <c r="BF12" i="4"/>
  <c r="BB7" i="4"/>
  <c r="BI33" i="4"/>
  <c r="AO25" i="4"/>
  <c r="AK20" i="4"/>
  <c r="AG15" i="4"/>
  <c r="AC10" i="4"/>
  <c r="AL49" i="4"/>
  <c r="BY30" i="4"/>
  <c r="Z24" i="4"/>
  <c r="V19" i="4"/>
  <c r="CH39" i="4"/>
  <c r="CB27" i="4"/>
  <c r="BK22" i="4"/>
  <c r="BG17" i="4"/>
  <c r="BC12" i="4"/>
  <c r="AR35" i="4"/>
  <c r="I26" i="4"/>
  <c r="D21" i="4"/>
  <c r="CR15" i="4"/>
  <c r="CN10" i="4"/>
  <c r="L49" i="4"/>
  <c r="BS30" i="4"/>
  <c r="W24" i="4"/>
  <c r="S19" i="4"/>
  <c r="O14" i="4"/>
  <c r="BZ39" i="4"/>
  <c r="BX27" i="4"/>
  <c r="BH22" i="4"/>
  <c r="BD17" i="4"/>
  <c r="AZ12" i="4"/>
  <c r="AT33" i="4"/>
  <c r="AI25" i="4"/>
  <c r="AE20" i="4"/>
  <c r="AA15" i="4"/>
  <c r="W10" i="4"/>
  <c r="J42" i="4"/>
  <c r="CH28" i="4"/>
  <c r="AB23" i="4"/>
  <c r="X18" i="4"/>
  <c r="T13" i="4"/>
  <c r="P8" i="4"/>
  <c r="AY11" i="4"/>
  <c r="AT79" i="3"/>
  <c r="CF73" i="3"/>
  <c r="AI68" i="3"/>
  <c r="BU62" i="3"/>
  <c r="CC12" i="4"/>
  <c r="CK79" i="3"/>
  <c r="AN74" i="3"/>
  <c r="BZ68" i="3"/>
  <c r="AC63" i="3"/>
  <c r="BO15" i="4"/>
  <c r="CL80" i="3"/>
  <c r="AN75" i="3"/>
  <c r="BZ69" i="3"/>
  <c r="AC64" i="3"/>
  <c r="BO58" i="3"/>
  <c r="CM10" i="4"/>
  <c r="U79" i="3"/>
  <c r="Z26" i="4"/>
  <c r="D7" i="4"/>
  <c r="R77" i="3"/>
  <c r="BD71" i="3"/>
  <c r="G66" i="3"/>
  <c r="CU50" i="4"/>
  <c r="AJ9" i="4"/>
  <c r="AN78" i="3"/>
  <c r="CA70" i="4"/>
  <c r="T44" i="4"/>
  <c r="BJ44" i="4"/>
  <c r="CG46" i="4"/>
  <c r="CD45" i="4"/>
  <c r="CC41" i="4"/>
  <c r="BK43" i="4"/>
  <c r="BD41" i="4"/>
  <c r="K41" i="4"/>
  <c r="CD32" i="4"/>
  <c r="BY38" i="4"/>
  <c r="AG48" i="4"/>
  <c r="AB33" i="4"/>
  <c r="Y46" i="4"/>
  <c r="AG35" i="4"/>
  <c r="CQ56" i="4"/>
  <c r="AJ40" i="4"/>
  <c r="BF29" i="4"/>
  <c r="F31" i="4"/>
  <c r="BZ19" i="4"/>
  <c r="AF11" i="4"/>
  <c r="U35" i="4"/>
  <c r="BA22" i="4"/>
  <c r="U15" i="4"/>
  <c r="CF82" i="3"/>
  <c r="CR27" i="4"/>
  <c r="BB19" i="4"/>
  <c r="H11" i="4"/>
  <c r="CU47" i="4"/>
  <c r="BS25" i="4"/>
  <c r="AM18" i="4"/>
  <c r="E30" i="4"/>
  <c r="CB21" i="4"/>
  <c r="D14" i="4"/>
  <c r="CC82" i="3"/>
  <c r="BP28" i="4"/>
  <c r="AI21" i="4"/>
  <c r="AG13" i="4"/>
  <c r="CO56" i="4"/>
  <c r="CN27" i="4"/>
  <c r="CH20" i="4"/>
  <c r="AT14" i="4"/>
  <c r="AX8" i="4"/>
  <c r="AM31" i="4"/>
  <c r="BI23" i="4"/>
  <c r="AI18" i="4"/>
  <c r="BK35" i="4"/>
  <c r="CJ25" i="4"/>
  <c r="BJ20" i="4"/>
  <c r="AJ15" i="4"/>
  <c r="J10" i="4"/>
  <c r="CS43" i="4"/>
  <c r="D29" i="4"/>
  <c r="O23" i="4"/>
  <c r="K18" i="4"/>
  <c r="AH39" i="4"/>
  <c r="BF27" i="4"/>
  <c r="AR22" i="4"/>
  <c r="AN17" i="4"/>
  <c r="AJ12" i="4"/>
  <c r="AF7" i="4"/>
  <c r="CT32" i="4"/>
  <c r="S25" i="4"/>
  <c r="O20" i="4"/>
  <c r="K15" i="4"/>
  <c r="G10" i="4"/>
  <c r="W47" i="4"/>
  <c r="AG30" i="4"/>
  <c r="D24" i="4"/>
  <c r="CR18" i="4"/>
  <c r="AD39" i="4"/>
  <c r="BB27" i="4"/>
  <c r="AO22" i="4"/>
  <c r="AK17" i="4"/>
  <c r="AG12" i="4"/>
  <c r="CC34" i="4"/>
  <c r="CD25" i="4"/>
  <c r="BZ20" i="4"/>
  <c r="BV15" i="4"/>
  <c r="BR10" i="4"/>
  <c r="CQ46" i="4"/>
  <c r="AA30" i="4"/>
  <c r="CS23" i="4"/>
  <c r="CO18" i="4"/>
  <c r="CK13" i="4"/>
  <c r="S39" i="4"/>
  <c r="AY27" i="4"/>
  <c r="AL22" i="4"/>
  <c r="AH17" i="4"/>
  <c r="AD12" i="4"/>
  <c r="CH32" i="4"/>
  <c r="M25" i="4"/>
  <c r="I20" i="4"/>
  <c r="E15" i="4"/>
  <c r="CS9" i="4"/>
  <c r="E41" i="4"/>
  <c r="AR28" i="4"/>
  <c r="F23" i="4"/>
  <c r="CT17" i="4"/>
  <c r="CP12" i="4"/>
  <c r="CL7" i="4"/>
  <c r="CS10" i="4"/>
  <c r="X79" i="3"/>
  <c r="BJ73" i="3"/>
  <c r="M68" i="3"/>
  <c r="AY62" i="3"/>
  <c r="L12" i="4"/>
  <c r="BO79" i="3"/>
  <c r="R74" i="3"/>
  <c r="BD68" i="3"/>
  <c r="G63" i="3"/>
  <c r="CO14" i="4"/>
  <c r="BO80" i="3"/>
  <c r="R75" i="3"/>
  <c r="BD69" i="3"/>
  <c r="G64" i="3"/>
  <c r="AS58" i="3"/>
  <c r="AQ10" i="4"/>
  <c r="CH78" i="3"/>
  <c r="BI24" i="4"/>
  <c r="BH82" i="3"/>
  <c r="CE76" i="3"/>
  <c r="CH73" i="4"/>
  <c r="BF42" i="4"/>
  <c r="CJ38" i="4"/>
  <c r="AK46" i="4"/>
  <c r="AL41" i="4"/>
  <c r="AK41" i="4"/>
  <c r="G39" i="4"/>
  <c r="L41" i="4"/>
  <c r="AY36" i="4"/>
  <c r="AL32" i="4"/>
  <c r="BC38" i="4"/>
  <c r="H48" i="4"/>
  <c r="F33" i="4"/>
  <c r="BT45" i="4"/>
  <c r="CG34" i="4"/>
  <c r="BO55" i="4"/>
  <c r="N40" i="4"/>
  <c r="AJ29" i="4"/>
  <c r="BF30" i="4"/>
  <c r="BD19" i="4"/>
  <c r="CN9" i="4"/>
  <c r="BA34" i="4"/>
  <c r="AE22" i="4"/>
  <c r="CQ14" i="4"/>
  <c r="BK75" i="4"/>
  <c r="AP27" i="4"/>
  <c r="AF19" i="4"/>
  <c r="CD10" i="4"/>
  <c r="U46" i="4"/>
  <c r="AW25" i="4"/>
  <c r="Q18" i="4"/>
  <c r="BE29" i="4"/>
  <c r="BF21" i="4"/>
  <c r="BZ13" i="4"/>
  <c r="BG82" i="3"/>
  <c r="AE28" i="4"/>
  <c r="CI20" i="4"/>
  <c r="K13" i="4"/>
  <c r="AV52" i="4"/>
  <c r="CH26" i="4"/>
  <c r="BL20" i="4"/>
  <c r="X14" i="4"/>
  <c r="AB8" i="4"/>
  <c r="CG30" i="4"/>
  <c r="AM23" i="4"/>
  <c r="M18" i="4"/>
  <c r="CR34" i="4"/>
  <c r="BN25" i="4"/>
  <c r="AN20" i="4"/>
  <c r="N15" i="4"/>
  <c r="CF9" i="4"/>
  <c r="AO42" i="4"/>
  <c r="BK28" i="4"/>
  <c r="CK22" i="4"/>
  <c r="CG17" i="4"/>
  <c r="BS38" i="4"/>
  <c r="AG27" i="4"/>
  <c r="V22" i="4"/>
  <c r="R17" i="4"/>
  <c r="N12" i="4"/>
  <c r="CR64" i="4"/>
  <c r="AP32" i="4"/>
  <c r="CO24" i="4"/>
  <c r="CK19" i="4"/>
  <c r="CG14" i="4"/>
  <c r="CC9" i="4"/>
  <c r="AS45" i="4"/>
  <c r="CG29" i="4"/>
  <c r="BZ23" i="4"/>
  <c r="BV18" i="4"/>
  <c r="BK38" i="4"/>
  <c r="AD27" i="4"/>
  <c r="S22" i="4"/>
  <c r="O17" i="4"/>
  <c r="K12" i="4"/>
  <c r="Q34" i="4"/>
  <c r="BH25" i="4"/>
  <c r="BD20" i="4"/>
  <c r="AZ15" i="4"/>
  <c r="AV10" i="4"/>
  <c r="U45" i="4"/>
  <c r="CA29" i="4"/>
  <c r="BW23" i="4"/>
  <c r="BS18" i="4"/>
  <c r="BO13" i="4"/>
  <c r="AY38" i="4"/>
  <c r="AA27" i="4"/>
  <c r="P22" i="4"/>
  <c r="L17" i="4"/>
  <c r="AY61" i="4"/>
  <c r="W32" i="4"/>
  <c r="CI24" i="4"/>
  <c r="CE19" i="4"/>
  <c r="CA14" i="4"/>
  <c r="BW9" i="4"/>
  <c r="AI40" i="4"/>
  <c r="K28" i="4"/>
  <c r="CB22" i="4"/>
  <c r="BX17" i="4"/>
  <c r="BT12" i="4"/>
  <c r="BP7" i="4"/>
  <c r="AW10" i="4"/>
  <c r="CK78" i="3"/>
  <c r="AN73" i="3"/>
  <c r="BZ67" i="3"/>
  <c r="AC62" i="3"/>
  <c r="AU11" i="4"/>
  <c r="AS79" i="3"/>
  <c r="CE73" i="3"/>
  <c r="AH68" i="3"/>
  <c r="BT62" i="3"/>
  <c r="W14" i="4"/>
  <c r="AS80" i="3"/>
  <c r="CE74" i="3"/>
  <c r="AH69" i="3"/>
  <c r="BT63" i="3"/>
  <c r="W58" i="3"/>
  <c r="CO9" i="4"/>
  <c r="BL78" i="3"/>
  <c r="CA22" i="4"/>
  <c r="AF82" i="3"/>
  <c r="W64" i="4"/>
  <c r="AJ42" i="4"/>
  <c r="AR38" i="4"/>
  <c r="M46" i="4"/>
  <c r="P41" i="4"/>
  <c r="O41" i="4"/>
  <c r="CC38" i="4"/>
  <c r="CH40" i="4"/>
  <c r="AC36" i="4"/>
  <c r="P32" i="4"/>
  <c r="K38" i="4"/>
  <c r="AZ47" i="4"/>
  <c r="BF32" i="4"/>
  <c r="AV45" i="4"/>
  <c r="BK34" i="4"/>
  <c r="BX51" i="4"/>
  <c r="BN39" i="4"/>
  <c r="CT75" i="4"/>
  <c r="BN29" i="4"/>
  <c r="AH19" i="4"/>
  <c r="BR9" i="4"/>
  <c r="AH33" i="4"/>
  <c r="I22" i="4"/>
  <c r="AY14" i="4"/>
  <c r="CR52" i="4"/>
  <c r="U26" i="4"/>
  <c r="J19" i="4"/>
  <c r="BH10" i="4"/>
  <c r="CE42" i="4"/>
  <c r="AA25" i="4"/>
  <c r="BQ17" i="4"/>
  <c r="BQ28" i="4"/>
  <c r="AJ21" i="4"/>
  <c r="BD13" i="4"/>
  <c r="AK82" i="3"/>
  <c r="CO27" i="4"/>
  <c r="BM20" i="4"/>
  <c r="CG12" i="4"/>
  <c r="BV47" i="4"/>
  <c r="BK26" i="4"/>
  <c r="T20" i="4"/>
  <c r="CT13" i="4"/>
  <c r="CB7" i="4"/>
  <c r="AO30" i="4"/>
  <c r="Q23" i="4"/>
  <c r="CI17" i="4"/>
  <c r="AK34" i="4"/>
  <c r="AR25" i="4"/>
  <c r="R20" i="4"/>
  <c r="CJ14" i="4"/>
  <c r="BJ9" i="4"/>
  <c r="AU41" i="4"/>
  <c r="X28" i="4"/>
  <c r="BO22" i="4"/>
  <c r="BK17" i="4"/>
  <c r="G38" i="4"/>
  <c r="I27" i="4"/>
  <c r="CR21" i="4"/>
  <c r="CN16" i="4"/>
  <c r="CJ11" i="4"/>
  <c r="BA55" i="4"/>
  <c r="BX31" i="4"/>
  <c r="BS24" i="4"/>
  <c r="BO19" i="4"/>
  <c r="BK14" i="4"/>
  <c r="BG9" i="4"/>
  <c r="BW43" i="4"/>
  <c r="AO29" i="4"/>
  <c r="BD23" i="4"/>
  <c r="AZ18" i="4"/>
  <c r="CQ37" i="4"/>
  <c r="F27" i="4"/>
  <c r="CO21" i="4"/>
  <c r="CK16" i="4"/>
  <c r="CG11" i="4"/>
  <c r="BE33" i="4"/>
  <c r="AL25" i="4"/>
  <c r="AH20" i="4"/>
  <c r="AD15" i="4"/>
  <c r="Z10" i="4"/>
  <c r="BA43" i="4"/>
  <c r="AI29" i="4"/>
  <c r="BA23" i="4"/>
  <c r="AW18" i="4"/>
  <c r="AS13" i="4"/>
  <c r="CM37" i="4"/>
  <c r="CU26" i="4"/>
  <c r="CL21" i="4"/>
  <c r="CH16" i="4"/>
  <c r="AL54" i="4"/>
  <c r="BK31" i="4"/>
  <c r="BM24" i="4"/>
  <c r="BI19" i="4"/>
  <c r="BE14" i="4"/>
  <c r="BA9" i="4"/>
  <c r="BW39" i="4"/>
  <c r="BV27" i="4"/>
  <c r="BF22" i="4"/>
  <c r="BB17" i="4"/>
  <c r="AX12" i="4"/>
  <c r="BE60" i="4"/>
  <c r="CT9" i="4"/>
  <c r="BO78" i="3"/>
  <c r="R73" i="3"/>
  <c r="BD67" i="3"/>
  <c r="G62" i="3"/>
  <c r="CP10" i="4"/>
  <c r="W79" i="3"/>
  <c r="BI73" i="3"/>
  <c r="L68" i="3"/>
  <c r="AX62" i="3"/>
  <c r="AY13" i="4"/>
  <c r="W80" i="3"/>
  <c r="BI74" i="3"/>
  <c r="BO63" i="4"/>
  <c r="BF31" i="4"/>
  <c r="AZ37" i="4"/>
  <c r="AO64" i="4"/>
  <c r="AT40" i="4"/>
  <c r="AB55" i="4"/>
  <c r="AK38" i="4"/>
  <c r="AD36" i="4"/>
  <c r="CC35" i="4"/>
  <c r="BD27" i="4"/>
  <c r="BK37" i="4"/>
  <c r="CT46" i="4"/>
  <c r="AJ32" i="4"/>
  <c r="CR44" i="4"/>
  <c r="S34" i="4"/>
  <c r="AN51" i="4"/>
  <c r="AR39" i="4"/>
  <c r="AK69" i="4"/>
  <c r="BY28" i="4"/>
  <c r="L19" i="4"/>
  <c r="AV9" i="4"/>
  <c r="BO32" i="4"/>
  <c r="CE21" i="4"/>
  <c r="G14" i="4"/>
  <c r="AJ50" i="4"/>
  <c r="CP25" i="4"/>
  <c r="CF18" i="4"/>
  <c r="AL10" i="4"/>
  <c r="BR41" i="4"/>
  <c r="E25" i="4"/>
  <c r="Y17" i="4"/>
  <c r="AG28" i="4"/>
  <c r="CJ20" i="4"/>
  <c r="L13" i="4"/>
  <c r="O82" i="3"/>
  <c r="BL27" i="4"/>
  <c r="AQ20" i="4"/>
  <c r="BK12" i="4"/>
  <c r="CO45" i="4"/>
  <c r="AN26" i="4"/>
  <c r="CP19" i="4"/>
  <c r="BX13" i="4"/>
  <c r="BF7" i="4"/>
  <c r="CO29" i="4"/>
  <c r="CM22" i="4"/>
  <c r="BM17" i="4"/>
  <c r="BQ33" i="4"/>
  <c r="V25" i="4"/>
  <c r="CN19" i="4"/>
  <c r="BN14" i="4"/>
  <c r="AN9" i="4"/>
  <c r="BN40" i="4"/>
  <c r="CH27" i="4"/>
  <c r="AS22" i="4"/>
  <c r="AO17" i="4"/>
  <c r="AU37" i="4"/>
  <c r="CD26" i="4"/>
  <c r="BV21" i="4"/>
  <c r="BR16" i="4"/>
  <c r="BN11" i="4"/>
  <c r="BW51" i="4"/>
  <c r="AC31" i="4"/>
  <c r="AW24" i="4"/>
  <c r="AS19" i="4"/>
  <c r="AO14" i="4"/>
  <c r="AK9" i="4"/>
  <c r="AG42" i="4"/>
  <c r="CR28" i="4"/>
  <c r="AH23" i="4"/>
  <c r="AD18" i="4"/>
  <c r="AJ37" i="4"/>
  <c r="CA26" i="4"/>
  <c r="BS21" i="4"/>
  <c r="BO16" i="4"/>
  <c r="BK11" i="4"/>
  <c r="CL32" i="4"/>
  <c r="P25" i="4"/>
  <c r="L20" i="4"/>
  <c r="H15" i="4"/>
  <c r="D10" i="4"/>
  <c r="R42" i="4"/>
  <c r="CL28" i="4"/>
  <c r="AE23" i="4"/>
  <c r="AA18" i="4"/>
  <c r="W13" i="4"/>
  <c r="AB37" i="4"/>
  <c r="BX26" i="4"/>
  <c r="BP21" i="4"/>
  <c r="BL16" i="4"/>
  <c r="F51" i="4"/>
  <c r="Q31" i="4"/>
  <c r="AQ24" i="4"/>
  <c r="AM19" i="4"/>
  <c r="AI14" i="4"/>
  <c r="AE9" i="4"/>
  <c r="L39" i="4"/>
  <c r="AW27" i="4"/>
  <c r="AJ22" i="4"/>
  <c r="AF17" i="4"/>
  <c r="AB12" i="4"/>
  <c r="BS59" i="4"/>
  <c r="AX9" i="4"/>
  <c r="AS78" i="3"/>
  <c r="CE72" i="3"/>
  <c r="AH67" i="3"/>
  <c r="BT61" i="3"/>
  <c r="AU10" i="4"/>
  <c r="CJ78" i="3"/>
  <c r="AM73" i="3"/>
  <c r="BY67" i="3"/>
  <c r="AB62" i="3"/>
  <c r="BZ12" i="4"/>
  <c r="CJ79" i="3"/>
  <c r="AM74" i="3"/>
  <c r="BY68" i="3"/>
  <c r="AB63" i="3"/>
  <c r="CO40" i="4"/>
  <c r="CL77" i="4"/>
  <c r="CR29" i="4"/>
  <c r="AD37" i="4"/>
  <c r="K63" i="4"/>
  <c r="X40" i="4"/>
  <c r="BR54" i="4"/>
  <c r="O38" i="4"/>
  <c r="H36" i="4"/>
  <c r="BG35" i="4"/>
  <c r="Z81" i="4"/>
  <c r="U34" i="4"/>
  <c r="BV46" i="4"/>
  <c r="CJ31" i="4"/>
  <c r="BT44" i="4"/>
  <c r="AI32" i="4"/>
  <c r="BR50" i="4"/>
  <c r="CR38" i="4"/>
  <c r="O67" i="4"/>
  <c r="AN28" i="4"/>
  <c r="BL18" i="4"/>
  <c r="Z9" i="4"/>
  <c r="AY31" i="4"/>
  <c r="AM21" i="4"/>
  <c r="CK12" i="4"/>
  <c r="AA48" i="4"/>
  <c r="BT25" i="4"/>
  <c r="AN18" i="4"/>
  <c r="P10" i="4"/>
  <c r="V40" i="4"/>
  <c r="BE24" i="4"/>
  <c r="BG57" i="4"/>
  <c r="CP27" i="4"/>
  <c r="BV19" i="4"/>
  <c r="CH12" i="4"/>
  <c r="BD57" i="4"/>
  <c r="N27" i="4"/>
  <c r="U20" i="4"/>
  <c r="AO12" i="4"/>
  <c r="W44" i="4"/>
  <c r="Q26" i="4"/>
  <c r="BT19" i="4"/>
  <c r="BB13" i="4"/>
  <c r="AU52" i="4"/>
  <c r="AW29" i="4"/>
  <c r="BQ22" i="4"/>
  <c r="AQ17" i="4"/>
  <c r="M33" i="4"/>
  <c r="CR24" i="4"/>
  <c r="BR19" i="4"/>
  <c r="AR14" i="4"/>
  <c r="R9" i="4"/>
  <c r="CU39" i="4"/>
  <c r="BH27" i="4"/>
  <c r="W22" i="4"/>
  <c r="S17" i="4"/>
  <c r="CB36" i="4"/>
  <c r="BG26" i="4"/>
  <c r="AZ21" i="4"/>
  <c r="AV16" i="4"/>
  <c r="AR11" i="4"/>
  <c r="AO49" i="4"/>
  <c r="CB30" i="4"/>
  <c r="AA24" i="4"/>
  <c r="W19" i="4"/>
  <c r="S14" i="4"/>
  <c r="O9" i="4"/>
  <c r="AA41" i="4"/>
  <c r="BC28" i="4"/>
  <c r="L23" i="4"/>
  <c r="H18" i="4"/>
  <c r="BX36" i="4"/>
  <c r="BD26" i="4"/>
  <c r="AW21" i="4"/>
  <c r="AS16" i="4"/>
  <c r="AU62" i="4"/>
  <c r="AE32" i="4"/>
  <c r="CL24" i="4"/>
  <c r="CH19" i="4"/>
  <c r="CD14" i="4"/>
  <c r="BZ9" i="4"/>
  <c r="S41" i="4"/>
  <c r="AW28" i="4"/>
  <c r="I23" i="4"/>
  <c r="E18" i="4"/>
  <c r="CS12" i="4"/>
  <c r="BM36" i="4"/>
  <c r="BA26" i="4"/>
  <c r="AT21" i="4"/>
  <c r="AP16" i="4"/>
  <c r="CD48" i="4"/>
  <c r="BQ30" i="4"/>
  <c r="U24" i="4"/>
  <c r="Q19" i="4"/>
  <c r="M14" i="4"/>
  <c r="I9" i="4"/>
  <c r="AW38" i="4"/>
  <c r="Y27" i="4"/>
  <c r="N22" i="4"/>
  <c r="J17" i="4"/>
  <c r="F12" i="4"/>
  <c r="CM41" i="4"/>
  <c r="CS8" i="4"/>
  <c r="W78" i="3"/>
  <c r="BI72" i="3"/>
  <c r="L67" i="3"/>
  <c r="AX61" i="3"/>
  <c r="CQ9" i="4"/>
  <c r="BN78" i="3"/>
  <c r="Q73" i="3"/>
  <c r="BC67" i="3"/>
  <c r="F62" i="3"/>
  <c r="H12" i="4"/>
  <c r="BN79" i="3"/>
  <c r="Q74" i="3"/>
  <c r="BW69" i="4"/>
  <c r="P28" i="4"/>
  <c r="BD31" i="4"/>
  <c r="L61" i="4"/>
  <c r="BL35" i="4"/>
  <c r="BI53" i="4"/>
  <c r="BC33" i="4"/>
  <c r="BH35" i="4"/>
  <c r="AY67" i="4"/>
  <c r="BS69" i="4"/>
  <c r="CQ33" i="4"/>
  <c r="CT45" i="4"/>
  <c r="AK76" i="4"/>
  <c r="AA44" i="4"/>
  <c r="M32" i="4"/>
  <c r="AM50" i="4"/>
  <c r="AZ38" i="4"/>
  <c r="BH63" i="4"/>
  <c r="BR27" i="4"/>
  <c r="T18" i="4"/>
  <c r="D9" i="4"/>
  <c r="BC30" i="4"/>
  <c r="Q21" i="4"/>
  <c r="BO12" i="4"/>
  <c r="W46" i="4"/>
  <c r="AX25" i="4"/>
  <c r="R18" i="4"/>
  <c r="CL9" i="4"/>
  <c r="CI38" i="4"/>
  <c r="AI24" i="4"/>
  <c r="CM52" i="4"/>
  <c r="BM27" i="4"/>
  <c r="AZ19" i="4"/>
  <c r="BL12" i="4"/>
  <c r="X44" i="4"/>
  <c r="CI26" i="4"/>
  <c r="BU19" i="4"/>
  <c r="CO11" i="4"/>
  <c r="BJ42" i="4"/>
  <c r="CL25" i="4"/>
  <c r="AX19" i="4"/>
  <c r="AF13" i="4"/>
  <c r="BS49" i="4"/>
  <c r="K29" i="4"/>
  <c r="AU22" i="4"/>
  <c r="U17" i="4"/>
  <c r="AT32" i="4"/>
  <c r="BV24" i="4"/>
  <c r="AV19" i="4"/>
  <c r="V14" i="4"/>
  <c r="CN8" i="4"/>
  <c r="AI39" i="4"/>
  <c r="AH27" i="4"/>
  <c r="CS21" i="4"/>
  <c r="CO16" i="4"/>
  <c r="U36" i="4"/>
  <c r="AJ26" i="4"/>
  <c r="AD21" i="4"/>
  <c r="Z16" i="4"/>
  <c r="V11" i="4"/>
  <c r="AT47" i="4"/>
  <c r="AJ30" i="4"/>
  <c r="E24" i="4"/>
  <c r="CS18" i="4"/>
  <c r="CO13" i="4"/>
  <c r="CK8" i="4"/>
  <c r="BC40" i="4"/>
  <c r="T28" i="4"/>
  <c r="CH22" i="4"/>
  <c r="CD17" i="4"/>
  <c r="M36" i="4"/>
  <c r="AG26" i="4"/>
  <c r="AA21" i="4"/>
  <c r="W16" i="4"/>
  <c r="CR54" i="4"/>
  <c r="BT31" i="4"/>
  <c r="BP24" i="4"/>
  <c r="BL19" i="4"/>
  <c r="BH14" i="4"/>
  <c r="BD9" i="4"/>
  <c r="AU40" i="4"/>
  <c r="Q28" i="4"/>
  <c r="CE22" i="4"/>
  <c r="CA17" i="4"/>
  <c r="BW12" i="4"/>
  <c r="CS35" i="4"/>
  <c r="AD26" i="4"/>
  <c r="X21" i="4"/>
  <c r="T16" i="4"/>
  <c r="CO46" i="4"/>
  <c r="Y30" i="4"/>
  <c r="CQ23" i="4"/>
  <c r="CM18" i="4"/>
  <c r="CI13" i="4"/>
  <c r="CE8" i="4"/>
  <c r="CC37" i="4"/>
  <c r="CS26" i="4"/>
  <c r="CJ21" i="4"/>
  <c r="CF16" i="4"/>
  <c r="CB11" i="4"/>
  <c r="BE36" i="4"/>
  <c r="AU8" i="4"/>
  <c r="CJ77" i="3"/>
  <c r="AM72" i="3"/>
  <c r="BY66" i="3"/>
  <c r="BI59" i="4"/>
  <c r="AW9" i="4"/>
  <c r="AR78" i="3"/>
  <c r="CD72" i="3"/>
  <c r="AG67" i="3"/>
  <c r="BS61" i="3"/>
  <c r="AS11" i="4"/>
  <c r="AR79" i="3"/>
  <c r="CD73" i="3"/>
  <c r="AG68" i="3"/>
  <c r="BS62" i="3"/>
  <c r="BC31" i="4"/>
  <c r="CK7" i="4"/>
  <c r="BK77" i="3"/>
  <c r="AM16" i="4"/>
  <c r="X81" i="3"/>
  <c r="BH75" i="3"/>
  <c r="S68" i="4"/>
  <c r="BP27" i="4"/>
  <c r="AH31" i="4"/>
  <c r="Y60" i="4"/>
  <c r="AP35" i="4"/>
  <c r="Q53" i="4"/>
  <c r="AG33" i="4"/>
  <c r="AL35" i="4"/>
  <c r="AE65" i="4"/>
  <c r="AW67" i="4"/>
  <c r="AY33" i="4"/>
  <c r="AJ43" i="4"/>
  <c r="AI72" i="4"/>
  <c r="AQ42" i="4"/>
  <c r="BM31" i="4"/>
  <c r="BT49" i="4"/>
  <c r="AD38" i="4"/>
  <c r="AY62" i="4"/>
  <c r="AR27" i="4"/>
  <c r="CP17" i="4"/>
  <c r="BD8" i="4"/>
  <c r="AM28" i="4"/>
  <c r="CM20" i="4"/>
  <c r="AS12" i="4"/>
  <c r="CF42" i="4"/>
  <c r="AB25" i="4"/>
  <c r="BR17" i="4"/>
  <c r="AT9" i="4"/>
  <c r="BV35" i="4"/>
  <c r="M24" i="4"/>
  <c r="E50" i="4"/>
  <c r="P27" i="4"/>
  <c r="AD19" i="4"/>
  <c r="AP12" i="4"/>
  <c r="BK42" i="4"/>
  <c r="BL26" i="4"/>
  <c r="BG18" i="4"/>
  <c r="BS11" i="4"/>
  <c r="BS40" i="4"/>
  <c r="BP25" i="4"/>
  <c r="AB19" i="4"/>
  <c r="CF12" i="4"/>
  <c r="BU47" i="4"/>
  <c r="BM28" i="4"/>
  <c r="Y22" i="4"/>
  <c r="CH66" i="4"/>
  <c r="CF31" i="4"/>
  <c r="AZ24" i="4"/>
  <c r="Z19" i="4"/>
  <c r="CR13" i="4"/>
  <c r="BR8" i="4"/>
  <c r="BT38" i="4"/>
  <c r="J27" i="4"/>
  <c r="BW21" i="4"/>
  <c r="BS16" i="4"/>
  <c r="BA35" i="4"/>
  <c r="M26" i="4"/>
  <c r="H21" i="4"/>
  <c r="D16" i="4"/>
  <c r="CR10" i="4"/>
  <c r="AT45" i="4"/>
  <c r="CJ29" i="4"/>
  <c r="CA23" i="4"/>
  <c r="BW18" i="4"/>
  <c r="BS13" i="4"/>
  <c r="BO8" i="4"/>
  <c r="CI39" i="4"/>
  <c r="CD27" i="4"/>
  <c r="BL22" i="4"/>
  <c r="BH17" i="4"/>
  <c r="AS35" i="4"/>
  <c r="J26" i="4"/>
  <c r="E21" i="4"/>
  <c r="CS15" i="4"/>
  <c r="AM51" i="4"/>
  <c r="V31" i="4"/>
  <c r="AT24" i="4"/>
  <c r="AP19" i="4"/>
  <c r="AL14" i="4"/>
  <c r="AH9" i="4"/>
  <c r="CA39" i="4"/>
  <c r="BY27" i="4"/>
  <c r="BI22" i="4"/>
  <c r="BE17" i="4"/>
  <c r="BA12" i="4"/>
  <c r="AO35" i="4"/>
  <c r="G26" i="4"/>
  <c r="CT20" i="4"/>
  <c r="CP15" i="4"/>
  <c r="CP44" i="4"/>
  <c r="BY29" i="4"/>
  <c r="BU23" i="4"/>
  <c r="BQ18" i="4"/>
  <c r="BM13" i="4"/>
  <c r="BI8" i="4"/>
  <c r="Y37" i="4"/>
  <c r="BV26" i="4"/>
  <c r="BN21" i="4"/>
  <c r="BJ16" i="4"/>
  <c r="BF11" i="4"/>
  <c r="K32" i="4"/>
  <c r="CQ7" i="4"/>
  <c r="BN77" i="3"/>
  <c r="Q72" i="3"/>
  <c r="BC66" i="3"/>
  <c r="D41" i="4"/>
  <c r="CO8" i="4"/>
  <c r="V78" i="3"/>
  <c r="BI60" i="4"/>
  <c r="H46" i="4"/>
  <c r="N43" i="4"/>
  <c r="P37" i="4"/>
  <c r="BQ20" i="4"/>
  <c r="BX8" i="4"/>
  <c r="CP11" i="4"/>
  <c r="AG36" i="4"/>
  <c r="CU21" i="4"/>
  <c r="AD13" i="4"/>
  <c r="CO34" i="4"/>
  <c r="AN41" i="4"/>
  <c r="AE39" i="4"/>
  <c r="AM25" i="4"/>
  <c r="T19" i="4"/>
  <c r="CM21" i="4"/>
  <c r="BX20" i="4"/>
  <c r="CI28" i="4"/>
  <c r="CQ12" i="4"/>
  <c r="S30" i="4"/>
  <c r="AT18" i="4"/>
  <c r="AX26" i="4"/>
  <c r="BM76" i="3"/>
  <c r="AE64" i="3"/>
  <c r="BP80" i="3"/>
  <c r="AI69" i="3"/>
  <c r="CR17" i="4"/>
  <c r="CF75" i="3"/>
  <c r="BV65" i="3"/>
  <c r="AA26" i="4"/>
  <c r="BN80" i="3"/>
  <c r="BE19" i="4"/>
  <c r="CH79" i="3"/>
  <c r="CA72" i="3"/>
  <c r="BU66" i="3"/>
  <c r="BO60" i="3"/>
  <c r="AK8" i="4"/>
  <c r="I31" i="4"/>
  <c r="CE7" i="4"/>
  <c r="BH77" i="3"/>
  <c r="K72" i="3"/>
  <c r="AW66" i="3"/>
  <c r="G31" i="4"/>
  <c r="CA7" i="4"/>
  <c r="BG77" i="3"/>
  <c r="E14" i="4"/>
  <c r="AM80" i="3"/>
  <c r="BY74" i="3"/>
  <c r="BY9" i="4"/>
  <c r="BF78" i="3"/>
  <c r="I73" i="3"/>
  <c r="AU67" i="3"/>
  <c r="CG61" i="3"/>
  <c r="AC11" i="4"/>
  <c r="AJ79" i="3"/>
  <c r="BV73" i="3"/>
  <c r="Y68" i="3"/>
  <c r="BK62" i="3"/>
  <c r="CA11" i="4"/>
  <c r="BE79" i="3"/>
  <c r="H74" i="3"/>
  <c r="AT68" i="3"/>
  <c r="CF62" i="3"/>
  <c r="AG22" i="4"/>
  <c r="W82" i="3"/>
  <c r="BA76" i="3"/>
  <c r="D71" i="3"/>
  <c r="AP65" i="3"/>
  <c r="CB59" i="3"/>
  <c r="AF15" i="4"/>
  <c r="BZ80" i="3"/>
  <c r="AC75" i="3"/>
  <c r="BO69" i="3"/>
  <c r="D34" i="4"/>
  <c r="R8" i="4"/>
  <c r="BV77" i="3"/>
  <c r="Y72" i="3"/>
  <c r="BK66" i="3"/>
  <c r="K22" i="4"/>
  <c r="T82" i="3"/>
  <c r="AX76" i="3"/>
  <c r="CJ70" i="3"/>
  <c r="CB37" i="4"/>
  <c r="BJ8" i="4"/>
  <c r="G78" i="3"/>
  <c r="AS72" i="3"/>
  <c r="CE66" i="3"/>
  <c r="BL11" i="4"/>
  <c r="AY79" i="3"/>
  <c r="CK73" i="3"/>
  <c r="AN68" i="3"/>
  <c r="BZ62" i="3"/>
  <c r="BH11" i="4"/>
  <c r="AX79" i="3"/>
  <c r="CJ73" i="3"/>
  <c r="I43" i="4"/>
  <c r="G9" i="4"/>
  <c r="AU65" i="3"/>
  <c r="AR57" i="3"/>
  <c r="CD51" i="3"/>
  <c r="AG46" i="3"/>
  <c r="BS40" i="3"/>
  <c r="V35" i="3"/>
  <c r="AT65" i="3"/>
  <c r="AQ57" i="3"/>
  <c r="CC51" i="3"/>
  <c r="AF46" i="3"/>
  <c r="BR40" i="3"/>
  <c r="BW81" i="3"/>
  <c r="CA62" i="3"/>
  <c r="S56" i="3"/>
  <c r="BE50" i="3"/>
  <c r="H45" i="3"/>
  <c r="AT39" i="3"/>
  <c r="CU14" i="4"/>
  <c r="BY63" i="3"/>
  <c r="BJ56" i="3"/>
  <c r="M51" i="3"/>
  <c r="AY45" i="3"/>
  <c r="CK39" i="3"/>
  <c r="AN34" i="3"/>
  <c r="BW72" i="3"/>
  <c r="V60" i="3"/>
  <c r="AK54" i="3"/>
  <c r="BW48" i="3"/>
  <c r="Z43" i="3"/>
  <c r="BL37" i="3"/>
  <c r="AH70" i="3"/>
  <c r="AE59" i="3"/>
  <c r="BE53" i="3"/>
  <c r="BZ55" i="4"/>
  <c r="CB45" i="4"/>
  <c r="BN42" i="4"/>
  <c r="AF35" i="4"/>
  <c r="Y20" i="4"/>
  <c r="AF8" i="4"/>
  <c r="BT11" i="4"/>
  <c r="BN35" i="4"/>
  <c r="BY21" i="4"/>
  <c r="H13" i="4"/>
  <c r="AD34" i="4"/>
  <c r="BD40" i="4"/>
  <c r="BL38" i="4"/>
  <c r="Q25" i="4"/>
  <c r="CP18" i="4"/>
  <c r="BQ21" i="4"/>
  <c r="BB20" i="4"/>
  <c r="AT28" i="4"/>
  <c r="BU12" i="4"/>
  <c r="BS29" i="4"/>
  <c r="AN16" i="4"/>
  <c r="CF24" i="4"/>
  <c r="AQ76" i="3"/>
  <c r="BV63" i="3"/>
  <c r="AT80" i="3"/>
  <c r="M69" i="3"/>
  <c r="AY16" i="4"/>
  <c r="BJ75" i="3"/>
  <c r="AD65" i="3"/>
  <c r="BJ24" i="4"/>
  <c r="V80" i="3"/>
  <c r="BW17" i="4"/>
  <c r="BL79" i="3"/>
  <c r="BE72" i="3"/>
  <c r="AY66" i="3"/>
  <c r="AG40" i="4"/>
  <c r="CI7" i="4"/>
  <c r="E28" i="4"/>
  <c r="AJ7" i="4"/>
  <c r="AL77" i="3"/>
  <c r="BX71" i="3"/>
  <c r="AA66" i="3"/>
  <c r="BU27" i="4"/>
  <c r="AI7" i="4"/>
  <c r="AK77" i="3"/>
  <c r="AE13" i="4"/>
  <c r="Q80" i="3"/>
  <c r="BC48" i="4"/>
  <c r="AC9" i="4"/>
  <c r="AJ78" i="3"/>
  <c r="BV72" i="3"/>
  <c r="Y67" i="3"/>
  <c r="BK61" i="3"/>
  <c r="BW10" i="4"/>
  <c r="N79" i="3"/>
  <c r="AZ73" i="3"/>
  <c r="CL67" i="3"/>
  <c r="AO62" i="3"/>
  <c r="Y11" i="4"/>
  <c r="AI79" i="3"/>
  <c r="BU73" i="3"/>
  <c r="X68" i="3"/>
  <c r="BJ62" i="3"/>
  <c r="AY20" i="4"/>
  <c r="CG81" i="3"/>
  <c r="AE76" i="3"/>
  <c r="BQ70" i="3"/>
  <c r="T65" i="3"/>
  <c r="BF59" i="3"/>
  <c r="BC14" i="4"/>
  <c r="BD80" i="3"/>
  <c r="G75" i="3"/>
  <c r="AS69" i="3"/>
  <c r="BR29" i="4"/>
  <c r="BN7" i="4"/>
  <c r="AZ77" i="3"/>
  <c r="CL71" i="3"/>
  <c r="AO66" i="3"/>
  <c r="AC20" i="4"/>
  <c r="CC81" i="3"/>
  <c r="AB76" i="3"/>
  <c r="BN70" i="3"/>
  <c r="AL33" i="4"/>
  <c r="N8" i="4"/>
  <c r="BT77" i="3"/>
  <c r="W72" i="3"/>
  <c r="BI66" i="3"/>
  <c r="M11" i="4"/>
  <c r="AC79" i="3"/>
  <c r="BO73" i="3"/>
  <c r="R68" i="3"/>
  <c r="BD62" i="3"/>
  <c r="L11" i="4"/>
  <c r="AB79" i="3"/>
  <c r="BN73" i="3"/>
  <c r="X37" i="4"/>
  <c r="BE8" i="4"/>
  <c r="CD64" i="3"/>
  <c r="V57" i="3"/>
  <c r="BH51" i="3"/>
  <c r="K46" i="3"/>
  <c r="AW40" i="3"/>
  <c r="CI34" i="3"/>
  <c r="CC64" i="3"/>
  <c r="U57" i="3"/>
  <c r="BG51" i="3"/>
  <c r="J46" i="3"/>
  <c r="AV40" i="3"/>
  <c r="BS79" i="3"/>
  <c r="AK62" i="3"/>
  <c r="CF55" i="3"/>
  <c r="AI50" i="3"/>
  <c r="BU44" i="3"/>
  <c r="X39" i="3"/>
  <c r="AW8" i="4"/>
  <c r="AG63" i="3"/>
  <c r="AN56" i="3"/>
  <c r="BZ50" i="3"/>
  <c r="AC45" i="3"/>
  <c r="BO39" i="3"/>
  <c r="R34" i="3"/>
  <c r="CG71" i="3"/>
  <c r="CF59" i="3"/>
  <c r="O54" i="3"/>
  <c r="BA48" i="3"/>
  <c r="D43" i="3"/>
  <c r="AP37" i="3"/>
  <c r="BA69" i="3"/>
  <c r="G59" i="3"/>
  <c r="AI53" i="3"/>
  <c r="BC55" i="4"/>
  <c r="CG32" i="4"/>
  <c r="AR42" i="4"/>
  <c r="BH60" i="4"/>
  <c r="CU19" i="4"/>
  <c r="R35" i="4"/>
  <c r="AX11" i="4"/>
  <c r="X25" i="4"/>
  <c r="BC21" i="4"/>
  <c r="AV8" i="4"/>
  <c r="BO33" i="4"/>
  <c r="AR29" i="4"/>
  <c r="E38" i="4"/>
  <c r="CA20" i="4"/>
  <c r="BT18" i="4"/>
  <c r="AI17" i="4"/>
  <c r="AF20" i="4"/>
  <c r="L28" i="4"/>
  <c r="AY12" i="4"/>
  <c r="AA29" i="4"/>
  <c r="R16" i="4"/>
  <c r="Y23" i="4"/>
  <c r="AP75" i="3"/>
  <c r="AZ63" i="3"/>
  <c r="X80" i="3"/>
  <c r="K67" i="3"/>
  <c r="CO10" i="4"/>
  <c r="BH73" i="3"/>
  <c r="H65" i="3"/>
  <c r="CU22" i="4"/>
  <c r="CI79" i="3"/>
  <c r="BG15" i="4"/>
  <c r="AP79" i="3"/>
  <c r="AI72" i="3"/>
  <c r="AC66" i="3"/>
  <c r="CI35" i="4"/>
  <c r="AM7" i="4"/>
  <c r="D26" i="4"/>
  <c r="CJ82" i="3"/>
  <c r="P77" i="3"/>
  <c r="BB71" i="3"/>
  <c r="E66" i="3"/>
  <c r="CU25" i="4"/>
  <c r="CI82" i="3"/>
  <c r="O77" i="3"/>
  <c r="BG12" i="4"/>
  <c r="CD79" i="3"/>
  <c r="BL39" i="4"/>
  <c r="CA8" i="4"/>
  <c r="N78" i="3"/>
  <c r="AZ72" i="3"/>
  <c r="CL66" i="3"/>
  <c r="AO61" i="3"/>
  <c r="AA10" i="4"/>
  <c r="CA78" i="3"/>
  <c r="AD73" i="3"/>
  <c r="BP67" i="3"/>
  <c r="S62" i="3"/>
  <c r="BT10" i="4"/>
  <c r="M79" i="3"/>
  <c r="AY73" i="3"/>
  <c r="CK67" i="3"/>
  <c r="AN62" i="3"/>
  <c r="CJ18" i="4"/>
  <c r="BJ81" i="3"/>
  <c r="I76" i="3"/>
  <c r="AU70" i="3"/>
  <c r="CG64" i="3"/>
  <c r="AJ59" i="3"/>
  <c r="CF13" i="4"/>
  <c r="AH80" i="3"/>
  <c r="BT74" i="3"/>
  <c r="W69" i="3"/>
  <c r="V27" i="4"/>
  <c r="W7" i="4"/>
  <c r="AD77" i="3"/>
  <c r="BP71" i="3"/>
  <c r="S66" i="3"/>
  <c r="BN18" i="4"/>
  <c r="BF81" i="3"/>
  <c r="F76" i="3"/>
  <c r="AR70" i="3"/>
  <c r="BO29" i="4"/>
  <c r="BI7" i="4"/>
  <c r="AX77" i="3"/>
  <c r="CJ71" i="3"/>
  <c r="AM66" i="3"/>
  <c r="BK10" i="4"/>
  <c r="G79" i="3"/>
  <c r="AS73" i="3"/>
  <c r="CE67" i="3"/>
  <c r="AH62" i="3"/>
  <c r="BG10" i="4"/>
  <c r="F79" i="3"/>
  <c r="AR73" i="3"/>
  <c r="BW32" i="4"/>
  <c r="CO41" i="4"/>
  <c r="AL64" i="3"/>
  <c r="CI56" i="3"/>
  <c r="AL51" i="3"/>
  <c r="BX45" i="3"/>
  <c r="AA40" i="3"/>
  <c r="CN41" i="4"/>
  <c r="AK64" i="3"/>
  <c r="CH56" i="3"/>
  <c r="AK51" i="3"/>
  <c r="BW45" i="3"/>
  <c r="Z40" i="3"/>
  <c r="D78" i="3"/>
  <c r="CH61" i="3"/>
  <c r="BJ55" i="3"/>
  <c r="M50" i="3"/>
  <c r="AY44" i="3"/>
  <c r="CK38" i="3"/>
  <c r="BB81" i="3"/>
  <c r="BY62" i="3"/>
  <c r="R56" i="3"/>
  <c r="BD50" i="3"/>
  <c r="G45" i="3"/>
  <c r="AS39" i="3"/>
  <c r="CE33" i="3"/>
  <c r="R71" i="3"/>
  <c r="BC60" i="4"/>
  <c r="BK32" i="4"/>
  <c r="CR41" i="4"/>
  <c r="CR79" i="4"/>
  <c r="BC19" i="4"/>
  <c r="AY34" i="4"/>
  <c r="AB11" i="4"/>
  <c r="CT24" i="4"/>
  <c r="AG21" i="4"/>
  <c r="Z8" i="4"/>
  <c r="CU32" i="4"/>
  <c r="CS28" i="4"/>
  <c r="AK37" i="4"/>
  <c r="BE20" i="4"/>
  <c r="AX18" i="4"/>
  <c r="M17" i="4"/>
  <c r="J20" i="4"/>
  <c r="BW27" i="4"/>
  <c r="CK10" i="4"/>
  <c r="AY26" i="4"/>
  <c r="CN15" i="4"/>
  <c r="AQ21" i="4"/>
  <c r="CG74" i="3"/>
  <c r="AD63" i="3"/>
  <c r="CI77" i="3"/>
  <c r="BX66" i="3"/>
  <c r="AT10" i="4"/>
  <c r="AL73" i="3"/>
  <c r="BU64" i="3"/>
  <c r="U21" i="4"/>
  <c r="BM79" i="3"/>
  <c r="CI14" i="4"/>
  <c r="T79" i="3"/>
  <c r="M72" i="3"/>
  <c r="BT65" i="3"/>
  <c r="J31" i="4"/>
  <c r="CK82" i="3"/>
  <c r="AN24" i="4"/>
  <c r="BE82" i="3"/>
  <c r="CC76" i="3"/>
  <c r="AF71" i="3"/>
  <c r="BR65" i="3"/>
  <c r="AM24" i="4"/>
  <c r="BD82" i="3"/>
  <c r="CB76" i="3"/>
  <c r="CK11" i="4"/>
  <c r="BH79" i="3"/>
  <c r="BR34" i="4"/>
  <c r="AA8" i="4"/>
  <c r="CA77" i="3"/>
  <c r="AD72" i="3"/>
  <c r="BP66" i="3"/>
  <c r="S61" i="3"/>
  <c r="BX9" i="4"/>
  <c r="BE78" i="3"/>
  <c r="H73" i="3"/>
  <c r="AT67" i="3"/>
  <c r="CF61" i="3"/>
  <c r="Y10" i="4"/>
  <c r="BZ78" i="3"/>
  <c r="AC73" i="3"/>
  <c r="BO67" i="3"/>
  <c r="R62" i="3"/>
  <c r="AC17" i="4"/>
  <c r="AM81" i="3"/>
  <c r="BV75" i="3"/>
  <c r="Y70" i="3"/>
  <c r="BK64" i="3"/>
  <c r="N59" i="3"/>
  <c r="Q13" i="4"/>
  <c r="L80" i="3"/>
  <c r="AX74" i="3"/>
  <c r="CJ68" i="3"/>
  <c r="BA25" i="4"/>
  <c r="BW82" i="3"/>
  <c r="H77" i="3"/>
  <c r="AT71" i="3"/>
  <c r="CF65" i="3"/>
  <c r="G17" i="4"/>
  <c r="AI81" i="3"/>
  <c r="BS75" i="3"/>
  <c r="V70" i="3"/>
  <c r="CR26" i="4"/>
  <c r="U7" i="4"/>
  <c r="AB77" i="3"/>
  <c r="BN71" i="3"/>
  <c r="Q66" i="3"/>
  <c r="K10" i="4"/>
  <c r="BT78" i="3"/>
  <c r="W73" i="3"/>
  <c r="BI67" i="3"/>
  <c r="L62" i="3"/>
  <c r="I10" i="4"/>
  <c r="BS78" i="3"/>
  <c r="V73" i="3"/>
  <c r="W29" i="4"/>
  <c r="CC15" i="4"/>
  <c r="CC63" i="3"/>
  <c r="BM56" i="3"/>
  <c r="P51" i="3"/>
  <c r="BB45" i="3"/>
  <c r="E40" i="3"/>
  <c r="BX15" i="4"/>
  <c r="CB63" i="3"/>
  <c r="BL56" i="3"/>
  <c r="O51" i="3"/>
  <c r="BA45" i="3"/>
  <c r="D40" i="3"/>
  <c r="BN76" i="3"/>
  <c r="AY61" i="3"/>
  <c r="P46" i="4"/>
  <c r="G28" i="4"/>
  <c r="AB65" i="4"/>
  <c r="CJ58" i="4"/>
  <c r="W12" i="4"/>
  <c r="CE33" i="4"/>
  <c r="BK41" i="4"/>
  <c r="BX24" i="4"/>
  <c r="Z56" i="4"/>
  <c r="D8" i="4"/>
  <c r="CH25" i="4"/>
  <c r="BD28" i="4"/>
  <c r="BC27" i="4"/>
  <c r="AI20" i="4"/>
  <c r="P14" i="4"/>
  <c r="CI16" i="4"/>
  <c r="CF19" i="4"/>
  <c r="F26" i="4"/>
  <c r="AS10" i="4"/>
  <c r="AB26" i="4"/>
  <c r="BR15" i="4"/>
  <c r="BQ15" i="4"/>
  <c r="BK74" i="3"/>
  <c r="H63" i="3"/>
  <c r="BM77" i="3"/>
  <c r="BB66" i="3"/>
  <c r="CP9" i="4"/>
  <c r="P73" i="3"/>
  <c r="AY64" i="3"/>
  <c r="BF19" i="4"/>
  <c r="AQ79" i="3"/>
  <c r="R14" i="4"/>
  <c r="BK78" i="3"/>
  <c r="BZ71" i="3"/>
  <c r="AX65" i="3"/>
  <c r="H28" i="4"/>
  <c r="BF82" i="3"/>
  <c r="BY22" i="4"/>
  <c r="AC82" i="3"/>
  <c r="BG76" i="3"/>
  <c r="J71" i="3"/>
  <c r="AV65" i="3"/>
  <c r="BE22" i="4"/>
  <c r="AB82" i="3"/>
  <c r="BF76" i="3"/>
  <c r="AH11" i="4"/>
  <c r="AL79" i="3"/>
  <c r="BI30" i="4"/>
  <c r="BV7" i="4"/>
  <c r="BE77" i="3"/>
  <c r="H72" i="3"/>
  <c r="AT66" i="3"/>
  <c r="BB48" i="4"/>
  <c r="AB9" i="4"/>
  <c r="AI78" i="3"/>
  <c r="BU72" i="3"/>
  <c r="X67" i="3"/>
  <c r="BJ61" i="3"/>
  <c r="BU9" i="4"/>
  <c r="BD78" i="3"/>
  <c r="G73" i="3"/>
  <c r="AS67" i="3"/>
  <c r="CE61" i="3"/>
  <c r="O16" i="4"/>
  <c r="O81" i="3"/>
  <c r="AZ75" i="3"/>
  <c r="CL69" i="3"/>
  <c r="AO64" i="3"/>
  <c r="CA58" i="3"/>
  <c r="AQ12" i="4"/>
  <c r="BY79" i="3"/>
  <c r="AB74" i="3"/>
  <c r="BN68" i="3"/>
  <c r="BS23" i="4"/>
  <c r="AU82" i="3"/>
  <c r="BU76" i="3"/>
  <c r="X71" i="3"/>
  <c r="BJ65" i="3"/>
  <c r="CT15" i="4"/>
  <c r="L81" i="3"/>
  <c r="AW75" i="3"/>
  <c r="CI69" i="3"/>
  <c r="AF25" i="4"/>
  <c r="BT82" i="3"/>
  <c r="F77" i="3"/>
  <c r="AR71" i="3"/>
  <c r="CD65" i="3"/>
  <c r="BF9" i="4"/>
  <c r="AX78" i="3"/>
  <c r="CJ72" i="3"/>
  <c r="AM67" i="3"/>
  <c r="BY61" i="3"/>
  <c r="BE9" i="4"/>
  <c r="AW78" i="3"/>
  <c r="CI72" i="3"/>
  <c r="BL45" i="4"/>
  <c r="CC27" i="4"/>
  <c r="AK56" i="4"/>
  <c r="BN50" i="4"/>
  <c r="CS11" i="4"/>
  <c r="X33" i="4"/>
  <c r="BY40" i="4"/>
  <c r="BB24" i="4"/>
  <c r="K52" i="4"/>
  <c r="BD7" i="4"/>
  <c r="BL25" i="4"/>
  <c r="U28" i="4"/>
  <c r="AE27" i="4"/>
  <c r="M20" i="4"/>
  <c r="CL13" i="4"/>
  <c r="BM16" i="4"/>
  <c r="Z18" i="4"/>
  <c r="BE25" i="4"/>
  <c r="AM8" i="4"/>
  <c r="E26" i="4"/>
  <c r="AV15" i="4"/>
  <c r="AE14" i="4"/>
  <c r="AO74" i="3"/>
  <c r="BC36" i="4"/>
  <c r="AQ77" i="3"/>
  <c r="AF66" i="3"/>
  <c r="AS9" i="4"/>
  <c r="CC72" i="3"/>
  <c r="AX63" i="3"/>
  <c r="AT16" i="4"/>
  <c r="AP78" i="3"/>
  <c r="AO13" i="4"/>
  <c r="S78" i="3"/>
  <c r="AH71" i="3"/>
  <c r="AB65" i="3"/>
  <c r="Y26" i="4"/>
  <c r="AE82" i="3"/>
  <c r="CQ20" i="4"/>
  <c r="D82" i="3"/>
  <c r="AK76" i="3"/>
  <c r="BW70" i="3"/>
  <c r="Z65" i="3"/>
  <c r="CP20" i="4"/>
  <c r="CL81" i="3"/>
  <c r="AJ76" i="3"/>
  <c r="CC10" i="4"/>
  <c r="P79" i="3"/>
  <c r="BS27" i="4"/>
  <c r="AD7" i="4"/>
  <c r="AI77" i="3"/>
  <c r="BU71" i="3"/>
  <c r="X66" i="3"/>
  <c r="K39" i="4"/>
  <c r="BW8" i="4"/>
  <c r="M78" i="3"/>
  <c r="AY72" i="3"/>
  <c r="CK66" i="3"/>
  <c r="BR46" i="4"/>
  <c r="AA9" i="4"/>
  <c r="AH78" i="3"/>
  <c r="BT72" i="3"/>
  <c r="W67" i="3"/>
  <c r="BI61" i="3"/>
  <c r="AI15" i="4"/>
  <c r="CA80" i="3"/>
  <c r="AD75" i="3"/>
  <c r="BP69" i="3"/>
  <c r="S64" i="3"/>
  <c r="BE58" i="3"/>
  <c r="BY11" i="4"/>
  <c r="BC79" i="3"/>
  <c r="F74" i="3"/>
  <c r="AR68" i="3"/>
  <c r="L22" i="4"/>
  <c r="BS43" i="4"/>
  <c r="BZ30" i="4"/>
  <c r="BQ55" i="4"/>
  <c r="CO26" i="4"/>
  <c r="BW11" i="4"/>
  <c r="CI23" i="4"/>
  <c r="L40" i="4"/>
  <c r="F19" i="4"/>
  <c r="BR49" i="4"/>
  <c r="P38" i="4"/>
  <c r="AP25" i="4"/>
  <c r="BE23" i="4"/>
  <c r="G27" i="4"/>
  <c r="BW15" i="4"/>
  <c r="BP13" i="4"/>
  <c r="AE12" i="4"/>
  <c r="BZ17" i="4"/>
  <c r="AY23" i="4"/>
  <c r="Q8" i="4"/>
  <c r="BZ25" i="4"/>
  <c r="BD14" i="4"/>
  <c r="BE13" i="4"/>
  <c r="S74" i="3"/>
  <c r="J32" i="4"/>
  <c r="U77" i="3"/>
  <c r="J66" i="3"/>
  <c r="CM8" i="4"/>
  <c r="BG72" i="3"/>
  <c r="F63" i="3"/>
  <c r="CK14" i="4"/>
  <c r="T78" i="3"/>
  <c r="BR12" i="4"/>
  <c r="CF77" i="3"/>
  <c r="L71" i="3"/>
  <c r="F65" i="3"/>
  <c r="AO24" i="4"/>
  <c r="E82" i="3"/>
  <c r="AJ19" i="4"/>
  <c r="BP81" i="3"/>
  <c r="O76" i="3"/>
  <c r="BA70" i="3"/>
  <c r="D65" i="3"/>
  <c r="AI19" i="4"/>
  <c r="BO81" i="3"/>
  <c r="N76" i="3"/>
  <c r="AE10" i="4"/>
  <c r="CC78" i="3"/>
  <c r="BY25" i="4"/>
  <c r="CG82" i="3"/>
  <c r="M77" i="3"/>
  <c r="AY71" i="3"/>
  <c r="CK65" i="3"/>
  <c r="BI34" i="4"/>
  <c r="Y8" i="4"/>
  <c r="BZ77" i="3"/>
  <c r="AC72" i="3"/>
  <c r="BO66" i="3"/>
  <c r="I39" i="4"/>
  <c r="BS8" i="4"/>
  <c r="L78" i="3"/>
  <c r="AX72" i="3"/>
  <c r="CJ66" i="3"/>
  <c r="AM61" i="3"/>
  <c r="BJ14" i="4"/>
  <c r="BE80" i="3"/>
  <c r="H75" i="3"/>
  <c r="AT69" i="3"/>
  <c r="CF63" i="3"/>
  <c r="AI58" i="3"/>
  <c r="T11" i="4"/>
  <c r="AG79" i="3"/>
  <c r="BS73" i="3"/>
  <c r="V68" i="3"/>
  <c r="AW20" i="4"/>
  <c r="CE81" i="3"/>
  <c r="AC76" i="3"/>
  <c r="BO70" i="3"/>
  <c r="R65" i="3"/>
  <c r="BA14" i="4"/>
  <c r="BB80" i="3"/>
  <c r="E75" i="3"/>
  <c r="CA42" i="4"/>
  <c r="BD30" i="4"/>
  <c r="AZ54" i="4"/>
  <c r="AU26" i="4"/>
  <c r="AE11" i="4"/>
  <c r="AQ23" i="4"/>
  <c r="AZ39" i="4"/>
  <c r="CB18" i="4"/>
  <c r="BT47" i="4"/>
  <c r="AW37" i="4"/>
  <c r="T25" i="4"/>
  <c r="AI23" i="4"/>
  <c r="CB26" i="4"/>
  <c r="BA15" i="4"/>
  <c r="AT13" i="4"/>
  <c r="I12" i="4"/>
  <c r="BT15" i="4"/>
  <c r="AC23" i="4"/>
  <c r="CM7" i="4"/>
  <c r="BD25" i="4"/>
  <c r="L14" i="4"/>
  <c r="CE12" i="4"/>
  <c r="CD71" i="3"/>
  <c r="AQ28" i="4"/>
  <c r="CH76" i="3"/>
  <c r="BW65" i="3"/>
  <c r="AQ8" i="4"/>
  <c r="AK72" i="3"/>
  <c r="AW62" i="3"/>
  <c r="AV13" i="4"/>
  <c r="CG77" i="3"/>
  <c r="D12" i="4"/>
  <c r="BJ77" i="3"/>
  <c r="BY70" i="3"/>
  <c r="BS64" i="3"/>
  <c r="BZ22" i="4"/>
  <c r="BQ81" i="3"/>
  <c r="BU17" i="4"/>
  <c r="AS81" i="3"/>
  <c r="CB75" i="3"/>
  <c r="AE70" i="3"/>
  <c r="BQ64" i="3"/>
  <c r="BA17" i="4"/>
  <c r="AR81" i="3"/>
  <c r="CA75" i="3"/>
  <c r="CA9" i="4"/>
  <c r="BG78" i="3"/>
  <c r="R24" i="4"/>
  <c r="BA82" i="3"/>
  <c r="BZ76" i="3"/>
  <c r="AC71" i="3"/>
  <c r="BO65" i="3"/>
  <c r="BG30" i="4"/>
  <c r="BU7" i="4"/>
  <c r="BD77" i="3"/>
  <c r="G72" i="3"/>
  <c r="AS66" i="3"/>
  <c r="BH34" i="4"/>
  <c r="V8" i="4"/>
  <c r="BY77" i="3"/>
  <c r="AB72" i="3"/>
  <c r="BN66" i="3"/>
  <c r="Q61" i="3"/>
  <c r="CG13" i="4"/>
  <c r="AI80" i="3"/>
  <c r="BU74" i="3"/>
  <c r="X69" i="3"/>
  <c r="BJ63" i="3"/>
  <c r="M58" i="3"/>
  <c r="BQ10" i="4"/>
  <c r="K79" i="3"/>
  <c r="AW73" i="3"/>
  <c r="CI67" i="3"/>
  <c r="BO18" i="4"/>
  <c r="BG81" i="3"/>
  <c r="G76" i="3"/>
  <c r="AS70" i="3"/>
  <c r="CE64" i="3"/>
  <c r="CA13" i="4"/>
  <c r="AF80" i="3"/>
  <c r="BR74" i="3"/>
  <c r="U69" i="3"/>
  <c r="AB20" i="4"/>
  <c r="CB81" i="3"/>
  <c r="AA76" i="3"/>
  <c r="BM70" i="3"/>
  <c r="AK33" i="4"/>
  <c r="M8" i="4"/>
  <c r="BS77" i="3"/>
  <c r="V72" i="3"/>
  <c r="BH66" i="3"/>
  <c r="BX32" i="4"/>
  <c r="I8" i="4"/>
  <c r="BL30" i="4"/>
  <c r="CH29" i="4"/>
  <c r="U42" i="4"/>
  <c r="H25" i="4"/>
  <c r="BS41" i="4"/>
  <c r="U23" i="4"/>
  <c r="AO26" i="4"/>
  <c r="BF18" i="4"/>
  <c r="AG31" i="4"/>
  <c r="V36" i="4"/>
  <c r="CD20" i="4"/>
  <c r="M23" i="4"/>
  <c r="AP22" i="4"/>
  <c r="AE15" i="4"/>
  <c r="L9" i="4"/>
  <c r="CE11" i="4"/>
  <c r="AX15" i="4"/>
  <c r="G23" i="4"/>
  <c r="BQ7" i="4"/>
  <c r="BL24" i="4"/>
  <c r="CH13" i="4"/>
  <c r="O12" i="4"/>
  <c r="BH71" i="3"/>
  <c r="AW26" i="4"/>
  <c r="CG75" i="3"/>
  <c r="BV64" i="3"/>
  <c r="BK82" i="3"/>
  <c r="AJ71" i="3"/>
  <c r="AA62" i="3"/>
  <c r="BS12" i="4"/>
  <c r="AO77" i="3"/>
  <c r="AO11" i="4"/>
  <c r="AN77" i="3"/>
  <c r="BC70" i="3"/>
  <c r="AW64" i="3"/>
  <c r="S21" i="4"/>
  <c r="AT81" i="3"/>
  <c r="AK16" i="4"/>
  <c r="V81" i="3"/>
  <c r="BF75" i="3"/>
  <c r="I70" i="3"/>
  <c r="AU64" i="3"/>
  <c r="AG16" i="4"/>
  <c r="U81" i="3"/>
  <c r="BD48" i="4"/>
  <c r="AF9" i="4"/>
  <c r="AK78" i="3"/>
  <c r="BC22" i="4"/>
  <c r="Z82" i="3"/>
  <c r="BD76" i="3"/>
  <c r="G71" i="3"/>
  <c r="AS65" i="3"/>
  <c r="AV27" i="4"/>
  <c r="AC7" i="4"/>
  <c r="AH77" i="3"/>
  <c r="BT71" i="3"/>
  <c r="W66" i="3"/>
  <c r="R30" i="4"/>
  <c r="BS7" i="4"/>
  <c r="BC77" i="3"/>
  <c r="F72" i="3"/>
  <c r="AR66" i="3"/>
  <c r="CD60" i="3"/>
  <c r="R13" i="4"/>
  <c r="M80" i="3"/>
  <c r="AY74" i="3"/>
  <c r="CK68" i="3"/>
  <c r="AN63" i="3"/>
  <c r="T30" i="4"/>
  <c r="BL29" i="4"/>
  <c r="BU41" i="4"/>
  <c r="CD24" i="4"/>
  <c r="W40" i="4"/>
  <c r="BU22" i="4"/>
  <c r="CM25" i="4"/>
  <c r="AJ18" i="4"/>
  <c r="CF30" i="4"/>
  <c r="BJ35" i="4"/>
  <c r="BH20" i="4"/>
  <c r="CI22" i="4"/>
  <c r="T22" i="4"/>
  <c r="I15" i="4"/>
  <c r="CH8" i="4"/>
  <c r="BI11" i="4"/>
  <c r="AB15" i="4"/>
  <c r="CC22" i="4"/>
  <c r="AU7" i="4"/>
  <c r="T24" i="4"/>
  <c r="BL13" i="4"/>
  <c r="AV7" i="4"/>
  <c r="AL71" i="3"/>
  <c r="CE24" i="4"/>
  <c r="AO75" i="3"/>
  <c r="AD64" i="3"/>
  <c r="I82" i="3"/>
  <c r="CA70" i="3"/>
  <c r="E62" i="3"/>
  <c r="E12" i="4"/>
  <c r="S77" i="3"/>
  <c r="CL10" i="4"/>
  <c r="BI76" i="3"/>
  <c r="AG70" i="3"/>
  <c r="AA64" i="3"/>
  <c r="AK19" i="4"/>
  <c r="W81" i="3"/>
  <c r="BB15" i="4"/>
  <c r="CH80" i="3"/>
  <c r="AJ75" i="3"/>
  <c r="BV69" i="3"/>
  <c r="Y64" i="3"/>
  <c r="AU15" i="4"/>
  <c r="CG80" i="3"/>
  <c r="BM39" i="4"/>
  <c r="CB8" i="4"/>
  <c r="O78" i="3"/>
  <c r="BU20" i="4"/>
  <c r="CJ81" i="3"/>
  <c r="AH76" i="3"/>
  <c r="BT70" i="3"/>
  <c r="W65" i="3"/>
  <c r="BX25" i="4"/>
  <c r="CD82" i="3"/>
  <c r="L77" i="3"/>
  <c r="AX71" i="3"/>
  <c r="CJ65" i="3"/>
  <c r="AU27" i="4"/>
  <c r="AA7" i="4"/>
  <c r="AG77" i="3"/>
  <c r="BS71" i="3"/>
  <c r="V66" i="3"/>
  <c r="BH60" i="3"/>
  <c r="AU12" i="4"/>
  <c r="BZ79" i="3"/>
  <c r="AC74" i="3"/>
  <c r="BO68" i="3"/>
  <c r="R63" i="3"/>
  <c r="BD57" i="3"/>
  <c r="BS9" i="4"/>
  <c r="BS56" i="4"/>
  <c r="BW62" i="4"/>
  <c r="AY41" i="4"/>
  <c r="AX17" i="4"/>
  <c r="CO38" i="4"/>
  <c r="CT47" i="4"/>
  <c r="BQ25" i="4"/>
  <c r="BJ12" i="4"/>
  <c r="AN30" i="4"/>
  <c r="CE26" i="4"/>
  <c r="AL20" i="4"/>
  <c r="BA18" i="4"/>
  <c r="CP21" i="4"/>
  <c r="M49" i="4"/>
  <c r="BL8" i="4"/>
  <c r="BV34" i="4"/>
  <c r="F15" i="4"/>
  <c r="BG22" i="4"/>
  <c r="CK53" i="4"/>
  <c r="CP23" i="4"/>
  <c r="AP13" i="4"/>
  <c r="J7" i="4"/>
  <c r="P71" i="3"/>
  <c r="CS17" i="4"/>
  <c r="S75" i="3"/>
  <c r="H64" i="3"/>
  <c r="BT81" i="3"/>
  <c r="BE70" i="3"/>
  <c r="BR61" i="3"/>
  <c r="AP11" i="4"/>
  <c r="CF76" i="3"/>
  <c r="CK9" i="4"/>
  <c r="AM76" i="3"/>
  <c r="K70" i="3"/>
  <c r="E64" i="3"/>
  <c r="BV17" i="4"/>
  <c r="CI80" i="3"/>
  <c r="BY14" i="4"/>
  <c r="BK80" i="3"/>
  <c r="N75" i="3"/>
  <c r="AZ69" i="3"/>
  <c r="CL63" i="3"/>
  <c r="BX14" i="4"/>
  <c r="BJ80" i="3"/>
  <c r="W35" i="4"/>
  <c r="AE8" i="4"/>
  <c r="CB77" i="3"/>
  <c r="N19" i="4"/>
  <c r="BM81" i="3"/>
  <c r="L76" i="3"/>
  <c r="AX70" i="3"/>
  <c r="CJ64" i="3"/>
  <c r="Q24" i="4"/>
  <c r="AY82" i="3"/>
  <c r="BY76" i="3"/>
  <c r="AB71" i="3"/>
  <c r="BN65" i="3"/>
  <c r="BW25" i="4"/>
  <c r="CA82" i="3"/>
  <c r="K77" i="3"/>
  <c r="AW71" i="3"/>
  <c r="CI65" i="3"/>
  <c r="AL60" i="3"/>
  <c r="BZ11" i="4"/>
  <c r="BD79" i="3"/>
  <c r="G74" i="3"/>
  <c r="AS68" i="3"/>
  <c r="CE62" i="3"/>
  <c r="AU46" i="4"/>
  <c r="S9" i="4"/>
  <c r="AF78" i="3"/>
  <c r="BR72" i="3"/>
  <c r="U67" i="3"/>
  <c r="Y15" i="4"/>
  <c r="BY80" i="3"/>
  <c r="AB75" i="3"/>
  <c r="BN69" i="3"/>
  <c r="Q64" i="3"/>
  <c r="BQ11" i="4"/>
  <c r="BA79" i="3"/>
  <c r="D74" i="3"/>
  <c r="AP68" i="3"/>
  <c r="CM15" i="4"/>
  <c r="K81" i="3"/>
  <c r="AV75" i="3"/>
  <c r="CH69" i="3"/>
  <c r="AE25" i="4"/>
  <c r="BR82" i="3"/>
  <c r="E77" i="3"/>
  <c r="AQ71" i="3"/>
  <c r="CC65" i="3"/>
  <c r="K25" i="4"/>
  <c r="BQ82" i="3"/>
  <c r="D77" i="3"/>
  <c r="AP71" i="3"/>
  <c r="CC16" i="4"/>
  <c r="AR74" i="3"/>
  <c r="BZ60" i="3"/>
  <c r="CG54" i="3"/>
  <c r="AJ49" i="3"/>
  <c r="BV43" i="3"/>
  <c r="Y38" i="3"/>
  <c r="AQ74" i="3"/>
  <c r="BY60" i="3"/>
  <c r="CF54" i="3"/>
  <c r="AI49" i="3"/>
  <c r="BU43" i="3"/>
  <c r="X38" i="3"/>
  <c r="AN70" i="3"/>
  <c r="AH59" i="3"/>
  <c r="BH53" i="3"/>
  <c r="K48" i="3"/>
  <c r="AW42" i="3"/>
  <c r="CI36" i="3"/>
  <c r="I72" i="3"/>
  <c r="CG59" i="3"/>
  <c r="P54" i="3"/>
  <c r="BB48" i="3"/>
  <c r="E43" i="3"/>
  <c r="AQ37" i="3"/>
  <c r="CC31" i="3"/>
  <c r="AJ65" i="3"/>
  <c r="D56" i="4"/>
  <c r="CC61" i="4"/>
  <c r="G41" i="4"/>
  <c r="AB17" i="4"/>
  <c r="BW35" i="4"/>
  <c r="T46" i="4"/>
  <c r="AU25" i="4"/>
  <c r="CN11" i="4"/>
  <c r="CN29" i="4"/>
  <c r="AK26" i="4"/>
  <c r="P20" i="4"/>
  <c r="AE18" i="4"/>
  <c r="BT21" i="4"/>
  <c r="U47" i="4"/>
  <c r="AP8" i="4"/>
  <c r="O34" i="4"/>
  <c r="CB14" i="4"/>
  <c r="CS20" i="4"/>
  <c r="CB48" i="4"/>
  <c r="BT23" i="4"/>
  <c r="AJ11" i="4"/>
  <c r="BM82" i="3"/>
  <c r="CC70" i="3"/>
  <c r="BP15" i="4"/>
  <c r="CF74" i="3"/>
  <c r="BU63" i="3"/>
  <c r="AW81" i="3"/>
  <c r="AI70" i="3"/>
  <c r="AV61" i="3"/>
  <c r="AO9" i="4"/>
  <c r="BJ76" i="3"/>
  <c r="CI8" i="4"/>
  <c r="Q76" i="3"/>
  <c r="BX69" i="3"/>
  <c r="BR63" i="3"/>
  <c r="AL16" i="4"/>
  <c r="BL80" i="3"/>
  <c r="J14" i="4"/>
  <c r="AO80" i="3"/>
  <c r="CA74" i="3"/>
  <c r="AD69" i="3"/>
  <c r="BP63" i="3"/>
  <c r="I14" i="4"/>
  <c r="AN80" i="3"/>
  <c r="BJ30" i="4"/>
  <c r="BY7" i="4"/>
  <c r="BF77" i="3"/>
  <c r="AY17" i="4"/>
  <c r="AP81" i="3"/>
  <c r="BY75" i="3"/>
  <c r="AB70" i="3"/>
  <c r="BN64" i="3"/>
  <c r="AI22" i="4"/>
  <c r="Y82" i="3"/>
  <c r="BC76" i="3"/>
  <c r="F71" i="3"/>
  <c r="AR65" i="3"/>
  <c r="CO23" i="4"/>
  <c r="AX82" i="3"/>
  <c r="BX76" i="3"/>
  <c r="AA71" i="3"/>
  <c r="BM65" i="3"/>
  <c r="P60" i="3"/>
  <c r="W11" i="4"/>
  <c r="AH79" i="3"/>
  <c r="BT73" i="3"/>
  <c r="W68" i="3"/>
  <c r="BI62" i="3"/>
  <c r="AQ38" i="4"/>
  <c r="BN8" i="4"/>
  <c r="J78" i="3"/>
  <c r="AV72" i="3"/>
  <c r="CH66" i="3"/>
  <c r="BB14" i="4"/>
  <c r="BC80" i="3"/>
  <c r="F75" i="3"/>
  <c r="AR69" i="3"/>
  <c r="CD63" i="3"/>
  <c r="Q11" i="4"/>
  <c r="AE79" i="3"/>
  <c r="BQ73" i="3"/>
  <c r="T68" i="3"/>
  <c r="W15" i="4"/>
  <c r="BW80" i="3"/>
  <c r="Z75" i="3"/>
  <c r="BL69" i="3"/>
  <c r="AW23" i="4"/>
  <c r="AR82" i="3"/>
  <c r="BR76" i="3"/>
  <c r="U71" i="3"/>
  <c r="BG65" i="3"/>
  <c r="AV23" i="4"/>
  <c r="AQ82" i="3"/>
  <c r="BQ76" i="3"/>
  <c r="T71" i="3"/>
  <c r="CG15" i="4"/>
  <c r="BL73" i="3"/>
  <c r="AZ60" i="3"/>
  <c r="BK54" i="3"/>
  <c r="N49" i="3"/>
  <c r="AZ43" i="3"/>
  <c r="CL37" i="3"/>
  <c r="BK73" i="3"/>
  <c r="AY60" i="3"/>
  <c r="BJ54" i="3"/>
  <c r="M49" i="3"/>
  <c r="AY43" i="3"/>
  <c r="CK37" i="3"/>
  <c r="BH69" i="3"/>
  <c r="J59" i="3"/>
  <c r="AL53" i="3"/>
  <c r="BX47" i="3"/>
  <c r="AA42" i="3"/>
  <c r="BM36" i="3"/>
  <c r="S71" i="3"/>
  <c r="BH59" i="3"/>
  <c r="CC53" i="3"/>
  <c r="AF48" i="3"/>
  <c r="BR42" i="3"/>
  <c r="U37" i="3"/>
  <c r="BG31" i="3"/>
  <c r="BY64" i="3"/>
  <c r="R57" i="3"/>
  <c r="BD51" i="3"/>
  <c r="G46" i="3"/>
  <c r="AS40" i="3"/>
  <c r="BE49" i="4"/>
  <c r="AR50" i="4"/>
  <c r="AQ31" i="4"/>
  <c r="CB16" i="4"/>
  <c r="F25" i="4"/>
  <c r="Y44" i="4"/>
  <c r="AK18" i="4"/>
  <c r="BR11" i="4"/>
  <c r="AD24" i="4"/>
  <c r="N26" i="4"/>
  <c r="BZ15" i="4"/>
  <c r="I18" i="4"/>
  <c r="AL17" i="4"/>
  <c r="V45" i="4"/>
  <c r="T39" i="4"/>
  <c r="AU33" i="4"/>
  <c r="V13" i="4"/>
  <c r="BA20" i="4"/>
  <c r="BS46" i="4"/>
  <c r="AX23" i="4"/>
  <c r="N11" i="4"/>
  <c r="AL82" i="3"/>
  <c r="CB69" i="3"/>
  <c r="CS14" i="4"/>
  <c r="BJ74" i="3"/>
  <c r="AY63" i="3"/>
  <c r="Z81" i="3"/>
  <c r="M70" i="3"/>
  <c r="Z61" i="3"/>
  <c r="CJ8" i="4"/>
  <c r="AN76" i="3"/>
  <c r="AN8" i="4"/>
  <c r="CD75" i="3"/>
  <c r="BB69" i="3"/>
  <c r="AV63" i="3"/>
  <c r="BE15" i="4"/>
  <c r="AP80" i="3"/>
  <c r="AM13" i="4"/>
  <c r="S80" i="3"/>
  <c r="BE74" i="3"/>
  <c r="H69" i="3"/>
  <c r="AT63" i="3"/>
  <c r="AI13" i="4"/>
  <c r="R80" i="3"/>
  <c r="BT27" i="4"/>
  <c r="AG7" i="4"/>
  <c r="AJ77" i="3"/>
  <c r="X16" i="4"/>
  <c r="S81" i="3"/>
  <c r="BC75" i="3"/>
  <c r="F70" i="3"/>
  <c r="AR64" i="3"/>
  <c r="BT20" i="4"/>
  <c r="CI81" i="3"/>
  <c r="AG76" i="3"/>
  <c r="BS70" i="3"/>
  <c r="V65" i="3"/>
  <c r="AH22" i="4"/>
  <c r="X82" i="3"/>
  <c r="BB76" i="3"/>
  <c r="E71" i="3"/>
  <c r="AQ65" i="3"/>
  <c r="CC59" i="3"/>
  <c r="BS10" i="4"/>
  <c r="L79" i="3"/>
  <c r="AX73" i="3"/>
  <c r="CJ67" i="3"/>
  <c r="AM62" i="3"/>
  <c r="E34" i="4"/>
  <c r="S8" i="4"/>
  <c r="BW77" i="3"/>
  <c r="Z72" i="3"/>
  <c r="BL66" i="3"/>
  <c r="CE13" i="4"/>
  <c r="AG80" i="3"/>
  <c r="BS74" i="3"/>
  <c r="V69" i="3"/>
  <c r="BH63" i="3"/>
  <c r="BM10" i="4"/>
  <c r="I79" i="3"/>
  <c r="AU73" i="3"/>
  <c r="AB49" i="4"/>
  <c r="N50" i="4"/>
  <c r="CQ30" i="4"/>
  <c r="AJ16" i="4"/>
  <c r="BF24" i="4"/>
  <c r="BQ41" i="4"/>
  <c r="O18" i="4"/>
  <c r="AV11" i="4"/>
  <c r="H24" i="4"/>
  <c r="CI25" i="4"/>
  <c r="BD15" i="4"/>
  <c r="CE17" i="4"/>
  <c r="P17" i="4"/>
  <c r="BB43" i="4"/>
  <c r="BH38" i="4"/>
  <c r="CI32" i="4"/>
  <c r="BV12" i="4"/>
  <c r="AU18" i="4"/>
  <c r="CN44" i="4"/>
  <c r="AR21" i="4"/>
  <c r="CJ10" i="4"/>
  <c r="K82" i="3"/>
  <c r="AJ69" i="3"/>
  <c r="AA14" i="4"/>
  <c r="BH72" i="3"/>
  <c r="AW61" i="3"/>
  <c r="V79" i="3"/>
  <c r="L69" i="3"/>
  <c r="BQ60" i="3"/>
  <c r="AO8" i="4"/>
  <c r="R76" i="3"/>
  <c r="CJ7" i="4"/>
  <c r="AL75" i="3"/>
  <c r="AF69" i="3"/>
  <c r="Z63" i="3"/>
  <c r="CF14" i="4"/>
  <c r="CG79" i="3"/>
  <c r="BM12" i="4"/>
  <c r="CF79" i="3"/>
  <c r="AI74" i="3"/>
  <c r="BU68" i="3"/>
  <c r="X63" i="3"/>
  <c r="BI12" i="4"/>
  <c r="CE79" i="3"/>
  <c r="CT25" i="4"/>
  <c r="CH82" i="3"/>
  <c r="N77" i="3"/>
  <c r="AS15" i="4"/>
  <c r="CE80" i="3"/>
  <c r="AG75" i="3"/>
  <c r="BS69" i="3"/>
  <c r="V64" i="3"/>
  <c r="M19" i="4"/>
  <c r="BL81" i="3"/>
  <c r="K76" i="3"/>
  <c r="AW70" i="3"/>
  <c r="CI64" i="3"/>
  <c r="BS20" i="4"/>
  <c r="CH81" i="3"/>
  <c r="AF76" i="3"/>
  <c r="BR70" i="3"/>
  <c r="U65" i="3"/>
  <c r="BG59" i="3"/>
  <c r="X10" i="4"/>
  <c r="BY78" i="3"/>
  <c r="AB73" i="3"/>
  <c r="BN67" i="3"/>
  <c r="Q62" i="3"/>
  <c r="O30" i="4"/>
  <c r="BO7" i="4"/>
  <c r="BA77" i="3"/>
  <c r="D72" i="3"/>
  <c r="AP66" i="3"/>
  <c r="M13" i="4"/>
  <c r="K80" i="3"/>
  <c r="AW74" i="3"/>
  <c r="CI68" i="3"/>
  <c r="AL63" i="3"/>
  <c r="S10" i="4"/>
  <c r="BV78" i="3"/>
  <c r="Y73" i="3"/>
  <c r="BK67" i="3"/>
  <c r="BW13" i="4"/>
  <c r="AE80" i="3"/>
  <c r="BQ74" i="3"/>
  <c r="T69" i="3"/>
  <c r="AA20" i="4"/>
  <c r="CA81" i="3"/>
  <c r="Z76" i="3"/>
  <c r="BL70" i="3"/>
  <c r="O65" i="3"/>
  <c r="G20" i="4"/>
  <c r="BZ81" i="3"/>
  <c r="Y76" i="3"/>
  <c r="BK70" i="3"/>
  <c r="AN14" i="4"/>
  <c r="N72" i="3"/>
  <c r="CJ59" i="3"/>
  <c r="S54" i="3"/>
  <c r="BE48" i="3"/>
  <c r="H43" i="3"/>
  <c r="AT37" i="3"/>
  <c r="L72" i="3"/>
  <c r="CI59" i="3"/>
  <c r="R54" i="3"/>
  <c r="BD48" i="3"/>
  <c r="G43" i="3"/>
  <c r="AS37" i="3"/>
  <c r="O68" i="3"/>
  <c r="AW58" i="3"/>
  <c r="CC52" i="3"/>
  <c r="AF47" i="3"/>
  <c r="BR41" i="3"/>
  <c r="BS48" i="4"/>
  <c r="BH62" i="4"/>
  <c r="AY30" i="4"/>
  <c r="AH8" i="4"/>
  <c r="AJ24" i="4"/>
  <c r="CJ26" i="4"/>
  <c r="CK17" i="4"/>
  <c r="CN45" i="4"/>
  <c r="CD23" i="4"/>
  <c r="BA21" i="4"/>
  <c r="AH15" i="4"/>
  <c r="AW13" i="4"/>
  <c r="CL16" i="4"/>
  <c r="BV30" i="4"/>
  <c r="CO37" i="4"/>
  <c r="CJ28" i="4"/>
  <c r="AF43" i="4"/>
  <c r="Y18" i="4"/>
  <c r="AE43" i="4"/>
  <c r="V21" i="4"/>
  <c r="BN10" i="4"/>
  <c r="E81" i="3"/>
  <c r="N69" i="3"/>
  <c r="BA13" i="4"/>
  <c r="AL72" i="3"/>
  <c r="AA61" i="3"/>
  <c r="CI78" i="3"/>
  <c r="BC68" i="3"/>
  <c r="Y60" i="3"/>
  <c r="AR7" i="4"/>
  <c r="CE75" i="3"/>
  <c r="AQ7" i="4"/>
  <c r="P75" i="3"/>
  <c r="J69" i="3"/>
  <c r="D63" i="3"/>
  <c r="K14" i="4"/>
  <c r="BK79" i="3"/>
  <c r="CQ11" i="4"/>
  <c r="BJ79" i="3"/>
  <c r="M74" i="3"/>
  <c r="AY68" i="3"/>
  <c r="CK62" i="3"/>
  <c r="CM11" i="4"/>
  <c r="BI79" i="3"/>
  <c r="S24" i="4"/>
  <c r="BB82" i="3"/>
  <c r="CA76" i="3"/>
  <c r="BS14" i="4"/>
  <c r="BH80" i="3"/>
  <c r="K75" i="3"/>
  <c r="AW69" i="3"/>
  <c r="CI63" i="3"/>
  <c r="AE17" i="4"/>
  <c r="AO81" i="3"/>
  <c r="BX75" i="3"/>
  <c r="AA70" i="3"/>
  <c r="BM64" i="3"/>
  <c r="CK18" i="4"/>
  <c r="BK81" i="3"/>
  <c r="J76" i="3"/>
  <c r="AV70" i="3"/>
  <c r="CH64" i="3"/>
  <c r="AK59" i="3"/>
  <c r="BT9" i="4"/>
  <c r="BC78" i="3"/>
  <c r="F73" i="3"/>
  <c r="AR67" i="3"/>
  <c r="CD61" i="3"/>
  <c r="W27" i="4"/>
  <c r="X7" i="4"/>
  <c r="AE77" i="3"/>
  <c r="BQ71" i="3"/>
  <c r="T66" i="3"/>
  <c r="AM12" i="4"/>
  <c r="BX79" i="3"/>
  <c r="AA74" i="3"/>
  <c r="BM68" i="3"/>
  <c r="P63" i="3"/>
  <c r="BK9" i="4"/>
  <c r="AZ78" i="3"/>
  <c r="CL72" i="3"/>
  <c r="AO67" i="3"/>
  <c r="G13" i="4"/>
  <c r="I80" i="3"/>
  <c r="AU74" i="3"/>
  <c r="CG68" i="3"/>
  <c r="AS18" i="4"/>
  <c r="BD81" i="3"/>
  <c r="D76" i="3"/>
  <c r="AP70" i="3"/>
  <c r="CB64" i="3"/>
  <c r="AR18" i="4"/>
  <c r="BC81" i="3"/>
  <c r="CL75" i="3"/>
  <c r="AO70" i="3"/>
  <c r="BK13" i="4"/>
  <c r="AG71" i="3"/>
  <c r="BK59" i="3"/>
  <c r="CF53" i="3"/>
  <c r="AI48" i="3"/>
  <c r="BU42" i="3"/>
  <c r="X37" i="3"/>
  <c r="AE71" i="3"/>
  <c r="BJ59" i="3"/>
  <c r="CE53" i="3"/>
  <c r="AH48" i="3"/>
  <c r="BT42" i="3"/>
  <c r="W37" i="3"/>
  <c r="AL67" i="3"/>
  <c r="Y58" i="3"/>
  <c r="BG52" i="3"/>
  <c r="J47" i="3"/>
  <c r="AV41" i="3"/>
  <c r="CH35" i="3"/>
  <c r="BX68" i="3"/>
  <c r="BT58" i="3"/>
  <c r="O53" i="3"/>
  <c r="BA47" i="3"/>
  <c r="D42" i="3"/>
  <c r="AP36" i="3"/>
  <c r="E8" i="4"/>
  <c r="AF63" i="3"/>
  <c r="AM56" i="3"/>
  <c r="BY50" i="3"/>
  <c r="AB45" i="3"/>
  <c r="BN39" i="3"/>
  <c r="CE77" i="3"/>
  <c r="AR48" i="4"/>
  <c r="U52" i="4"/>
  <c r="AC30" i="4"/>
  <c r="L8" i="4"/>
  <c r="N24" i="4"/>
  <c r="BM26" i="4"/>
  <c r="BO17" i="4"/>
  <c r="CU43" i="4"/>
  <c r="BH23" i="4"/>
  <c r="AE21" i="4"/>
  <c r="L15" i="4"/>
  <c r="AA13" i="4"/>
  <c r="BP16" i="4"/>
  <c r="AD30" i="4"/>
  <c r="AC37" i="4"/>
  <c r="CB25" i="4"/>
  <c r="K42" i="4"/>
  <c r="CU17" i="4"/>
  <c r="BF36" i="4"/>
  <c r="CR20" i="4"/>
  <c r="AR10" i="4"/>
  <c r="AU80" i="3"/>
  <c r="CA68" i="3"/>
  <c r="AR8" i="4"/>
  <c r="P72" i="3"/>
  <c r="E61" i="3"/>
  <c r="BM78" i="3"/>
  <c r="K68" i="3"/>
  <c r="BP59" i="3"/>
  <c r="E7" i="4"/>
  <c r="BI75" i="3"/>
  <c r="F82" i="3"/>
  <c r="CC74" i="3"/>
  <c r="BW68" i="3"/>
  <c r="BQ62" i="3"/>
  <c r="BQ12" i="4"/>
  <c r="AO79" i="3"/>
  <c r="AL11" i="4"/>
  <c r="AN79" i="3"/>
  <c r="BZ73" i="3"/>
  <c r="AC68" i="3"/>
  <c r="BO62" i="3"/>
  <c r="AI11" i="4"/>
  <c r="AM79" i="3"/>
  <c r="BD22" i="4"/>
  <c r="AA82" i="3"/>
  <c r="BE76" i="3"/>
  <c r="CS13" i="4"/>
  <c r="AL80" i="3"/>
  <c r="BX74" i="3"/>
  <c r="AA69" i="3"/>
  <c r="BM63" i="3"/>
  <c r="Q16" i="4"/>
  <c r="R81" i="3"/>
  <c r="BB75" i="3"/>
  <c r="E70" i="3"/>
  <c r="AQ64" i="3"/>
  <c r="AD17" i="4"/>
  <c r="AN81" i="3"/>
  <c r="BW75" i="3"/>
  <c r="Z70" i="3"/>
  <c r="BL64" i="3"/>
  <c r="BQ46" i="4"/>
  <c r="W9" i="4"/>
  <c r="AG78" i="3"/>
  <c r="BS72" i="3"/>
  <c r="V67" i="3"/>
  <c r="BH61" i="3"/>
  <c r="BB25" i="4"/>
  <c r="BX82" i="3"/>
  <c r="I77" i="3"/>
  <c r="AU71" i="3"/>
  <c r="CG65" i="3"/>
  <c r="BU11" i="4"/>
  <c r="BB79" i="3"/>
  <c r="E74" i="3"/>
  <c r="AQ68" i="3"/>
  <c r="BQ44" i="4"/>
  <c r="N9" i="4"/>
  <c r="AD78" i="3"/>
  <c r="BP72" i="3"/>
  <c r="S67" i="3"/>
  <c r="AH12" i="4"/>
  <c r="BV79" i="3"/>
  <c r="Y74" i="3"/>
  <c r="BK68" i="3"/>
  <c r="CE16" i="4"/>
  <c r="AG81" i="3"/>
  <c r="BQ75" i="3"/>
  <c r="T70" i="3"/>
  <c r="BF64" i="3"/>
  <c r="CD16" i="4"/>
  <c r="AF81" i="3"/>
  <c r="BP75" i="3"/>
  <c r="S70" i="3"/>
  <c r="CN12" i="4"/>
  <c r="AZ70" i="3"/>
  <c r="AL59" i="3"/>
  <c r="BJ53" i="3"/>
  <c r="M48" i="3"/>
  <c r="AY42" i="3"/>
  <c r="CK36" i="3"/>
  <c r="AY70" i="3"/>
  <c r="AI59" i="3"/>
  <c r="BI53" i="3"/>
  <c r="L48" i="3"/>
  <c r="AX42" i="3"/>
  <c r="CJ36" i="3"/>
  <c r="BR66" i="3"/>
  <c r="CJ57" i="3"/>
  <c r="CP34" i="4"/>
  <c r="AU51" i="4"/>
  <c r="O49" i="4"/>
  <c r="CH7" i="4"/>
  <c r="Z17" i="4"/>
  <c r="AP26" i="4"/>
  <c r="AW11" i="4"/>
  <c r="BI42" i="4"/>
  <c r="D19" i="4"/>
  <c r="I21" i="4"/>
  <c r="BV10" i="4"/>
  <c r="E13" i="4"/>
  <c r="CD34" i="4"/>
  <c r="CD29" i="4"/>
  <c r="AZ27" i="4"/>
  <c r="BF25" i="4"/>
  <c r="N41" i="4"/>
  <c r="BY17" i="4"/>
  <c r="CQ35" i="4"/>
  <c r="BV20" i="4"/>
  <c r="AZ9" i="4"/>
  <c r="Y80" i="3"/>
  <c r="BE68" i="3"/>
  <c r="CO7" i="4"/>
  <c r="CC71" i="3"/>
  <c r="CJ53" i="4"/>
  <c r="AQ78" i="3"/>
  <c r="BX67" i="3"/>
  <c r="AT59" i="3"/>
  <c r="BJ82" i="3"/>
  <c r="Q75" i="3"/>
  <c r="BR81" i="3"/>
  <c r="BG74" i="3"/>
  <c r="BA68" i="3"/>
  <c r="AU62" i="3"/>
  <c r="CU11" i="4"/>
  <c r="S79" i="3"/>
  <c r="CH10" i="4"/>
  <c r="R79" i="3"/>
  <c r="BD73" i="3"/>
  <c r="G68" i="3"/>
  <c r="AS62" i="3"/>
  <c r="CG10" i="4"/>
  <c r="Q79" i="3"/>
  <c r="CO20" i="4"/>
  <c r="CK81" i="3"/>
  <c r="AI76" i="3"/>
  <c r="AC13" i="4"/>
  <c r="P80" i="3"/>
  <c r="BB74" i="3"/>
  <c r="E69" i="3"/>
  <c r="AQ63" i="3"/>
  <c r="AO15" i="4"/>
  <c r="CD80" i="3"/>
  <c r="AF75" i="3"/>
  <c r="BR69" i="3"/>
  <c r="U64" i="3"/>
  <c r="P16" i="4"/>
  <c r="Q81" i="3"/>
  <c r="BA75" i="3"/>
  <c r="D70" i="3"/>
  <c r="AP64" i="3"/>
  <c r="H39" i="4"/>
  <c r="BQ8" i="4"/>
  <c r="K78" i="3"/>
  <c r="AW72" i="3"/>
  <c r="CI66" i="3"/>
  <c r="AL61" i="3"/>
  <c r="CM23" i="4"/>
  <c r="AV82" i="3"/>
  <c r="BV76" i="3"/>
  <c r="Y71" i="3"/>
  <c r="BK65" i="3"/>
  <c r="S11" i="4"/>
  <c r="AF79" i="3"/>
  <c r="BR73" i="3"/>
  <c r="U68" i="3"/>
  <c r="AO38" i="4"/>
  <c r="BK8" i="4"/>
  <c r="H78" i="3"/>
  <c r="AT72" i="3"/>
  <c r="CF66" i="3"/>
  <c r="BO11" i="4"/>
  <c r="AZ79" i="3"/>
  <c r="CL73" i="3"/>
  <c r="AO68" i="3"/>
  <c r="CL15" i="4"/>
  <c r="J81" i="3"/>
  <c r="AU75" i="3"/>
  <c r="CG69" i="3"/>
  <c r="AJ64" i="3"/>
  <c r="CK15" i="4"/>
  <c r="I81" i="3"/>
  <c r="AT75" i="3"/>
  <c r="CF69" i="3"/>
  <c r="Y12" i="4"/>
  <c r="BT69" i="3"/>
  <c r="L59" i="3"/>
  <c r="AN53" i="3"/>
  <c r="BZ47" i="3"/>
  <c r="AC42" i="3"/>
  <c r="BO36" i="3"/>
  <c r="BI69" i="3"/>
  <c r="K59" i="3"/>
  <c r="AM53" i="3"/>
  <c r="BY47" i="3"/>
  <c r="AB42" i="3"/>
  <c r="BN36" i="3"/>
  <c r="H66" i="3"/>
  <c r="BT34" i="4"/>
  <c r="BV50" i="4"/>
  <c r="CG48" i="4"/>
  <c r="AP7" i="4"/>
  <c r="L16" i="4"/>
  <c r="CN25" i="4"/>
  <c r="AA11" i="4"/>
  <c r="AW41" i="4"/>
  <c r="BZ18" i="4"/>
  <c r="CE20" i="4"/>
  <c r="AZ10" i="4"/>
  <c r="CA12" i="4"/>
  <c r="Z34" i="4"/>
  <c r="AL29" i="4"/>
  <c r="AB27" i="4"/>
  <c r="AJ25" i="4"/>
  <c r="AR40" i="4"/>
  <c r="BC17" i="4"/>
  <c r="AE35" i="4"/>
  <c r="AZ20" i="4"/>
  <c r="H9" i="4"/>
  <c r="CL79" i="3"/>
  <c r="AG66" i="3"/>
  <c r="AT7" i="4"/>
  <c r="BG71" i="3"/>
  <c r="CU40" i="4"/>
  <c r="U78" i="3"/>
  <c r="BB67" i="3"/>
  <c r="X59" i="3"/>
  <c r="AH82" i="3"/>
  <c r="AH40" i="4"/>
  <c r="AU81" i="3"/>
  <c r="AK74" i="3"/>
  <c r="AE68" i="3"/>
  <c r="CL61" i="3"/>
  <c r="AM11" i="4"/>
  <c r="CF78" i="3"/>
  <c r="AK10" i="4"/>
  <c r="CE78" i="3"/>
  <c r="AH73" i="3"/>
  <c r="BT67" i="3"/>
  <c r="W62" i="3"/>
  <c r="AG10" i="4"/>
  <c r="CD78" i="3"/>
  <c r="O19" i="4"/>
  <c r="BN81" i="3"/>
  <c r="M76" i="3"/>
  <c r="BD12" i="4"/>
  <c r="CC79" i="3"/>
  <c r="AF74" i="3"/>
  <c r="BR68" i="3"/>
  <c r="U63" i="3"/>
  <c r="BO14" i="4"/>
  <c r="BG80" i="3"/>
  <c r="J75" i="3"/>
  <c r="AV69" i="3"/>
  <c r="CH63" i="3"/>
  <c r="AK15" i="4"/>
  <c r="CB80" i="3"/>
  <c r="AE75" i="3"/>
  <c r="BQ69" i="3"/>
  <c r="T64" i="3"/>
  <c r="G34" i="4"/>
  <c r="U8" i="4"/>
  <c r="BX77" i="3"/>
  <c r="AA72" i="3"/>
  <c r="BM66" i="3"/>
  <c r="P61" i="3"/>
  <c r="M22" i="4"/>
  <c r="V82" i="3"/>
  <c r="AZ76" i="3"/>
  <c r="CL70" i="3"/>
  <c r="AO65" i="3"/>
  <c r="BP10" i="4"/>
  <c r="J79" i="3"/>
  <c r="AV73" i="3"/>
  <c r="CH67" i="3"/>
  <c r="AM33" i="4"/>
  <c r="O8" i="4"/>
  <c r="BU77" i="3"/>
  <c r="X72" i="3"/>
  <c r="BJ66" i="3"/>
  <c r="P11" i="4"/>
  <c r="AD79" i="3"/>
  <c r="BP73" i="3"/>
  <c r="S68" i="3"/>
  <c r="S15" i="4"/>
  <c r="BV80" i="3"/>
  <c r="Y75" i="3"/>
  <c r="BK69" i="3"/>
  <c r="N64" i="3"/>
  <c r="O15" i="4"/>
  <c r="BU80" i="3"/>
  <c r="X75" i="3"/>
  <c r="BJ69" i="3"/>
  <c r="BE11" i="4"/>
  <c r="CD68" i="3"/>
  <c r="BW58" i="3"/>
  <c r="R53" i="3"/>
  <c r="BD47" i="3"/>
  <c r="G42" i="3"/>
  <c r="AS36" i="3"/>
  <c r="CC68" i="3"/>
  <c r="BV58" i="3"/>
  <c r="Q53" i="3"/>
  <c r="BC47" i="3"/>
  <c r="F42" i="3"/>
  <c r="AR36" i="3"/>
  <c r="AM65" i="3"/>
  <c r="AP57" i="3"/>
  <c r="CB51" i="3"/>
  <c r="AE46" i="3"/>
  <c r="BQ40" i="3"/>
  <c r="P30" i="4"/>
  <c r="BH18" i="4"/>
  <c r="AS8" i="4"/>
  <c r="I34" i="4"/>
  <c r="K66" i="3"/>
  <c r="BW66" i="3"/>
  <c r="I68" i="3"/>
  <c r="Q78" i="3"/>
  <c r="AZ17" i="4"/>
  <c r="BA73" i="3"/>
  <c r="Z69" i="3"/>
  <c r="CL68" i="3"/>
  <c r="AQ66" i="3"/>
  <c r="BU75" i="3"/>
  <c r="M81" i="3"/>
  <c r="BQ29" i="4"/>
  <c r="BO71" i="3"/>
  <c r="S82" i="3"/>
  <c r="CF67" i="3"/>
  <c r="AB78" i="3"/>
  <c r="AK65" i="3"/>
  <c r="BT79" i="3"/>
  <c r="J25" i="4"/>
  <c r="CC62" i="3"/>
  <c r="BG50" i="3"/>
  <c r="AV39" i="3"/>
  <c r="CB62" i="3"/>
  <c r="BF50" i="3"/>
  <c r="AU39" i="3"/>
  <c r="BX60" i="3"/>
  <c r="AJ51" i="3"/>
  <c r="F43" i="3"/>
  <c r="BK34" i="3"/>
  <c r="O61" i="3"/>
  <c r="CB52" i="3"/>
  <c r="BU45" i="3"/>
  <c r="CI37" i="3"/>
  <c r="CK77" i="3"/>
  <c r="AF59" i="3"/>
  <c r="BE52" i="3"/>
  <c r="BT45" i="3"/>
  <c r="CI38" i="3"/>
  <c r="CF71" i="3"/>
  <c r="BR58" i="3"/>
  <c r="BD52" i="3"/>
  <c r="G47" i="3"/>
  <c r="AS41" i="3"/>
  <c r="AE81" i="3"/>
  <c r="BV62" i="3"/>
  <c r="O56" i="3"/>
  <c r="BA50" i="3"/>
  <c r="D45" i="3"/>
  <c r="AP39" i="3"/>
  <c r="E68" i="3"/>
  <c r="AQ58" i="3"/>
  <c r="BX52" i="3"/>
  <c r="AA47" i="3"/>
  <c r="BM41" i="3"/>
  <c r="BF72" i="3"/>
  <c r="R60" i="3"/>
  <c r="AG54" i="3"/>
  <c r="BS26" i="4"/>
  <c r="W64" i="3"/>
  <c r="BZ56" i="3"/>
  <c r="AC51" i="3"/>
  <c r="BO45" i="3"/>
  <c r="R40" i="3"/>
  <c r="BJ64" i="3"/>
  <c r="L57" i="3"/>
  <c r="AX51" i="3"/>
  <c r="BK71" i="3"/>
  <c r="BW59" i="3"/>
  <c r="H54" i="3"/>
  <c r="AT48" i="3"/>
  <c r="BW67" i="3"/>
  <c r="AL58" i="3"/>
  <c r="BS52" i="3"/>
  <c r="V47" i="3"/>
  <c r="P65" i="3"/>
  <c r="AE57" i="3"/>
  <c r="BQ51" i="3"/>
  <c r="T46" i="3"/>
  <c r="BF40" i="3"/>
  <c r="BL21" i="4"/>
  <c r="L64" i="3"/>
  <c r="BU56" i="3"/>
  <c r="X51" i="3"/>
  <c r="BJ45" i="3"/>
  <c r="M40" i="3"/>
  <c r="G67" i="3"/>
  <c r="J58" i="3"/>
  <c r="AT52" i="3"/>
  <c r="CF46" i="3"/>
  <c r="AI41" i="3"/>
  <c r="CE69" i="3"/>
  <c r="S59" i="3"/>
  <c r="AT53" i="3"/>
  <c r="CF47" i="3"/>
  <c r="AI42" i="3"/>
  <c r="O69" i="3"/>
  <c r="CC58" i="3"/>
  <c r="W53" i="3"/>
  <c r="BI47" i="3"/>
  <c r="L42" i="3"/>
  <c r="CC69" i="3"/>
  <c r="Q59" i="3"/>
  <c r="AR53" i="3"/>
  <c r="CD47" i="3"/>
  <c r="AG42" i="3"/>
  <c r="BS36" i="3"/>
  <c r="Y66" i="3"/>
  <c r="BR57" i="3"/>
  <c r="T52" i="3"/>
  <c r="J42" i="3"/>
  <c r="R33" i="3"/>
  <c r="AW27" i="3"/>
  <c r="CI21" i="3"/>
  <c r="AL16" i="3"/>
  <c r="BX10" i="3"/>
  <c r="CG53" i="3"/>
  <c r="D36" i="3"/>
  <c r="G30" i="3"/>
  <c r="AS24" i="3"/>
  <c r="CE18" i="3"/>
  <c r="AH13" i="3"/>
  <c r="BQ46" i="3"/>
  <c r="BQ34" i="3"/>
  <c r="E29" i="3"/>
  <c r="AQ23" i="3"/>
  <c r="CC17" i="3"/>
  <c r="AF12" i="3"/>
  <c r="CL29" i="4"/>
  <c r="P18" i="4"/>
  <c r="W8" i="4"/>
  <c r="AG29" i="4"/>
  <c r="BX65" i="3"/>
  <c r="AE66" i="3"/>
  <c r="AZ67" i="3"/>
  <c r="CD77" i="3"/>
  <c r="AC16" i="4"/>
  <c r="AE73" i="3"/>
  <c r="D69" i="3"/>
  <c r="BP68" i="3"/>
  <c r="U66" i="3"/>
  <c r="AY75" i="3"/>
  <c r="BW78" i="3"/>
  <c r="U27" i="4"/>
  <c r="AS71" i="3"/>
  <c r="BE81" i="3"/>
  <c r="BJ67" i="3"/>
  <c r="F78" i="3"/>
  <c r="CA63" i="3"/>
  <c r="AA78" i="3"/>
  <c r="AU23" i="4"/>
  <c r="AQ62" i="3"/>
  <c r="AK50" i="3"/>
  <c r="Z39" i="3"/>
  <c r="AL62" i="3"/>
  <c r="AJ50" i="3"/>
  <c r="Y39" i="3"/>
  <c r="AX60" i="3"/>
  <c r="N51" i="3"/>
  <c r="BS42" i="3"/>
  <c r="AO34" i="3"/>
  <c r="BW60" i="3"/>
  <c r="BF52" i="3"/>
  <c r="BT44" i="3"/>
  <c r="BM37" i="3"/>
  <c r="AT76" i="3"/>
  <c r="H59" i="3"/>
  <c r="AI52" i="3"/>
  <c r="AX45" i="3"/>
  <c r="BM38" i="3"/>
  <c r="Q71" i="3"/>
  <c r="AT58" i="3"/>
  <c r="AH52" i="3"/>
  <c r="BT46" i="3"/>
  <c r="W41" i="3"/>
  <c r="AV79" i="3"/>
  <c r="AF62" i="3"/>
  <c r="CB55" i="3"/>
  <c r="AE50" i="3"/>
  <c r="BQ44" i="3"/>
  <c r="T39" i="3"/>
  <c r="AC67" i="3"/>
  <c r="S58" i="3"/>
  <c r="BB52" i="3"/>
  <c r="E47" i="3"/>
  <c r="AQ41" i="3"/>
  <c r="BY71" i="3"/>
  <c r="BZ59" i="3"/>
  <c r="K54" i="3"/>
  <c r="CI12" i="4"/>
  <c r="BN63" i="3"/>
  <c r="BD56" i="3"/>
  <c r="G51" i="3"/>
  <c r="AS45" i="3"/>
  <c r="I25" i="4"/>
  <c r="R64" i="3"/>
  <c r="BY56" i="3"/>
  <c r="AB51" i="3"/>
  <c r="CE70" i="3"/>
  <c r="AX59" i="3"/>
  <c r="BU53" i="3"/>
  <c r="X48" i="3"/>
  <c r="N67" i="3"/>
  <c r="N58" i="3"/>
  <c r="AW52" i="3"/>
  <c r="CI46" i="3"/>
  <c r="BE64" i="3"/>
  <c r="I57" i="3"/>
  <c r="AU51" i="3"/>
  <c r="CG45" i="3"/>
  <c r="AJ40" i="3"/>
  <c r="G11" i="4"/>
  <c r="BC63" i="3"/>
  <c r="AY56" i="3"/>
  <c r="CK50" i="3"/>
  <c r="AN45" i="3"/>
  <c r="BZ39" i="3"/>
  <c r="AH66" i="3"/>
  <c r="BV57" i="3"/>
  <c r="X52" i="3"/>
  <c r="BJ46" i="3"/>
  <c r="M41" i="3"/>
  <c r="P69" i="3"/>
  <c r="CD58" i="3"/>
  <c r="X53" i="3"/>
  <c r="BJ47" i="3"/>
  <c r="M42" i="3"/>
  <c r="AJ68" i="3"/>
  <c r="BD58" i="3"/>
  <c r="CJ52" i="3"/>
  <c r="AM47" i="3"/>
  <c r="BY41" i="3"/>
  <c r="K69" i="3"/>
  <c r="CB58" i="3"/>
  <c r="V53" i="3"/>
  <c r="BH47" i="3"/>
  <c r="K42" i="3"/>
  <c r="AW36" i="3"/>
  <c r="BC65" i="3"/>
  <c r="AU57" i="3"/>
  <c r="CG51" i="3"/>
  <c r="AD41" i="3"/>
  <c r="CC32" i="3"/>
  <c r="AA27" i="3"/>
  <c r="BM21" i="3"/>
  <c r="P16" i="3"/>
  <c r="BB10" i="3"/>
  <c r="Q51" i="3"/>
  <c r="BH35" i="3"/>
  <c r="BT29" i="3"/>
  <c r="W24" i="3"/>
  <c r="BI18" i="3"/>
  <c r="L13" i="3"/>
  <c r="CJ45" i="3"/>
  <c r="AS34" i="3"/>
  <c r="BR28" i="3"/>
  <c r="U23" i="3"/>
  <c r="BG17" i="3"/>
  <c r="J12" i="3"/>
  <c r="CC46" i="4"/>
  <c r="CA10" i="4"/>
  <c r="CS7" i="4"/>
  <c r="CO15" i="4"/>
  <c r="BB65" i="3"/>
  <c r="CK58" i="3"/>
  <c r="AD67" i="3"/>
  <c r="L73" i="3"/>
  <c r="AT15" i="4"/>
  <c r="AV68" i="3"/>
  <c r="BQ68" i="3"/>
  <c r="CG63" i="3"/>
  <c r="CH65" i="3"/>
  <c r="AA73" i="3"/>
  <c r="BA78" i="3"/>
  <c r="AG25" i="4"/>
  <c r="W71" i="3"/>
  <c r="AH81" i="3"/>
  <c r="AN67" i="3"/>
  <c r="AW77" i="3"/>
  <c r="BE63" i="3"/>
  <c r="E78" i="3"/>
  <c r="BM21" i="4"/>
  <c r="CK61" i="3"/>
  <c r="O50" i="3"/>
  <c r="D39" i="3"/>
  <c r="CI61" i="3"/>
  <c r="N50" i="3"/>
  <c r="CL38" i="3"/>
  <c r="X60" i="3"/>
  <c r="CA50" i="3"/>
  <c r="E42" i="3"/>
  <c r="N37" i="4"/>
  <c r="AW60" i="3"/>
  <c r="AJ52" i="3"/>
  <c r="AX44" i="3"/>
  <c r="CH36" i="3"/>
  <c r="W75" i="3"/>
  <c r="BS58" i="3"/>
  <c r="M52" i="3"/>
  <c r="F45" i="3"/>
  <c r="AQ38" i="3"/>
  <c r="BT68" i="3"/>
  <c r="U58" i="3"/>
  <c r="L52" i="3"/>
  <c r="AX46" i="3"/>
  <c r="CJ40" i="3"/>
  <c r="BQ77" i="3"/>
  <c r="BZ61" i="3"/>
  <c r="BF55" i="3"/>
  <c r="I50" i="3"/>
  <c r="AU44" i="3"/>
  <c r="CG38" i="3"/>
  <c r="BD66" i="3"/>
  <c r="CE57" i="3"/>
  <c r="AF52" i="3"/>
  <c r="BR46" i="3"/>
  <c r="U41" i="3"/>
  <c r="I71" i="3"/>
  <c r="BA59" i="3"/>
  <c r="BX53" i="3"/>
  <c r="AW7" i="4"/>
  <c r="V63" i="3"/>
  <c r="AH56" i="3"/>
  <c r="BT50" i="3"/>
  <c r="W45" i="3"/>
  <c r="U12" i="4"/>
  <c r="BI63" i="3"/>
  <c r="BC56" i="3"/>
  <c r="F51" i="3"/>
  <c r="P70" i="3"/>
  <c r="Y59" i="3"/>
  <c r="AY53" i="3"/>
  <c r="CK47" i="3"/>
  <c r="AK66" i="3"/>
  <c r="BY57" i="3"/>
  <c r="AA52" i="3"/>
  <c r="Z23" i="4"/>
  <c r="M64" i="3"/>
  <c r="BV56" i="3"/>
  <c r="Y51" i="3"/>
  <c r="BK45" i="3"/>
  <c r="N40" i="3"/>
  <c r="BO82" i="3"/>
  <c r="K63" i="3"/>
  <c r="AC56" i="3"/>
  <c r="BO50" i="3"/>
  <c r="R45" i="3"/>
  <c r="BD39" i="3"/>
  <c r="BH65" i="3"/>
  <c r="AY57" i="3"/>
  <c r="CK51" i="3"/>
  <c r="AN46" i="3"/>
  <c r="BZ40" i="3"/>
  <c r="AK68" i="3"/>
  <c r="BF58" i="3"/>
  <c r="CK52" i="3"/>
  <c r="AN47" i="3"/>
  <c r="BZ41" i="3"/>
  <c r="BG67" i="3"/>
  <c r="AF58" i="3"/>
  <c r="BN52" i="3"/>
  <c r="Q47" i="3"/>
  <c r="BC41" i="3"/>
  <c r="AF68" i="3"/>
  <c r="BC58" i="3"/>
  <c r="CI52" i="3"/>
  <c r="AL47" i="3"/>
  <c r="BX41" i="3"/>
  <c r="AA36" i="3"/>
  <c r="E65" i="3"/>
  <c r="Y57" i="3"/>
  <c r="BK51" i="3"/>
  <c r="AX40" i="3"/>
  <c r="BF32" i="3"/>
  <c r="E27" i="3"/>
  <c r="AQ21" i="3"/>
  <c r="CC15" i="3"/>
  <c r="AF10" i="3"/>
  <c r="O49" i="3"/>
  <c r="AH35" i="3"/>
  <c r="AX29" i="3"/>
  <c r="CJ23" i="3"/>
  <c r="AM18" i="3"/>
  <c r="BY12" i="3"/>
  <c r="U45" i="3"/>
  <c r="U34" i="3"/>
  <c r="BE46" i="4"/>
  <c r="BE10" i="4"/>
  <c r="BW7" i="4"/>
  <c r="AW15" i="4"/>
  <c r="AF65" i="3"/>
  <c r="CF53" i="4"/>
  <c r="H67" i="3"/>
  <c r="BY72" i="3"/>
  <c r="BW14" i="4"/>
  <c r="Z68" i="3"/>
  <c r="AU68" i="3"/>
  <c r="BK63" i="3"/>
  <c r="BL65" i="3"/>
  <c r="E73" i="3"/>
  <c r="AE78" i="3"/>
  <c r="BR23" i="4"/>
  <c r="BM69" i="3"/>
  <c r="BA80" i="3"/>
  <c r="R67" i="3"/>
  <c r="AA77" i="3"/>
  <c r="AI63" i="3"/>
  <c r="BR77" i="3"/>
  <c r="F20" i="4"/>
  <c r="BA61" i="3"/>
  <c r="CB49" i="3"/>
  <c r="BQ38" i="3"/>
  <c r="AZ61" i="3"/>
  <c r="CA49" i="3"/>
  <c r="BP38" i="3"/>
  <c r="CH59" i="3"/>
  <c r="BZ49" i="3"/>
  <c r="Z41" i="3"/>
  <c r="BR79" i="3"/>
  <c r="W60" i="3"/>
  <c r="N52" i="3"/>
  <c r="AB44" i="3"/>
  <c r="BL36" i="3"/>
  <c r="AJ74" i="3"/>
  <c r="AU58" i="3"/>
  <c r="BZ51" i="3"/>
  <c r="BS44" i="3"/>
  <c r="U38" i="3"/>
  <c r="H68" i="3"/>
  <c r="CG57" i="3"/>
  <c r="BY51" i="3"/>
  <c r="AB46" i="3"/>
  <c r="BN40" i="3"/>
  <c r="AR76" i="3"/>
  <c r="AQ61" i="3"/>
  <c r="AJ55" i="3"/>
  <c r="BV49" i="3"/>
  <c r="Y44" i="3"/>
  <c r="BK38" i="3"/>
  <c r="CA65" i="3"/>
  <c r="BH57" i="3"/>
  <c r="J52" i="3"/>
  <c r="AV46" i="3"/>
  <c r="CH40" i="3"/>
  <c r="AC70" i="3"/>
  <c r="AB59" i="3"/>
  <c r="BB53" i="3"/>
  <c r="H81" i="3"/>
  <c r="BN62" i="3"/>
  <c r="L56" i="3"/>
  <c r="AX50" i="3"/>
  <c r="CJ44" i="3"/>
  <c r="N7" i="4"/>
  <c r="Q63" i="3"/>
  <c r="AG56" i="3"/>
  <c r="BS50" i="3"/>
  <c r="AG69" i="3"/>
  <c r="CI58" i="3"/>
  <c r="AC53" i="3"/>
  <c r="BO47" i="3"/>
  <c r="BQ65" i="3"/>
  <c r="BB57" i="3"/>
  <c r="E52" i="3"/>
  <c r="BC11" i="4"/>
  <c r="BD63" i="3"/>
  <c r="AZ56" i="3"/>
  <c r="CL50" i="3"/>
  <c r="AO45" i="3"/>
  <c r="CA39" i="3"/>
  <c r="BR80" i="3"/>
  <c r="BE62" i="3"/>
  <c r="G56" i="3"/>
  <c r="AS50" i="3"/>
  <c r="CE44" i="3"/>
  <c r="AH39" i="3"/>
  <c r="M65" i="3"/>
  <c r="AC57" i="3"/>
  <c r="BO51" i="3"/>
  <c r="R46" i="3"/>
  <c r="BD40" i="3"/>
  <c r="BH67" i="3"/>
  <c r="AG58" i="3"/>
  <c r="BO52" i="3"/>
  <c r="R47" i="3"/>
  <c r="BD41" i="3"/>
  <c r="D67" i="3"/>
  <c r="H58" i="3"/>
  <c r="AR52" i="3"/>
  <c r="CD46" i="3"/>
  <c r="AG41" i="3"/>
  <c r="BF67" i="3"/>
  <c r="AE58" i="3"/>
  <c r="AC33" i="4"/>
  <c r="BE37" i="4"/>
  <c r="BG33" i="4"/>
  <c r="AQ13" i="4"/>
  <c r="H7" i="4"/>
  <c r="CK35" i="4"/>
  <c r="BP61" i="3"/>
  <c r="BC72" i="3"/>
  <c r="AQ81" i="3"/>
  <c r="D68" i="3"/>
  <c r="BL63" i="3"/>
  <c r="AO63" i="3"/>
  <c r="CC60" i="3"/>
  <c r="BP70" i="3"/>
  <c r="I78" i="3"/>
  <c r="X15" i="4"/>
  <c r="AQ69" i="3"/>
  <c r="H79" i="3"/>
  <c r="K43" i="4"/>
  <c r="AV76" i="3"/>
  <c r="M63" i="3"/>
  <c r="AV77" i="3"/>
  <c r="AQ18" i="4"/>
  <c r="U61" i="3"/>
  <c r="BF49" i="3"/>
  <c r="AU38" i="3"/>
  <c r="T61" i="3"/>
  <c r="BE49" i="3"/>
  <c r="AT38" i="3"/>
  <c r="BI59" i="3"/>
  <c r="BD49" i="3"/>
  <c r="D41" i="3"/>
  <c r="CL77" i="3"/>
  <c r="AG59" i="3"/>
  <c r="CA51" i="3"/>
  <c r="F44" i="3"/>
  <c r="T36" i="3"/>
  <c r="BC73" i="3"/>
  <c r="V58" i="3"/>
  <c r="AH51" i="3"/>
  <c r="AW44" i="3"/>
  <c r="CH37" i="3"/>
  <c r="AI67" i="3"/>
  <c r="BJ57" i="3"/>
  <c r="BC51" i="3"/>
  <c r="F46" i="3"/>
  <c r="AR40" i="3"/>
  <c r="U75" i="3"/>
  <c r="L61" i="3"/>
  <c r="N55" i="3"/>
  <c r="AZ49" i="3"/>
  <c r="CL43" i="3"/>
  <c r="AO38" i="3"/>
  <c r="AG65" i="3"/>
  <c r="AK57" i="3"/>
  <c r="BW51" i="3"/>
  <c r="Z46" i="3"/>
  <c r="BL40" i="3"/>
  <c r="AM69" i="3"/>
  <c r="D59" i="3"/>
  <c r="AF53" i="3"/>
  <c r="Z79" i="3"/>
  <c r="Z62" i="3"/>
  <c r="BY55" i="3"/>
  <c r="AB50" i="3"/>
  <c r="BN44" i="3"/>
  <c r="G81" i="3"/>
  <c r="BM62" i="3"/>
  <c r="K56" i="3"/>
  <c r="AW50" i="3"/>
  <c r="AZ68" i="3"/>
  <c r="BK58" i="3"/>
  <c r="G53" i="3"/>
  <c r="AS47" i="3"/>
  <c r="Q65" i="3"/>
  <c r="AF57" i="3"/>
  <c r="BR51" i="3"/>
  <c r="BP82" i="3"/>
  <c r="L63" i="3"/>
  <c r="AD56" i="3"/>
  <c r="BP50" i="3"/>
  <c r="S45" i="3"/>
  <c r="BE39" i="3"/>
  <c r="BR78" i="3"/>
  <c r="O62" i="3"/>
  <c r="BT55" i="3"/>
  <c r="W50" i="3"/>
  <c r="BI44" i="3"/>
  <c r="L39" i="3"/>
  <c r="BC64" i="3"/>
  <c r="G57" i="3"/>
  <c r="AS51" i="3"/>
  <c r="CE45" i="3"/>
  <c r="AH40" i="3"/>
  <c r="E67" i="3"/>
  <c r="I58" i="3"/>
  <c r="AS52" i="3"/>
  <c r="CE46" i="3"/>
  <c r="AH41" i="3"/>
  <c r="AB66" i="3"/>
  <c r="BT57" i="3"/>
  <c r="V52" i="3"/>
  <c r="BH46" i="3"/>
  <c r="K41" i="3"/>
  <c r="CC66" i="3"/>
  <c r="G58" i="3"/>
  <c r="CC32" i="4"/>
  <c r="CK36" i="4"/>
  <c r="CM32" i="4"/>
  <c r="U13" i="4"/>
  <c r="BL82" i="3"/>
  <c r="AO28" i="4"/>
  <c r="AT61" i="3"/>
  <c r="AG72" i="3"/>
  <c r="T81" i="3"/>
  <c r="BQ67" i="3"/>
  <c r="AP63" i="3"/>
  <c r="S63" i="3"/>
  <c r="BG60" i="3"/>
  <c r="AT70" i="3"/>
  <c r="AY76" i="3"/>
  <c r="I13" i="4"/>
  <c r="CH68" i="3"/>
  <c r="BU78" i="3"/>
  <c r="CA37" i="4"/>
  <c r="CL74" i="3"/>
  <c r="J43" i="4"/>
  <c r="Z77" i="3"/>
  <c r="M15" i="4"/>
  <c r="AA60" i="3"/>
  <c r="CA48" i="3"/>
  <c r="BP37" i="3"/>
  <c r="Z60" i="3"/>
  <c r="BZ48" i="3"/>
  <c r="BO37" i="3"/>
  <c r="BU58" i="3"/>
  <c r="AH49" i="3"/>
  <c r="AU40" i="3"/>
  <c r="BH76" i="3"/>
  <c r="I59" i="3"/>
  <c r="BE51" i="3"/>
  <c r="BS43" i="3"/>
  <c r="CG35" i="3"/>
  <c r="AL70" i="3"/>
  <c r="CH57" i="3"/>
  <c r="L51" i="3"/>
  <c r="AA44" i="3"/>
  <c r="T37" i="3"/>
  <c r="BF66" i="3"/>
  <c r="AM57" i="3"/>
  <c r="AG51" i="3"/>
  <c r="BS45" i="3"/>
  <c r="V40" i="3"/>
  <c r="AG74" i="3"/>
  <c r="BT60" i="3"/>
  <c r="CA54" i="3"/>
  <c r="AD49" i="3"/>
  <c r="BP43" i="3"/>
  <c r="S38" i="3"/>
  <c r="BR64" i="3"/>
  <c r="O57" i="3"/>
  <c r="BA51" i="3"/>
  <c r="D46" i="3"/>
  <c r="AP40" i="3"/>
  <c r="BG68" i="3"/>
  <c r="BN58" i="3"/>
  <c r="J53" i="3"/>
  <c r="BI77" i="3"/>
  <c r="BV61" i="3"/>
  <c r="BC55" i="3"/>
  <c r="F50" i="3"/>
  <c r="AR44" i="3"/>
  <c r="Y79" i="3"/>
  <c r="X62" i="3"/>
  <c r="BX55" i="3"/>
  <c r="AA50" i="3"/>
  <c r="CA67" i="3"/>
  <c r="AM58" i="3"/>
  <c r="BT52" i="3"/>
  <c r="W47" i="3"/>
  <c r="BG64" i="3"/>
  <c r="J57" i="3"/>
  <c r="AV51" i="3"/>
  <c r="BS80" i="3"/>
  <c r="BF62" i="3"/>
  <c r="H56" i="3"/>
  <c r="AT50" i="3"/>
  <c r="CF44" i="3"/>
  <c r="AI39" i="3"/>
  <c r="AK32" i="4"/>
  <c r="CM27" i="4"/>
  <c r="CE25" i="4"/>
  <c r="BS34" i="4"/>
  <c r="AX81" i="3"/>
  <c r="G82" i="3"/>
  <c r="X61" i="3"/>
  <c r="AX67" i="3"/>
  <c r="CF80" i="3"/>
  <c r="CH62" i="3"/>
  <c r="T63" i="3"/>
  <c r="Q30" i="4"/>
  <c r="AK60" i="3"/>
  <c r="X70" i="3"/>
  <c r="BT75" i="3"/>
  <c r="AK12" i="4"/>
  <c r="BL68" i="3"/>
  <c r="AY78" i="3"/>
  <c r="Z29" i="4"/>
  <c r="BP74" i="3"/>
  <c r="BU37" i="4"/>
  <c r="AU76" i="3"/>
  <c r="K11" i="4"/>
  <c r="AY58" i="3"/>
  <c r="AH47" i="3"/>
  <c r="W36" i="3"/>
  <c r="AX58" i="3"/>
  <c r="AG47" i="3"/>
  <c r="V36" i="3"/>
  <c r="BM57" i="3"/>
  <c r="L49" i="3"/>
  <c r="Y40" i="3"/>
  <c r="AI75" i="3"/>
  <c r="AV58" i="3"/>
  <c r="AI51" i="3"/>
  <c r="AW43" i="3"/>
  <c r="BK35" i="3"/>
  <c r="BC69" i="3"/>
  <c r="BK57" i="3"/>
  <c r="BC50" i="3"/>
  <c r="E44" i="3"/>
  <c r="CG36" i="3"/>
  <c r="CL65" i="3"/>
  <c r="Q57" i="3"/>
  <c r="K51" i="3"/>
  <c r="AW45" i="3"/>
  <c r="CI39" i="3"/>
  <c r="AQ73" i="3"/>
  <c r="AS60" i="3"/>
  <c r="BE54" i="3"/>
  <c r="H49" i="3"/>
  <c r="AT43" i="3"/>
  <c r="CA28" i="4"/>
  <c r="Z64" i="3"/>
  <c r="CB56" i="3"/>
  <c r="AE51" i="3"/>
  <c r="BQ45" i="3"/>
  <c r="T40" i="3"/>
  <c r="CD67" i="3"/>
  <c r="AP58" i="3"/>
  <c r="BW52" i="3"/>
  <c r="W76" i="3"/>
  <c r="AK61" i="3"/>
  <c r="AG55" i="3"/>
  <c r="BS49" i="3"/>
  <c r="V44" i="3"/>
  <c r="AU77" i="3"/>
  <c r="BU61" i="3"/>
  <c r="BB55" i="3"/>
  <c r="E50" i="3"/>
  <c r="O67" i="3"/>
  <c r="O58" i="3"/>
  <c r="AX52" i="3"/>
  <c r="AA23" i="4"/>
  <c r="O64" i="3"/>
  <c r="BW56" i="3"/>
  <c r="Z51" i="3"/>
  <c r="CL78" i="3"/>
  <c r="P62" i="3"/>
  <c r="BU55" i="3"/>
  <c r="X50" i="3"/>
  <c r="BJ44" i="3"/>
  <c r="M39" i="3"/>
  <c r="O32" i="4"/>
  <c r="BJ27" i="4"/>
  <c r="BI25" i="4"/>
  <c r="H34" i="4"/>
  <c r="D81" i="3"/>
  <c r="BS81" i="3"/>
  <c r="CK60" i="3"/>
  <c r="AB67" i="3"/>
  <c r="BI80" i="3"/>
  <c r="BL62" i="3"/>
  <c r="CG62" i="3"/>
  <c r="AS27" i="4"/>
  <c r="O60" i="3"/>
  <c r="CK69" i="3"/>
  <c r="AX75" i="3"/>
  <c r="BM7" i="4"/>
  <c r="CG67" i="3"/>
  <c r="AC78" i="3"/>
  <c r="CQ26" i="4"/>
  <c r="AT74" i="3"/>
  <c r="Y29" i="4"/>
  <c r="CK74" i="3"/>
  <c r="BC10" i="4"/>
  <c r="AA58" i="3"/>
  <c r="L47" i="3"/>
  <c r="CJ35" i="3"/>
  <c r="Z58" i="3"/>
  <c r="K47" i="3"/>
  <c r="O37" i="4"/>
  <c r="T57" i="3"/>
  <c r="BY48" i="3"/>
  <c r="CL39" i="3"/>
  <c r="AL74" i="3"/>
  <c r="X58" i="3"/>
  <c r="AH50" i="3"/>
  <c r="AA43" i="3"/>
  <c r="AO35" i="3"/>
  <c r="BV68" i="3"/>
  <c r="AN57" i="3"/>
  <c r="AG50" i="3"/>
  <c r="BR43" i="3"/>
  <c r="BK36" i="3"/>
  <c r="AI65" i="3"/>
  <c r="CD56" i="3"/>
  <c r="BX50" i="3"/>
  <c r="AA45" i="3"/>
  <c r="BM39" i="3"/>
  <c r="BK72" i="3"/>
  <c r="T60" i="3"/>
  <c r="AI54" i="3"/>
  <c r="BU48" i="3"/>
  <c r="X43" i="3"/>
  <c r="BI13" i="4"/>
  <c r="BQ63" i="3"/>
  <c r="BF56" i="3"/>
  <c r="I51" i="3"/>
  <c r="AU45" i="3"/>
  <c r="CG39" i="3"/>
  <c r="AA67" i="3"/>
  <c r="R58" i="3"/>
  <c r="BA52" i="3"/>
  <c r="CJ74" i="3"/>
  <c r="I61" i="3"/>
  <c r="K55" i="3"/>
  <c r="AW49" i="3"/>
  <c r="CI43" i="3"/>
  <c r="V76" i="3"/>
  <c r="AJ61" i="3"/>
  <c r="AF55" i="3"/>
  <c r="BR49" i="3"/>
  <c r="AU66" i="3"/>
  <c r="CA57" i="3"/>
  <c r="AB52" i="3"/>
  <c r="BD11" i="4"/>
  <c r="BF63" i="3"/>
  <c r="BA56" i="3"/>
  <c r="AE48" i="4"/>
  <c r="AJ27" i="4"/>
  <c r="X24" i="4"/>
  <c r="BJ31" i="4"/>
  <c r="AK71" i="3"/>
  <c r="AV81" i="3"/>
  <c r="CI10" i="4"/>
  <c r="F67" i="3"/>
  <c r="BZ75" i="3"/>
  <c r="AP62" i="3"/>
  <c r="BM14" i="4"/>
  <c r="BC25" i="4"/>
  <c r="BZ57" i="3"/>
  <c r="BM67" i="3"/>
  <c r="Z73" i="3"/>
  <c r="V7" i="4"/>
  <c r="AN66" i="3"/>
  <c r="BS76" i="3"/>
  <c r="CH21" i="4"/>
  <c r="X74" i="3"/>
  <c r="CP26" i="4"/>
  <c r="BO74" i="3"/>
  <c r="F10" i="4"/>
  <c r="CL57" i="3"/>
  <c r="BY46" i="3"/>
  <c r="BN35" i="3"/>
  <c r="CK57" i="3"/>
  <c r="BX46" i="3"/>
  <c r="J15" i="4"/>
  <c r="CG56" i="3"/>
  <c r="BC48" i="3"/>
  <c r="BP39" i="3"/>
  <c r="BE73" i="3"/>
  <c r="CI57" i="3"/>
  <c r="L50" i="3"/>
  <c r="AV42" i="3"/>
  <c r="S35" i="3"/>
  <c r="J68" i="3"/>
  <c r="CE56" i="3"/>
  <c r="K50" i="3"/>
  <c r="AV43" i="3"/>
  <c r="AO36" i="3"/>
  <c r="BX64" i="3"/>
  <c r="BH56" i="3"/>
  <c r="BB50" i="3"/>
  <c r="E45" i="3"/>
  <c r="AQ39" i="3"/>
  <c r="CE71" i="3"/>
  <c r="CD59" i="3"/>
  <c r="M54" i="3"/>
  <c r="AY48" i="3"/>
  <c r="CK42" i="3"/>
  <c r="AZ7" i="4"/>
  <c r="Y63" i="3"/>
  <c r="AJ56" i="3"/>
  <c r="BV50" i="3"/>
  <c r="Y45" i="3"/>
  <c r="BK39" i="3"/>
  <c r="AZ66" i="3"/>
  <c r="CD57" i="3"/>
  <c r="AE52" i="3"/>
  <c r="T74" i="3"/>
  <c r="BP60" i="3"/>
  <c r="BX54" i="3"/>
  <c r="AA49" i="3"/>
  <c r="BM43" i="3"/>
  <c r="CI74" i="3"/>
  <c r="H61" i="3"/>
  <c r="J55" i="3"/>
  <c r="AV49" i="3"/>
  <c r="BS65" i="3"/>
  <c r="BC57" i="3"/>
  <c r="F52" i="3"/>
  <c r="K7" i="4"/>
  <c r="E48" i="4"/>
  <c r="L27" i="4"/>
  <c r="CT23" i="4"/>
  <c r="BK30" i="4"/>
  <c r="AJ70" i="3"/>
  <c r="Y81" i="3"/>
  <c r="AO10" i="4"/>
  <c r="BS66" i="3"/>
  <c r="BD75" i="3"/>
  <c r="T62" i="3"/>
  <c r="CN13" i="4"/>
  <c r="CN23" i="4"/>
  <c r="AX20" i="4"/>
  <c r="AQ67" i="3"/>
  <c r="D73" i="3"/>
  <c r="BU82" i="3"/>
  <c r="R66" i="3"/>
  <c r="AW76" i="3"/>
  <c r="AS14" i="4"/>
  <c r="BN72" i="3"/>
  <c r="CG21" i="4"/>
  <c r="AS74" i="3"/>
  <c r="BC9" i="4"/>
  <c r="BO57" i="3"/>
  <c r="BC46" i="3"/>
  <c r="AR35" i="3"/>
  <c r="BN57" i="3"/>
  <c r="BB46" i="3"/>
  <c r="BA8" i="4"/>
  <c r="BK56" i="3"/>
  <c r="AG48" i="3"/>
  <c r="BO38" i="3"/>
  <c r="BX72" i="3"/>
  <c r="BL57" i="3"/>
  <c r="BY49" i="3"/>
  <c r="Z42" i="3"/>
  <c r="CF34" i="3"/>
  <c r="AJ67" i="3"/>
  <c r="BI56" i="3"/>
  <c r="BX49" i="3"/>
  <c r="BQ42" i="3"/>
  <c r="S36" i="3"/>
  <c r="AF64" i="3"/>
  <c r="AL56" i="3"/>
  <c r="AF50" i="3"/>
  <c r="BR44" i="3"/>
  <c r="U39" i="3"/>
  <c r="M71" i="3"/>
  <c r="BC59" i="3"/>
  <c r="BZ53" i="3"/>
  <c r="AC48" i="3"/>
  <c r="BO42" i="3"/>
  <c r="AD81" i="3"/>
  <c r="BR62" i="3"/>
  <c r="N56" i="3"/>
  <c r="AZ50" i="3"/>
  <c r="CL44" i="3"/>
  <c r="AO39" i="3"/>
  <c r="BZ65" i="3"/>
  <c r="BG57" i="3"/>
  <c r="I52" i="3"/>
  <c r="AK73" i="3"/>
  <c r="AP60" i="3"/>
  <c r="BB54" i="3"/>
  <c r="E49" i="3"/>
  <c r="AQ43" i="3"/>
  <c r="P74" i="3"/>
  <c r="BN60" i="3"/>
  <c r="BW54" i="3"/>
  <c r="Z49" i="3"/>
  <c r="X65" i="3"/>
  <c r="AG57" i="3"/>
  <c r="BS51" i="3"/>
  <c r="BT80" i="3"/>
  <c r="BG62" i="3"/>
  <c r="I56" i="3"/>
  <c r="AU50" i="3"/>
  <c r="CB74" i="3"/>
  <c r="CL60" i="3"/>
  <c r="G55" i="3"/>
  <c r="AS49" i="3"/>
  <c r="CE43" i="3"/>
  <c r="AH38" i="3"/>
  <c r="T73" i="3"/>
  <c r="AI60" i="3"/>
  <c r="AW54" i="3"/>
  <c r="CI48" i="3"/>
  <c r="AL43" i="3"/>
  <c r="BQ78" i="3"/>
  <c r="N62" i="3"/>
  <c r="BS55" i="3"/>
  <c r="V50" i="3"/>
  <c r="BH44" i="3"/>
  <c r="E20" i="4"/>
  <c r="J64" i="3"/>
  <c r="BS56" i="3"/>
  <c r="V51" i="3"/>
  <c r="CD37" i="4"/>
  <c r="BD18" i="4"/>
  <c r="BX23" i="4"/>
  <c r="BH19" i="4"/>
  <c r="CA69" i="3"/>
  <c r="CJ35" i="4"/>
  <c r="CG9" i="4"/>
  <c r="CJ61" i="3"/>
  <c r="AH75" i="3"/>
  <c r="CQ13" i="4"/>
  <c r="S13" i="4"/>
  <c r="BR7" i="4"/>
  <c r="CI18" i="4"/>
  <c r="S65" i="3"/>
  <c r="BQ72" i="3"/>
  <c r="AT82" i="3"/>
  <c r="CE65" i="3"/>
  <c r="E76" i="3"/>
  <c r="BU13" i="4"/>
  <c r="AR72" i="3"/>
  <c r="AQ14" i="4"/>
  <c r="W74" i="3"/>
  <c r="F9" i="4"/>
  <c r="AQ56" i="3"/>
  <c r="AF45" i="3"/>
  <c r="E9" i="4"/>
  <c r="AP56" i="3"/>
  <c r="AE45" i="3"/>
  <c r="AK75" i="3"/>
  <c r="AO56" i="3"/>
  <c r="BB47" i="3"/>
  <c r="AS38" i="3"/>
  <c r="AM70" i="3"/>
  <c r="AO57" i="3"/>
  <c r="BC49" i="3"/>
  <c r="BQ41" i="3"/>
  <c r="BJ34" i="3"/>
  <c r="BG66" i="3"/>
  <c r="Q56" i="3"/>
  <c r="BB49" i="3"/>
  <c r="AU42" i="3"/>
  <c r="CF35" i="3"/>
  <c r="BW63" i="3"/>
  <c r="P56" i="3"/>
  <c r="J50" i="3"/>
  <c r="AV44" i="3"/>
  <c r="CH38" i="3"/>
  <c r="AF70" i="3"/>
  <c r="AD59" i="3"/>
  <c r="BD53" i="3"/>
  <c r="G48" i="3"/>
  <c r="AS42" i="3"/>
  <c r="AU79" i="3"/>
  <c r="AE62" i="3"/>
  <c r="CA55" i="3"/>
  <c r="AD50" i="3"/>
  <c r="BP44" i="3"/>
  <c r="S39" i="3"/>
  <c r="AC65" i="3"/>
  <c r="AJ57" i="3"/>
  <c r="BV51" i="3"/>
  <c r="BD72" i="3"/>
  <c r="Q60" i="3"/>
  <c r="AF54" i="3"/>
  <c r="BR48" i="3"/>
  <c r="U43" i="3"/>
  <c r="AI73" i="3"/>
  <c r="AO60" i="3"/>
  <c r="BA54" i="3"/>
  <c r="D49" i="3"/>
  <c r="BH64" i="3"/>
  <c r="K57" i="3"/>
  <c r="AW51" i="3"/>
  <c r="D79" i="3"/>
  <c r="U62" i="3"/>
  <c r="BV55" i="3"/>
  <c r="Y50" i="3"/>
  <c r="K74" i="3"/>
  <c r="BK60" i="3"/>
  <c r="BT54" i="3"/>
  <c r="W49" i="3"/>
  <c r="BI43" i="3"/>
  <c r="L38" i="3"/>
  <c r="BH37" i="4"/>
  <c r="AH18" i="4"/>
  <c r="BB23" i="4"/>
  <c r="P19" i="4"/>
  <c r="BE69" i="3"/>
  <c r="BB31" i="4"/>
  <c r="CG8" i="4"/>
  <c r="BP50" i="4"/>
  <c r="L75" i="3"/>
  <c r="Z13" i="4"/>
  <c r="AV12" i="4"/>
  <c r="Z7" i="4"/>
  <c r="I17" i="4"/>
  <c r="CF64" i="3"/>
  <c r="AU72" i="3"/>
  <c r="BX80" i="3"/>
  <c r="BP44" i="4"/>
  <c r="BR75" i="3"/>
  <c r="D13" i="4"/>
  <c r="CI71" i="3"/>
  <c r="BR13" i="4"/>
  <c r="BM72" i="3"/>
  <c r="BY81" i="3"/>
  <c r="U56" i="3"/>
  <c r="J45" i="3"/>
  <c r="BX81" i="3"/>
  <c r="T56" i="3"/>
  <c r="I45" i="3"/>
  <c r="AP74" i="3"/>
  <c r="AN55" i="3"/>
  <c r="BW46" i="3"/>
  <c r="W38" i="3"/>
  <c r="BG69" i="3"/>
  <c r="S57" i="3"/>
  <c r="AG49" i="3"/>
  <c r="AU41" i="3"/>
  <c r="BI33" i="3"/>
  <c r="D66" i="3"/>
  <c r="CD55" i="3"/>
  <c r="AF49" i="3"/>
  <c r="Y42" i="3"/>
  <c r="BJ35" i="3"/>
  <c r="AE63" i="3"/>
  <c r="CC55" i="3"/>
  <c r="BW49" i="3"/>
  <c r="Z44" i="3"/>
  <c r="BL38" i="3"/>
  <c r="AY69" i="3"/>
  <c r="F59" i="3"/>
  <c r="AH53" i="3"/>
  <c r="BT47" i="3"/>
  <c r="W42" i="3"/>
  <c r="BP77" i="3"/>
  <c r="BX61" i="3"/>
  <c r="BE55" i="3"/>
  <c r="H50" i="3"/>
  <c r="AT44" i="3"/>
  <c r="CF38" i="3"/>
  <c r="BP64" i="3"/>
  <c r="N57" i="3"/>
  <c r="AZ51" i="3"/>
  <c r="BW71" i="3"/>
  <c r="BY59" i="3"/>
  <c r="J54" i="3"/>
  <c r="AV48" i="3"/>
  <c r="CH42" i="3"/>
  <c r="BB72" i="3"/>
  <c r="N60" i="3"/>
  <c r="AE54" i="3"/>
  <c r="CG24" i="4"/>
  <c r="P64" i="3"/>
  <c r="BX56" i="3"/>
  <c r="AA51" i="3"/>
  <c r="AS77" i="3"/>
  <c r="BO61" i="3"/>
  <c r="AZ55" i="3"/>
  <c r="CL49" i="3"/>
  <c r="U73" i="3"/>
  <c r="AJ60" i="3"/>
  <c r="AX54" i="3"/>
  <c r="CJ48" i="3"/>
  <c r="AM43" i="3"/>
  <c r="BY37" i="3"/>
  <c r="BE71" i="3"/>
  <c r="BT59" i="3"/>
  <c r="E54" i="3"/>
  <c r="AQ48" i="3"/>
  <c r="CC42" i="3"/>
  <c r="CC75" i="3"/>
  <c r="AE61" i="3"/>
  <c r="AA55" i="3"/>
  <c r="BM49" i="3"/>
  <c r="P44" i="3"/>
  <c r="AP82" i="3"/>
  <c r="I63" i="3"/>
  <c r="AA56" i="3"/>
  <c r="BM50" i="3"/>
  <c r="P45" i="3"/>
  <c r="AV80" i="3"/>
  <c r="BA62" i="3"/>
  <c r="D56" i="3"/>
  <c r="AP50" i="3"/>
  <c r="CB44" i="3"/>
  <c r="AN82" i="3"/>
  <c r="CL62" i="3"/>
  <c r="Y56" i="3"/>
  <c r="BK50" i="3"/>
  <c r="N45" i="3"/>
  <c r="AZ39" i="3"/>
  <c r="BF74" i="3"/>
  <c r="CE60" i="3"/>
  <c r="CJ54" i="3"/>
  <c r="BO56" i="3"/>
  <c r="AJ36" i="3"/>
  <c r="AD30" i="3"/>
  <c r="BP24" i="3"/>
  <c r="S19" i="3"/>
  <c r="BE13" i="3"/>
  <c r="H8" i="3"/>
  <c r="AC41" i="3"/>
  <c r="CB32" i="3"/>
  <c r="Z27" i="3"/>
  <c r="BL21" i="3"/>
  <c r="O16" i="3"/>
  <c r="BA10" i="3"/>
  <c r="CT27" i="4"/>
  <c r="BV13" i="4"/>
  <c r="D27" i="4"/>
  <c r="CL18" i="4"/>
  <c r="BB36" i="4"/>
  <c r="I28" i="4"/>
  <c r="BJ78" i="3"/>
  <c r="BV39" i="4"/>
  <c r="CH11" i="4"/>
  <c r="AW12" i="4"/>
  <c r="BF80" i="3"/>
  <c r="BZ82" i="3"/>
  <c r="K16" i="4"/>
  <c r="CM44" i="4"/>
  <c r="CK70" i="3"/>
  <c r="J80" i="3"/>
  <c r="BQ23" i="4"/>
  <c r="D75" i="3"/>
  <c r="AA12" i="4"/>
  <c r="BM71" i="3"/>
  <c r="CO12" i="4"/>
  <c r="AQ72" i="3"/>
  <c r="E80" i="3"/>
  <c r="CH55" i="3"/>
  <c r="BW44" i="3"/>
  <c r="D80" i="3"/>
  <c r="CG55" i="3"/>
  <c r="BV44" i="3"/>
  <c r="BG73" i="3"/>
  <c r="R55" i="3"/>
  <c r="BA46" i="3"/>
  <c r="CJ37" i="3"/>
  <c r="N68" i="3"/>
  <c r="CF56" i="3"/>
  <c r="K49" i="3"/>
  <c r="Y41" i="3"/>
  <c r="AM33" i="3"/>
  <c r="AG64" i="3"/>
  <c r="BH55" i="3"/>
  <c r="J49" i="3"/>
  <c r="CL41" i="3"/>
  <c r="T32" i="4"/>
  <c r="BW62" i="3"/>
  <c r="BG55" i="3"/>
  <c r="BA49" i="3"/>
  <c r="D44" i="3"/>
  <c r="AP38" i="3"/>
  <c r="BS68" i="3"/>
  <c r="BQ58" i="3"/>
  <c r="L53" i="3"/>
  <c r="AX47" i="3"/>
  <c r="CJ41" i="3"/>
  <c r="AL76" i="3"/>
  <c r="AP61" i="3"/>
  <c r="AI55" i="3"/>
  <c r="BU49" i="3"/>
  <c r="X44" i="3"/>
  <c r="BT26" i="4"/>
  <c r="X64" i="3"/>
  <c r="CA56" i="3"/>
  <c r="AD51" i="3"/>
  <c r="H71" i="3"/>
  <c r="AZ59" i="3"/>
  <c r="BW53" i="3"/>
  <c r="Z48" i="3"/>
  <c r="BL42" i="3"/>
  <c r="BV71" i="3"/>
  <c r="BX59" i="3"/>
  <c r="I54" i="3"/>
  <c r="Q12" i="4"/>
  <c r="BG63" i="3"/>
  <c r="BB56" i="3"/>
  <c r="E51" i="3"/>
  <c r="CK75" i="3"/>
  <c r="AH61" i="3"/>
  <c r="AD55" i="3"/>
  <c r="BP49" i="3"/>
  <c r="AO72" i="3"/>
  <c r="K60" i="3"/>
  <c r="AB54" i="3"/>
  <c r="BN48" i="3"/>
  <c r="Q43" i="3"/>
  <c r="BC37" i="3"/>
  <c r="BX70" i="3"/>
  <c r="AU59" i="3"/>
  <c r="BR53" i="3"/>
  <c r="U48" i="3"/>
  <c r="BG42" i="3"/>
  <c r="BN74" i="3"/>
  <c r="CI60" i="3"/>
  <c r="E55" i="3"/>
  <c r="AQ49" i="3"/>
  <c r="CC43" i="3"/>
  <c r="AW80" i="3"/>
  <c r="BB62" i="3"/>
  <c r="E56" i="3"/>
  <c r="AQ50" i="3"/>
  <c r="CC44" i="3"/>
  <c r="AV78" i="3"/>
  <c r="K62" i="3"/>
  <c r="BQ55" i="3"/>
  <c r="T50" i="3"/>
  <c r="BF44" i="3"/>
  <c r="AB80" i="3"/>
  <c r="AZ62" i="3"/>
  <c r="CL55" i="3"/>
  <c r="AO50" i="3"/>
  <c r="CA44" i="3"/>
  <c r="AD39" i="3"/>
  <c r="BY73" i="3"/>
  <c r="BC60" i="3"/>
  <c r="BN54" i="3"/>
  <c r="CH53" i="3"/>
  <c r="F36" i="3"/>
  <c r="H30" i="3"/>
  <c r="AT24" i="3"/>
  <c r="CF18" i="3"/>
  <c r="AI13" i="3"/>
  <c r="BU7" i="3"/>
  <c r="AO40" i="3"/>
  <c r="BE32" i="3"/>
  <c r="D27" i="3"/>
  <c r="AP21" i="3"/>
  <c r="CB15" i="3"/>
  <c r="AE10" i="3"/>
  <c r="BQ27" i="4"/>
  <c r="AZ13" i="4"/>
  <c r="BY26" i="4"/>
  <c r="BP18" i="4"/>
  <c r="BK24" i="4"/>
  <c r="T21" i="4"/>
  <c r="BQ50" i="4"/>
  <c r="AC35" i="4"/>
  <c r="AG11" i="4"/>
  <c r="CD11" i="4"/>
  <c r="AJ80" i="3"/>
  <c r="AW82" i="3"/>
  <c r="U10" i="4"/>
  <c r="AP38" i="4"/>
  <c r="W70" i="3"/>
  <c r="BW79" i="3"/>
  <c r="CI21" i="4"/>
  <c r="AT73" i="3"/>
  <c r="K9" i="4"/>
  <c r="CH70" i="3"/>
  <c r="Z12" i="4"/>
  <c r="U72" i="3"/>
  <c r="X78" i="3"/>
  <c r="BL55" i="3"/>
  <c r="BA44" i="3"/>
  <c r="R78" i="3"/>
  <c r="BK55" i="3"/>
  <c r="AZ44" i="3"/>
  <c r="BZ72" i="3"/>
  <c r="CE54" i="3"/>
  <c r="I46" i="3"/>
  <c r="BN37" i="3"/>
  <c r="AK67" i="3"/>
  <c r="CE55" i="3"/>
  <c r="BX48" i="3"/>
  <c r="CL40" i="3"/>
  <c r="Q33" i="3"/>
  <c r="BX63" i="3"/>
  <c r="AL55" i="3"/>
  <c r="AE48" i="3"/>
  <c r="BP41" i="3"/>
  <c r="AF14" i="4"/>
  <c r="AG62" i="3"/>
  <c r="AK55" i="3"/>
  <c r="AE49" i="3"/>
  <c r="BQ43" i="3"/>
  <c r="T38" i="3"/>
  <c r="F68" i="3"/>
  <c r="AR58" i="3"/>
  <c r="BY52" i="3"/>
  <c r="AB47" i="3"/>
  <c r="BN41" i="3"/>
  <c r="O75" i="3"/>
  <c r="K61" i="3"/>
  <c r="M55" i="3"/>
  <c r="AY49" i="3"/>
  <c r="CK43" i="3"/>
  <c r="CM12" i="4"/>
  <c r="BO63" i="3"/>
  <c r="BE56" i="3"/>
  <c r="H51" i="3"/>
  <c r="R70" i="3"/>
  <c r="AA59" i="3"/>
  <c r="BA53" i="3"/>
  <c r="D48" i="3"/>
  <c r="AP42" i="3"/>
  <c r="CF70" i="3"/>
  <c r="AY59" i="3"/>
  <c r="BV53" i="3"/>
  <c r="M7" i="4"/>
  <c r="O63" i="3"/>
  <c r="AF56" i="3"/>
  <c r="BR50" i="3"/>
  <c r="CD74" i="3"/>
  <c r="F61" i="3"/>
  <c r="H55" i="3"/>
  <c r="AT49" i="3"/>
  <c r="BI71" i="3"/>
  <c r="BU59" i="3"/>
  <c r="F54" i="3"/>
  <c r="AR48" i="3"/>
  <c r="CD42" i="3"/>
  <c r="AG37" i="3"/>
  <c r="H70" i="3"/>
  <c r="U59" i="3"/>
  <c r="AV53" i="3"/>
  <c r="CH47" i="3"/>
  <c r="AK42" i="3"/>
  <c r="CH73" i="3"/>
  <c r="BI60" i="3"/>
  <c r="BR54" i="3"/>
  <c r="U49" i="3"/>
  <c r="BG43" i="3"/>
  <c r="BP78" i="3"/>
  <c r="M62" i="3"/>
  <c r="BR55" i="3"/>
  <c r="U50" i="3"/>
  <c r="BG44" i="3"/>
  <c r="Q77" i="3"/>
  <c r="BF61" i="3"/>
  <c r="AU55" i="3"/>
  <c r="CG49" i="3"/>
  <c r="AJ44" i="3"/>
  <c r="AU78" i="3"/>
  <c r="J62" i="3"/>
  <c r="BP55" i="3"/>
  <c r="S50" i="3"/>
  <c r="BE44" i="3"/>
  <c r="H39" i="3"/>
  <c r="J73" i="3"/>
  <c r="AD60" i="3"/>
  <c r="AR54" i="3"/>
  <c r="R51" i="3"/>
  <c r="BI35" i="3"/>
  <c r="BU29" i="3"/>
  <c r="X24" i="3"/>
  <c r="BJ18" i="3"/>
  <c r="M13" i="3"/>
  <c r="AY7" i="3"/>
  <c r="BW39" i="3"/>
  <c r="AH32" i="3"/>
  <c r="BQ26" i="3"/>
  <c r="T21" i="3"/>
  <c r="BF15" i="3"/>
  <c r="AQ27" i="4"/>
  <c r="AW16" i="4"/>
  <c r="AM22" i="4"/>
  <c r="CD8" i="4"/>
  <c r="AO21" i="4"/>
  <c r="CJ80" i="3"/>
  <c r="AA40" i="4"/>
  <c r="CB9" i="4"/>
  <c r="BY10" i="4"/>
  <c r="AK80" i="3"/>
  <c r="N80" i="3"/>
  <c r="BB77" i="3"/>
  <c r="CF81" i="3"/>
  <c r="H17" i="4"/>
  <c r="CJ69" i="3"/>
  <c r="AY77" i="3"/>
  <c r="BM18" i="4"/>
  <c r="X73" i="3"/>
  <c r="BG8" i="4"/>
  <c r="AO69" i="3"/>
  <c r="J9" i="4"/>
  <c r="CH71" i="3"/>
  <c r="BP76" i="3"/>
  <c r="AP55" i="3"/>
  <c r="AE44" i="3"/>
  <c r="BO76" i="3"/>
  <c r="AO55" i="3"/>
  <c r="AD44" i="3"/>
  <c r="J72" i="3"/>
  <c r="BI54" i="3"/>
  <c r="BV45" i="3"/>
  <c r="AR37" i="3"/>
  <c r="BQ66" i="3"/>
  <c r="BI55" i="3"/>
  <c r="J48" i="3"/>
  <c r="BP40" i="3"/>
  <c r="CD32" i="3"/>
  <c r="BX62" i="3"/>
  <c r="P55" i="3"/>
  <c r="I48" i="3"/>
  <c r="AT41" i="3"/>
  <c r="CU7" i="4"/>
  <c r="CA61" i="3"/>
  <c r="O55" i="3"/>
  <c r="I49" i="3"/>
  <c r="AU43" i="3"/>
  <c r="CG37" i="3"/>
  <c r="AE67" i="3"/>
  <c r="T58" i="3"/>
  <c r="BC52" i="3"/>
  <c r="F47" i="3"/>
  <c r="AR41" i="3"/>
  <c r="V74" i="3"/>
  <c r="BS60" i="3"/>
  <c r="BZ54" i="3"/>
  <c r="AC49" i="3"/>
  <c r="BO43" i="3"/>
  <c r="AY7" i="4"/>
  <c r="W63" i="3"/>
  <c r="AI56" i="3"/>
  <c r="BU50" i="3"/>
  <c r="AL69" i="3"/>
  <c r="CL58" i="3"/>
  <c r="AE53" i="3"/>
  <c r="BQ47" i="3"/>
  <c r="T42" i="3"/>
  <c r="Q70" i="3"/>
  <c r="Z59" i="3"/>
  <c r="AZ53" i="3"/>
  <c r="F81" i="3"/>
  <c r="BH62" i="3"/>
  <c r="J56" i="3"/>
  <c r="AV50" i="3"/>
  <c r="L74" i="3"/>
  <c r="BL60" i="3"/>
  <c r="BU54" i="3"/>
  <c r="X49" i="3"/>
  <c r="BZ70" i="3"/>
  <c r="AV59" i="3"/>
  <c r="BS53" i="3"/>
  <c r="V48" i="3"/>
  <c r="BH42" i="3"/>
  <c r="K37" i="3"/>
  <c r="AB69" i="3"/>
  <c r="CF58" i="3"/>
  <c r="Z53" i="3"/>
  <c r="BL47" i="3"/>
  <c r="O42" i="3"/>
  <c r="S73" i="3"/>
  <c r="AH60" i="3"/>
  <c r="AV54" i="3"/>
  <c r="CH48" i="3"/>
  <c r="AK43" i="3"/>
  <c r="W77" i="3"/>
  <c r="BG61" i="3"/>
  <c r="AV55" i="3"/>
  <c r="CH49" i="3"/>
  <c r="AK44" i="3"/>
  <c r="BN75" i="3"/>
  <c r="AC61" i="3"/>
  <c r="Y55" i="3"/>
  <c r="BK49" i="3"/>
  <c r="N44" i="3"/>
  <c r="CL76" i="3"/>
  <c r="BE61" i="3"/>
  <c r="AT55" i="3"/>
  <c r="CF49" i="3"/>
  <c r="AI44" i="3"/>
  <c r="BU38" i="3"/>
  <c r="T72" i="3"/>
  <c r="E60" i="3"/>
  <c r="V54" i="3"/>
  <c r="P49" i="3"/>
  <c r="AI35" i="3"/>
  <c r="AY29" i="3"/>
  <c r="CK23" i="3"/>
  <c r="AN18" i="3"/>
  <c r="BZ12" i="3"/>
  <c r="AC7" i="3"/>
  <c r="AB39" i="3"/>
  <c r="K32" i="3"/>
  <c r="AU26" i="3"/>
  <c r="CG20" i="3"/>
  <c r="AJ15" i="3"/>
  <c r="BD70" i="3"/>
  <c r="AW37" i="3"/>
  <c r="G31" i="3"/>
  <c r="AS25" i="3"/>
  <c r="CE19" i="3"/>
  <c r="AH14" i="3"/>
  <c r="BT8" i="3"/>
  <c r="S27" i="4"/>
  <c r="AA16" i="4"/>
  <c r="Q22" i="4"/>
  <c r="BH8" i="4"/>
  <c r="BG19" i="4"/>
  <c r="BM80" i="3"/>
  <c r="AD35" i="4"/>
  <c r="AG9" i="4"/>
  <c r="AB10" i="4"/>
  <c r="O80" i="3"/>
  <c r="CA79" i="3"/>
  <c r="AF77" i="3"/>
  <c r="BI81" i="3"/>
  <c r="G16" i="4"/>
  <c r="BL67" i="3"/>
  <c r="AC77" i="3"/>
  <c r="CQ16" i="4"/>
  <c r="CK72" i="3"/>
  <c r="BE7" i="4"/>
  <c r="S69" i="3"/>
  <c r="BF8" i="4"/>
  <c r="BL71" i="3"/>
  <c r="AR75" i="3"/>
  <c r="T55" i="3"/>
  <c r="I44" i="3"/>
  <c r="AQ75" i="3"/>
  <c r="S55" i="3"/>
  <c r="H44" i="3"/>
  <c r="AD71" i="3"/>
  <c r="AM54" i="3"/>
  <c r="AZ45" i="3"/>
  <c r="V37" i="3"/>
  <c r="F66" i="3"/>
  <c r="AM55" i="3"/>
  <c r="BW47" i="3"/>
  <c r="AT40" i="3"/>
  <c r="BH32" i="3"/>
  <c r="AI62" i="3"/>
  <c r="CC54" i="3"/>
  <c r="BV47" i="3"/>
  <c r="X41" i="3"/>
  <c r="AZ81" i="3"/>
  <c r="AR61" i="3"/>
  <c r="CB54" i="3"/>
  <c r="BV48" i="3"/>
  <c r="Y43" i="3"/>
  <c r="BK37" i="3"/>
  <c r="BE66" i="3"/>
  <c r="CF57" i="3"/>
  <c r="AG52" i="3"/>
  <c r="BS46" i="3"/>
  <c r="V41" i="3"/>
  <c r="AP73" i="3"/>
  <c r="AR60" i="3"/>
  <c r="BD54" i="3"/>
  <c r="G49" i="3"/>
  <c r="AS43" i="3"/>
  <c r="AC81" i="3"/>
  <c r="BP62" i="3"/>
  <c r="M56" i="3"/>
  <c r="AY50" i="3"/>
  <c r="BF68" i="3"/>
  <c r="BM58" i="3"/>
  <c r="I53" i="3"/>
  <c r="AU47" i="3"/>
  <c r="CG41" i="3"/>
  <c r="AK69" i="3"/>
  <c r="CJ58" i="3"/>
  <c r="AD53" i="3"/>
  <c r="E79" i="3"/>
  <c r="V62" i="3"/>
  <c r="BW55" i="3"/>
  <c r="Z50" i="3"/>
  <c r="AF73" i="3"/>
  <c r="AM60" i="3"/>
  <c r="AY54" i="3"/>
  <c r="CK48" i="3"/>
  <c r="J70" i="3"/>
  <c r="V59" i="3"/>
  <c r="AW53" i="3"/>
  <c r="CI47" i="3"/>
  <c r="AL42" i="3"/>
  <c r="BX36" i="3"/>
  <c r="AM68" i="3"/>
  <c r="BH58" i="3"/>
  <c r="D53" i="3"/>
  <c r="AP47" i="3"/>
  <c r="CB41" i="3"/>
  <c r="AJ72" i="3"/>
  <c r="I60" i="3"/>
  <c r="Z54" i="3"/>
  <c r="BL48" i="3"/>
  <c r="O43" i="3"/>
  <c r="BO75" i="3"/>
  <c r="AD61" i="3"/>
  <c r="Z55" i="3"/>
  <c r="BL49" i="3"/>
  <c r="O44" i="3"/>
  <c r="BL74" i="3"/>
  <c r="CG60" i="3"/>
  <c r="CL54" i="3"/>
  <c r="AO49" i="3"/>
  <c r="CA43" i="3"/>
  <c r="BM75" i="3"/>
  <c r="AB61" i="3"/>
  <c r="CH15" i="4"/>
  <c r="E16" i="4"/>
  <c r="N25" i="4"/>
  <c r="AL8" i="4"/>
  <c r="CH77" i="3"/>
  <c r="AQ80" i="3"/>
  <c r="CE9" i="4"/>
  <c r="CC8" i="4"/>
  <c r="BG79" i="3"/>
  <c r="CB79" i="3"/>
  <c r="I75" i="3"/>
  <c r="J77" i="3"/>
  <c r="AK81" i="3"/>
  <c r="T10" i="4"/>
  <c r="AP67" i="3"/>
  <c r="G77" i="3"/>
  <c r="AW14" i="4"/>
  <c r="BO72" i="3"/>
  <c r="T7" i="4"/>
  <c r="CF68" i="3"/>
  <c r="BC7" i="4"/>
  <c r="CG70" i="3"/>
  <c r="CF72" i="3"/>
  <c r="AO54" i="3"/>
  <c r="AD43" i="3"/>
  <c r="CB72" i="3"/>
  <c r="AN54" i="3"/>
  <c r="AC43" i="3"/>
  <c r="CB68" i="3"/>
  <c r="Q54" i="3"/>
  <c r="AD45" i="3"/>
  <c r="AQ36" i="3"/>
  <c r="AL65" i="3"/>
  <c r="Q55" i="3"/>
  <c r="AE47" i="3"/>
  <c r="X40" i="3"/>
  <c r="AL32" i="3"/>
  <c r="CB61" i="3"/>
  <c r="BG54" i="3"/>
  <c r="AZ47" i="3"/>
  <c r="CK40" i="3"/>
  <c r="AW79" i="3"/>
  <c r="M61" i="3"/>
  <c r="BF54" i="3"/>
  <c r="AZ48" i="3"/>
  <c r="CL42" i="3"/>
  <c r="AO37" i="3"/>
  <c r="CB65" i="3"/>
  <c r="BI57" i="3"/>
  <c r="K52" i="3"/>
  <c r="AW46" i="3"/>
  <c r="CI40" i="3"/>
  <c r="BJ72" i="3"/>
  <c r="S60" i="3"/>
  <c r="AH54" i="3"/>
  <c r="BT48" i="3"/>
  <c r="W43" i="3"/>
  <c r="AA79" i="3"/>
  <c r="AD62" i="3"/>
  <c r="BZ55" i="3"/>
  <c r="AC50" i="3"/>
  <c r="CC67" i="3"/>
  <c r="AO58" i="3"/>
  <c r="BV52" i="3"/>
  <c r="Y47" i="3"/>
  <c r="BK41" i="3"/>
  <c r="BB68" i="3"/>
  <c r="BL58" i="3"/>
  <c r="H53" i="3"/>
  <c r="AT77" i="3"/>
  <c r="BQ61" i="3"/>
  <c r="BA55" i="3"/>
  <c r="D50" i="3"/>
  <c r="AP72" i="3"/>
  <c r="L60" i="3"/>
  <c r="AC54" i="3"/>
  <c r="BO48" i="3"/>
  <c r="AC69" i="3"/>
  <c r="CG58" i="3"/>
  <c r="AA53" i="3"/>
  <c r="BM47" i="3"/>
  <c r="P42" i="3"/>
  <c r="BB36" i="3"/>
  <c r="BS67" i="3"/>
  <c r="AJ58" i="3"/>
  <c r="BQ52" i="3"/>
  <c r="T47" i="3"/>
  <c r="BF41" i="3"/>
  <c r="BC71" i="3"/>
  <c r="BS59" i="3"/>
  <c r="D54" i="3"/>
  <c r="AP48" i="3"/>
  <c r="CB42" i="3"/>
  <c r="BM74" i="3"/>
  <c r="CH60" i="3"/>
  <c r="D55" i="3"/>
  <c r="AP49" i="3"/>
  <c r="CB43" i="3"/>
  <c r="CC73" i="3"/>
  <c r="BE60" i="3"/>
  <c r="BP54" i="3"/>
  <c r="S49" i="3"/>
  <c r="BE43" i="3"/>
  <c r="BH74" i="3"/>
  <c r="CF60" i="3"/>
  <c r="BL15" i="4"/>
  <c r="CA15" i="4"/>
  <c r="CJ24" i="4"/>
  <c r="BZ28" i="4"/>
  <c r="CG76" i="3"/>
  <c r="U80" i="3"/>
  <c r="AI9" i="4"/>
  <c r="AI8" i="4"/>
  <c r="AK79" i="3"/>
  <c r="BF79" i="3"/>
  <c r="BV74" i="3"/>
  <c r="BW76" i="3"/>
  <c r="N81" i="3"/>
  <c r="BO9" i="4"/>
  <c r="T67" i="3"/>
  <c r="BT76" i="3"/>
  <c r="BL10" i="4"/>
  <c r="V71" i="3"/>
  <c r="R82" i="3"/>
  <c r="BJ68" i="3"/>
  <c r="Q7" i="4"/>
  <c r="AN69" i="3"/>
  <c r="Q68" i="3"/>
  <c r="CE52" i="3"/>
  <c r="BT41" i="3"/>
  <c r="P68" i="3"/>
  <c r="CD52" i="3"/>
  <c r="BS41" i="3"/>
  <c r="CA64" i="3"/>
  <c r="CD53" i="3"/>
  <c r="AC44" i="3"/>
  <c r="U36" i="3"/>
  <c r="BZ64" i="3"/>
  <c r="CD54" i="3"/>
  <c r="I47" i="3"/>
  <c r="W39" i="3"/>
  <c r="P32" i="3"/>
  <c r="AS61" i="3"/>
  <c r="CB53" i="3"/>
  <c r="AD47" i="3"/>
  <c r="BO40" i="3"/>
  <c r="AS76" i="3"/>
  <c r="BU60" i="3"/>
  <c r="AJ54" i="3"/>
  <c r="AD48" i="3"/>
  <c r="BP42" i="3"/>
  <c r="S37" i="3"/>
  <c r="AH65" i="3"/>
  <c r="AL57" i="3"/>
  <c r="BX51" i="3"/>
  <c r="AA46" i="3"/>
  <c r="BM40" i="3"/>
  <c r="CA71" i="3"/>
  <c r="CA59" i="3"/>
  <c r="L54" i="3"/>
  <c r="AX48" i="3"/>
  <c r="CJ42" i="3"/>
  <c r="BO77" i="3"/>
  <c r="BW61" i="3"/>
  <c r="BD55" i="3"/>
  <c r="G50" i="3"/>
  <c r="Z67" i="3"/>
  <c r="Q58" i="3"/>
  <c r="AZ52" i="3"/>
  <c r="CL46" i="3"/>
  <c r="AO41" i="3"/>
  <c r="CB67" i="3"/>
  <c r="AN58" i="3"/>
  <c r="BU52" i="3"/>
  <c r="P76" i="3"/>
  <c r="AI61" i="3"/>
  <c r="AE55" i="3"/>
  <c r="BQ49" i="3"/>
  <c r="BJ71" i="3"/>
  <c r="BV59" i="3"/>
  <c r="G54" i="3"/>
  <c r="AS48" i="3"/>
  <c r="AW68" i="3"/>
  <c r="BI58" i="3"/>
  <c r="E53" i="3"/>
  <c r="AQ47" i="3"/>
  <c r="CC41" i="3"/>
  <c r="AF36" i="3"/>
  <c r="I67" i="3"/>
  <c r="K58" i="3"/>
  <c r="AU52" i="3"/>
  <c r="CG46" i="3"/>
  <c r="AJ41" i="3"/>
  <c r="BV70" i="3"/>
  <c r="AS59" i="3"/>
  <c r="BQ53" i="3"/>
  <c r="T48" i="3"/>
  <c r="BF42" i="3"/>
  <c r="CG73" i="3"/>
  <c r="BF60" i="3"/>
  <c r="BQ54" i="3"/>
  <c r="T49" i="3"/>
  <c r="BF43" i="3"/>
  <c r="M73" i="3"/>
  <c r="AF60" i="3"/>
  <c r="AT54" i="3"/>
  <c r="CF48" i="3"/>
  <c r="AI43" i="3"/>
  <c r="CA73" i="3"/>
  <c r="BD60" i="3"/>
  <c r="BO54" i="3"/>
  <c r="R49" i="3"/>
  <c r="BD43" i="3"/>
  <c r="G38" i="3"/>
  <c r="BY69" i="3"/>
  <c r="P59" i="3"/>
  <c r="AQ53" i="3"/>
  <c r="L46" i="3"/>
  <c r="AU34" i="3"/>
  <c r="BT28" i="3"/>
  <c r="W23" i="3"/>
  <c r="BI17" i="3"/>
  <c r="L12" i="3"/>
  <c r="BI16" i="4"/>
  <c r="CD37" i="3"/>
  <c r="AD31" i="3"/>
  <c r="BP25" i="3"/>
  <c r="X9" i="4"/>
  <c r="BF73" i="3"/>
  <c r="E72" i="3"/>
  <c r="M9" i="4"/>
  <c r="AW67" i="3"/>
  <c r="E41" i="3"/>
  <c r="BH54" i="3"/>
  <c r="N53" i="3"/>
  <c r="H48" i="3"/>
  <c r="J51" i="3"/>
  <c r="AB48" i="3"/>
  <c r="AB49" i="3"/>
  <c r="P67" i="3"/>
  <c r="AZ54" i="3"/>
  <c r="W48" i="3"/>
  <c r="CK49" i="3"/>
  <c r="AN72" i="3"/>
  <c r="AT51" i="3"/>
  <c r="AX80" i="3"/>
  <c r="CL52" i="3"/>
  <c r="BC39" i="3"/>
  <c r="Y54" i="3"/>
  <c r="L41" i="3"/>
  <c r="E57" i="3"/>
  <c r="AK45" i="3"/>
  <c r="AE60" i="3"/>
  <c r="T51" i="3"/>
  <c r="BB41" i="3"/>
  <c r="AN71" i="3"/>
  <c r="AT56" i="3"/>
  <c r="X45" i="3"/>
  <c r="AE31" i="3"/>
  <c r="AR22" i="3"/>
  <c r="N14" i="3"/>
  <c r="CB47" i="3"/>
  <c r="BW31" i="3"/>
  <c r="V23" i="3"/>
  <c r="CA14" i="3"/>
  <c r="AO44" i="3"/>
  <c r="CA32" i="3"/>
  <c r="AT26" i="3"/>
  <c r="R20" i="3"/>
  <c r="BC13" i="3"/>
  <c r="AM63" i="3"/>
  <c r="L37" i="3"/>
  <c r="BS30" i="3"/>
  <c r="M82" i="3"/>
  <c r="CA37" i="3"/>
  <c r="AA31" i="3"/>
  <c r="BM25" i="3"/>
  <c r="P20" i="3"/>
  <c r="BB14" i="3"/>
  <c r="BH50" i="3"/>
  <c r="BD35" i="3"/>
  <c r="BP29" i="3"/>
  <c r="CJ55" i="3"/>
  <c r="AC36" i="3"/>
  <c r="X30" i="3"/>
  <c r="BJ24" i="3"/>
  <c r="M19" i="3"/>
  <c r="AY13" i="3"/>
  <c r="BW41" i="3"/>
  <c r="J33" i="3"/>
  <c r="AP27" i="3"/>
  <c r="BB42" i="3"/>
  <c r="AF33" i="3"/>
  <c r="BK27" i="3"/>
  <c r="AT47" i="3"/>
  <c r="CH34" i="3"/>
  <c r="T29" i="3"/>
  <c r="BF23" i="3"/>
  <c r="I18" i="3"/>
  <c r="AU12" i="3"/>
  <c r="AZ42" i="3"/>
  <c r="AD33" i="3"/>
  <c r="BI27" i="3"/>
  <c r="L22" i="3"/>
  <c r="AQ55" i="3"/>
  <c r="R36" i="3"/>
  <c r="S30" i="3"/>
  <c r="BE24" i="3"/>
  <c r="H19" i="3"/>
  <c r="AT13" i="3"/>
  <c r="V55" i="3"/>
  <c r="Q36" i="3"/>
  <c r="R30" i="3"/>
  <c r="BD24" i="3"/>
  <c r="G19" i="3"/>
  <c r="AS13" i="3"/>
  <c r="BV40" i="3"/>
  <c r="BP32" i="3"/>
  <c r="N27" i="3"/>
  <c r="AZ21" i="3"/>
  <c r="CL15" i="3"/>
  <c r="AO10" i="3"/>
  <c r="H40" i="3"/>
  <c r="AR32" i="3"/>
  <c r="BZ26" i="3"/>
  <c r="AC21" i="3"/>
  <c r="BO15" i="3"/>
  <c r="BC74" i="3"/>
  <c r="BH37" i="3"/>
  <c r="P31" i="3"/>
  <c r="BB25" i="3"/>
  <c r="E20" i="3"/>
  <c r="BM54" i="3"/>
  <c r="M36" i="3"/>
  <c r="N30" i="3"/>
  <c r="AZ24" i="3"/>
  <c r="CL18" i="3"/>
  <c r="P48" i="3"/>
  <c r="N35" i="3"/>
  <c r="AH29" i="3"/>
  <c r="BT23" i="3"/>
  <c r="W18" i="3"/>
  <c r="O48" i="3"/>
  <c r="M35" i="3"/>
  <c r="AG29" i="3"/>
  <c r="BS23" i="3"/>
  <c r="V18" i="3"/>
  <c r="BH12" i="3"/>
  <c r="CD39" i="3"/>
  <c r="AM32" i="3"/>
  <c r="BU26" i="3"/>
  <c r="AK20" i="3"/>
  <c r="CH8" i="3"/>
  <c r="AA24" i="3"/>
  <c r="AT10" i="3"/>
  <c r="BN33" i="3"/>
  <c r="M12" i="3"/>
  <c r="C27" i="2"/>
  <c r="CT8" i="4"/>
  <c r="N73" i="3"/>
  <c r="BR71" i="3"/>
  <c r="AS82" i="3"/>
  <c r="BV66" i="3"/>
  <c r="BQ39" i="3"/>
  <c r="AL54" i="3"/>
  <c r="CA52" i="3"/>
  <c r="BU47" i="3"/>
  <c r="BW50" i="3"/>
  <c r="F48" i="3"/>
  <c r="F49" i="3"/>
  <c r="AV66" i="3"/>
  <c r="AD54" i="3"/>
  <c r="CJ47" i="3"/>
  <c r="BO49" i="3"/>
  <c r="AI66" i="3"/>
  <c r="CJ49" i="3"/>
  <c r="X77" i="3"/>
  <c r="BP52" i="3"/>
  <c r="AG39" i="3"/>
  <c r="CL53" i="3"/>
  <c r="BY40" i="3"/>
  <c r="BR56" i="3"/>
  <c r="O45" i="3"/>
  <c r="F60" i="3"/>
  <c r="CG50" i="3"/>
  <c r="AF41" i="3"/>
  <c r="BH70" i="3"/>
  <c r="X56" i="3"/>
  <c r="AQ44" i="3"/>
  <c r="I31" i="3"/>
  <c r="V22" i="3"/>
  <c r="CA13" i="3"/>
  <c r="BZ46" i="3"/>
  <c r="AZ31" i="3"/>
  <c r="CI22" i="3"/>
  <c r="BE14" i="3"/>
  <c r="BC43" i="3"/>
  <c r="BD32" i="3"/>
  <c r="X26" i="3"/>
  <c r="BI19" i="3"/>
  <c r="AG13" i="3"/>
  <c r="AM59" i="3"/>
  <c r="BJ36" i="3"/>
  <c r="AW30" i="3"/>
  <c r="BW69" i="3"/>
  <c r="AU37" i="3"/>
  <c r="E31" i="3"/>
  <c r="AQ25" i="3"/>
  <c r="CC19" i="3"/>
  <c r="AF14" i="3"/>
  <c r="BS48" i="3"/>
  <c r="AC35" i="3"/>
  <c r="AT29" i="3"/>
  <c r="T53" i="3"/>
  <c r="CD35" i="3"/>
  <c r="CK29" i="3"/>
  <c r="AN24" i="3"/>
  <c r="BZ18" i="3"/>
  <c r="AC13" i="3"/>
  <c r="H41" i="3"/>
  <c r="BV32" i="3"/>
  <c r="T27" i="3"/>
  <c r="BV41" i="3"/>
  <c r="I33" i="3"/>
  <c r="AO27" i="3"/>
  <c r="AU46" i="3"/>
  <c r="BH34" i="3"/>
  <c r="CG28" i="3"/>
  <c r="AJ23" i="3"/>
  <c r="BV17" i="3"/>
  <c r="Y12" i="3"/>
  <c r="BL41" i="3"/>
  <c r="G33" i="3"/>
  <c r="AM27" i="3"/>
  <c r="BY21" i="3"/>
  <c r="BJ52" i="3"/>
  <c r="BY35" i="3"/>
  <c r="CF29" i="3"/>
  <c r="AI24" i="3"/>
  <c r="BU18" i="3"/>
  <c r="X13" i="3"/>
  <c r="AO52" i="3"/>
  <c r="BX35" i="3"/>
  <c r="CE29" i="3"/>
  <c r="AH24" i="3"/>
  <c r="BT18" i="3"/>
  <c r="W13" i="3"/>
  <c r="K40" i="3"/>
  <c r="AS32" i="3"/>
  <c r="CA26" i="3"/>
  <c r="AD21" i="3"/>
  <c r="BP15" i="3"/>
  <c r="S10" i="3"/>
  <c r="AW39" i="3"/>
  <c r="U32" i="3"/>
  <c r="BD26" i="3"/>
  <c r="G21" i="3"/>
  <c r="AS15" i="3"/>
  <c r="N66" i="3"/>
  <c r="AC37" i="3"/>
  <c r="CC30" i="3"/>
  <c r="AF25" i="3"/>
  <c r="BR19" i="3"/>
  <c r="CF51" i="3"/>
  <c r="BS35" i="3"/>
  <c r="CA29" i="3"/>
  <c r="AD24" i="3"/>
  <c r="BP18" i="3"/>
  <c r="M47" i="3"/>
  <c r="BX34" i="3"/>
  <c r="L29" i="3"/>
  <c r="AX23" i="3"/>
  <c r="CJ17" i="3"/>
  <c r="D47" i="3"/>
  <c r="BW34" i="3"/>
  <c r="K29" i="3"/>
  <c r="AW23" i="3"/>
  <c r="CI17" i="3"/>
  <c r="AL12" i="3"/>
  <c r="AJ39" i="3"/>
  <c r="O32" i="3"/>
  <c r="AY26" i="3"/>
  <c r="BD19" i="3"/>
  <c r="BJ8" i="3"/>
  <c r="AU23" i="3"/>
  <c r="P10" i="3"/>
  <c r="BX30" i="3"/>
  <c r="H19" i="4"/>
  <c r="CF8" i="4"/>
  <c r="AV71" i="3"/>
  <c r="CI70" i="3"/>
  <c r="M66" i="3"/>
  <c r="AI64" i="3"/>
  <c r="BG53" i="3"/>
  <c r="H47" i="3"/>
  <c r="AY47" i="3"/>
  <c r="E46" i="3"/>
  <c r="BS47" i="3"/>
  <c r="AX66" i="3"/>
  <c r="BU65" i="3"/>
  <c r="AU49" i="3"/>
  <c r="BN47" i="3"/>
  <c r="U47" i="3"/>
  <c r="BI65" i="3"/>
  <c r="BN49" i="3"/>
  <c r="G70" i="3"/>
  <c r="W51" i="3"/>
  <c r="BA10" i="4"/>
  <c r="BP53" i="3"/>
  <c r="BC40" i="3"/>
  <c r="AV56" i="3"/>
  <c r="M43" i="3"/>
  <c r="BO59" i="3"/>
  <c r="BJ49" i="3"/>
  <c r="J41" i="3"/>
  <c r="I69" i="3"/>
  <c r="CK55" i="3"/>
  <c r="BK43" i="3"/>
  <c r="BV30" i="3"/>
  <c r="U21" i="3"/>
  <c r="BD12" i="3"/>
  <c r="CL45" i="3"/>
  <c r="H31" i="3"/>
  <c r="BM22" i="3"/>
  <c r="AI14" i="3"/>
  <c r="BW42" i="3"/>
  <c r="AG32" i="3"/>
  <c r="CK25" i="3"/>
  <c r="AM19" i="3"/>
  <c r="K13" i="3"/>
  <c r="AR56" i="3"/>
  <c r="AG36" i="3"/>
  <c r="AA30" i="3"/>
  <c r="CI62" i="3"/>
  <c r="J37" i="3"/>
  <c r="BR30" i="3"/>
  <c r="U25" i="3"/>
  <c r="BG19" i="3"/>
  <c r="J14" i="3"/>
  <c r="BG47" i="3"/>
  <c r="D35" i="3"/>
  <c r="X29" i="3"/>
  <c r="AN50" i="3"/>
  <c r="BC35" i="3"/>
  <c r="BO29" i="3"/>
  <c r="R24" i="3"/>
  <c r="BD18" i="3"/>
  <c r="G13" i="3"/>
  <c r="AC40" i="3"/>
  <c r="AY32" i="3"/>
  <c r="CG26" i="3"/>
  <c r="G41" i="3"/>
  <c r="BU32" i="3"/>
  <c r="S27" i="3"/>
  <c r="BN45" i="3"/>
  <c r="AJ34" i="3"/>
  <c r="BK28" i="3"/>
  <c r="N23" i="3"/>
  <c r="AZ17" i="3"/>
  <c r="CL11" i="3"/>
  <c r="CE40" i="3"/>
  <c r="BS32" i="3"/>
  <c r="Q27" i="3"/>
  <c r="BC21" i="3"/>
  <c r="P50" i="3"/>
  <c r="AW35" i="3"/>
  <c r="BJ29" i="3"/>
  <c r="M24" i="3"/>
  <c r="AY18" i="3"/>
  <c r="CK12" i="3"/>
  <c r="CE49" i="3"/>
  <c r="AV35" i="3"/>
  <c r="BI29" i="3"/>
  <c r="L24" i="3"/>
  <c r="AX18" i="3"/>
  <c r="CJ12" i="3"/>
  <c r="AX39" i="3"/>
  <c r="V32" i="3"/>
  <c r="BE26" i="3"/>
  <c r="H21" i="3"/>
  <c r="AT15" i="3"/>
  <c r="CF9" i="3"/>
  <c r="CE38" i="3"/>
  <c r="CG31" i="3"/>
  <c r="AH26" i="3"/>
  <c r="BT20" i="3"/>
  <c r="W15" i="3"/>
  <c r="CA60" i="3"/>
  <c r="CA36" i="3"/>
  <c r="BG30" i="3"/>
  <c r="J25" i="3"/>
  <c r="AV19" i="3"/>
  <c r="BH49" i="3"/>
  <c r="AQ35" i="3"/>
  <c r="BE29" i="3"/>
  <c r="H24" i="3"/>
  <c r="AT18" i="3"/>
  <c r="W46" i="3"/>
  <c r="AZ34" i="3"/>
  <c r="BY28" i="3"/>
  <c r="AB23" i="3"/>
  <c r="BN17" i="3"/>
  <c r="V46" i="3"/>
  <c r="AY34" i="3"/>
  <c r="BX28" i="3"/>
  <c r="AA23" i="3"/>
  <c r="BM17" i="3"/>
  <c r="P12" i="3"/>
  <c r="BY38" i="3"/>
  <c r="CA31" i="3"/>
  <c r="AC26" i="3"/>
  <c r="BX18" i="3"/>
  <c r="AL8" i="3"/>
  <c r="BO22" i="3"/>
  <c r="BY9" i="3"/>
  <c r="H28" i="3"/>
  <c r="Y11" i="3"/>
  <c r="CD18" i="4"/>
  <c r="AJ8" i="4"/>
  <c r="Z71" i="3"/>
  <c r="AQ70" i="3"/>
  <c r="AK63" i="3"/>
  <c r="BZ63" i="3"/>
  <c r="AK53" i="3"/>
  <c r="BU46" i="3"/>
  <c r="AC47" i="3"/>
  <c r="BR45" i="3"/>
  <c r="AW47" i="3"/>
  <c r="BY65" i="3"/>
  <c r="Y65" i="3"/>
  <c r="Y49" i="3"/>
  <c r="AR47" i="3"/>
  <c r="CH46" i="3"/>
  <c r="N65" i="3"/>
  <c r="AR49" i="3"/>
  <c r="Q69" i="3"/>
  <c r="CJ50" i="3"/>
  <c r="O73" i="3"/>
  <c r="W52" i="3"/>
  <c r="CC19" i="4"/>
  <c r="Z56" i="3"/>
  <c r="BZ42" i="3"/>
  <c r="AP59" i="3"/>
  <c r="AN49" i="3"/>
  <c r="BW40" i="3"/>
  <c r="AD68" i="3"/>
  <c r="BO55" i="3"/>
  <c r="CE42" i="3"/>
  <c r="AZ30" i="3"/>
  <c r="CH20" i="3"/>
  <c r="AH12" i="3"/>
  <c r="V45" i="3"/>
  <c r="BU30" i="3"/>
  <c r="AQ22" i="3"/>
  <c r="M14" i="3"/>
  <c r="H42" i="3"/>
  <c r="J32" i="3"/>
  <c r="BO25" i="3"/>
  <c r="Q19" i="3"/>
  <c r="BX12" i="3"/>
  <c r="BK53" i="3"/>
  <c r="CK35" i="3"/>
  <c r="E30" i="3"/>
  <c r="O59" i="3"/>
  <c r="BI36" i="3"/>
  <c r="AV30" i="3"/>
  <c r="CH24" i="3"/>
  <c r="AK19" i="3"/>
  <c r="BW13" i="3"/>
  <c r="BM46" i="3"/>
  <c r="BN34" i="3"/>
  <c r="CK28" i="3"/>
  <c r="BQ48" i="3"/>
  <c r="AB35" i="3"/>
  <c r="AS29" i="3"/>
  <c r="CE23" i="3"/>
  <c r="AH18" i="3"/>
  <c r="BT12" i="3"/>
  <c r="BH39" i="3"/>
  <c r="AB32" i="3"/>
  <c r="BK26" i="3"/>
  <c r="AB40" i="3"/>
  <c r="AX32" i="3"/>
  <c r="CF26" i="3"/>
  <c r="CH44" i="3"/>
  <c r="M34" i="3"/>
  <c r="AO28" i="3"/>
  <c r="CA22" i="3"/>
  <c r="AD17" i="3"/>
  <c r="BP11" i="3"/>
  <c r="Q40" i="3"/>
  <c r="AV32" i="3"/>
  <c r="CD26" i="3"/>
  <c r="AG21" i="3"/>
  <c r="AU48" i="3"/>
  <c r="W35" i="3"/>
  <c r="AN29" i="3"/>
  <c r="BZ23" i="3"/>
  <c r="AC18" i="3"/>
  <c r="BO12" i="3"/>
  <c r="AL48" i="3"/>
  <c r="U35" i="3"/>
  <c r="AM29" i="3"/>
  <c r="BY23" i="3"/>
  <c r="AB18" i="3"/>
  <c r="BN12" i="3"/>
  <c r="E39" i="3"/>
  <c r="CH31" i="3"/>
  <c r="AD10" i="4"/>
  <c r="BI78" i="3"/>
  <c r="BX78" i="3"/>
  <c r="U70" i="3"/>
  <c r="BI52" i="3"/>
  <c r="AH63" i="3"/>
  <c r="BV46" i="3"/>
  <c r="AY46" i="3"/>
  <c r="AT42" i="3"/>
  <c r="AV45" i="3"/>
  <c r="BN42" i="3"/>
  <c r="AA65" i="3"/>
  <c r="P58" i="3"/>
  <c r="CL48" i="3"/>
  <c r="AM77" i="3"/>
  <c r="BL46" i="3"/>
  <c r="BD64" i="3"/>
  <c r="V49" i="3"/>
  <c r="AL68" i="3"/>
  <c r="BN50" i="3"/>
  <c r="AH72" i="3"/>
  <c r="CJ51" i="3"/>
  <c r="AX10" i="4"/>
  <c r="X54" i="3"/>
  <c r="BD42" i="3"/>
  <c r="BS57" i="3"/>
  <c r="CE48" i="3"/>
  <c r="BA40" i="3"/>
  <c r="BE67" i="3"/>
  <c r="AS55" i="3"/>
  <c r="BX39" i="3"/>
  <c r="AC29" i="3"/>
  <c r="BL20" i="3"/>
  <c r="BY11" i="3"/>
  <c r="AP44" i="3"/>
  <c r="AY30" i="3"/>
  <c r="U22" i="3"/>
  <c r="BZ13" i="3"/>
  <c r="T41" i="3"/>
  <c r="BV31" i="3"/>
  <c r="W25" i="3"/>
  <c r="CD18" i="3"/>
  <c r="BB12" i="3"/>
  <c r="CD50" i="3"/>
  <c r="BF35" i="3"/>
  <c r="BR29" i="3"/>
  <c r="W56" i="3"/>
  <c r="AE36" i="3"/>
  <c r="Z30" i="3"/>
  <c r="BL24" i="3"/>
  <c r="O19" i="3"/>
  <c r="BA13" i="3"/>
  <c r="CA45" i="3"/>
  <c r="AP34" i="3"/>
  <c r="BO28" i="3"/>
  <c r="BF47" i="3"/>
  <c r="CL34" i="3"/>
  <c r="W29" i="3"/>
  <c r="BI23" i="3"/>
  <c r="L18" i="3"/>
  <c r="AX12" i="3"/>
  <c r="N39" i="3"/>
  <c r="E32" i="3"/>
  <c r="AO26" i="3"/>
  <c r="BG39" i="3"/>
  <c r="AA32" i="3"/>
  <c r="BJ26" i="3"/>
  <c r="S44" i="3"/>
  <c r="BY33" i="3"/>
  <c r="S28" i="3"/>
  <c r="BE22" i="3"/>
  <c r="H17" i="3"/>
  <c r="AT11" i="3"/>
  <c r="BB39" i="3"/>
  <c r="Y32" i="3"/>
  <c r="BH26" i="3"/>
  <c r="K21" i="3"/>
  <c r="AJ47" i="3"/>
  <c r="CD34" i="3"/>
  <c r="R29" i="3"/>
  <c r="BD23" i="3"/>
  <c r="G18" i="3"/>
  <c r="AS12" i="3"/>
  <c r="AI47" i="3"/>
  <c r="CC34" i="3"/>
  <c r="Q29" i="3"/>
  <c r="BC23" i="3"/>
  <c r="F18" i="3"/>
  <c r="AR12" i="3"/>
  <c r="AZ38" i="3"/>
  <c r="BK31" i="3"/>
  <c r="M26" i="3"/>
  <c r="H10" i="4"/>
  <c r="AM78" i="3"/>
  <c r="BB78" i="3"/>
  <c r="AP69" i="3"/>
  <c r="AM52" i="3"/>
  <c r="R61" i="3"/>
  <c r="AZ46" i="3"/>
  <c r="AC46" i="3"/>
  <c r="X42" i="3"/>
  <c r="Z45" i="3"/>
  <c r="AR42" i="3"/>
  <c r="BO64" i="3"/>
  <c r="CB57" i="3"/>
  <c r="BP48" i="3"/>
  <c r="CJ75" i="3"/>
  <c r="AP46" i="3"/>
  <c r="BM61" i="3"/>
  <c r="BM48" i="3"/>
  <c r="BR67" i="3"/>
  <c r="AR50" i="3"/>
  <c r="BA71" i="3"/>
  <c r="BN51" i="3"/>
  <c r="AO82" i="3"/>
  <c r="CK53" i="3"/>
  <c r="AH42" i="3"/>
  <c r="AV57" i="3"/>
  <c r="BI48" i="3"/>
  <c r="AE40" i="3"/>
  <c r="CB66" i="3"/>
  <c r="W55" i="3"/>
  <c r="AC39" i="3"/>
  <c r="G29" i="3"/>
  <c r="AP20" i="3"/>
  <c r="BC11" i="3"/>
  <c r="BJ43" i="3"/>
  <c r="AC30" i="3"/>
  <c r="CH21" i="3"/>
  <c r="BD13" i="3"/>
  <c r="AM40" i="3"/>
  <c r="AY31" i="3"/>
  <c r="CJ24" i="3"/>
  <c r="BH18" i="3"/>
  <c r="BW11" i="3"/>
  <c r="CC48" i="3"/>
  <c r="AF35" i="3"/>
  <c r="AV29" i="3"/>
  <c r="AP53" i="3"/>
  <c r="CI35" i="3"/>
  <c r="D30" i="3"/>
  <c r="AP24" i="3"/>
  <c r="CB18" i="3"/>
  <c r="AE13" i="3"/>
  <c r="L45" i="3"/>
  <c r="Q34" i="3"/>
  <c r="AS28" i="3"/>
  <c r="BF46" i="3"/>
  <c r="BM34" i="3"/>
  <c r="CJ28" i="3"/>
  <c r="AM23" i="3"/>
  <c r="BY17" i="3"/>
  <c r="AB12" i="3"/>
  <c r="BG38" i="3"/>
  <c r="BQ31" i="3"/>
  <c r="S26" i="3"/>
  <c r="K39" i="3"/>
  <c r="D32" i="3"/>
  <c r="AN26" i="3"/>
  <c r="AG43" i="3"/>
  <c r="BB33" i="3"/>
  <c r="CF27" i="3"/>
  <c r="AI22" i="3"/>
  <c r="BU16" i="3"/>
  <c r="X11" i="3"/>
  <c r="I39" i="3"/>
  <c r="CK31" i="3"/>
  <c r="BX43" i="4"/>
  <c r="BH78" i="3"/>
  <c r="AD76" i="3"/>
  <c r="AZ80" i="3"/>
  <c r="Q52" i="3"/>
  <c r="P53" i="3"/>
  <c r="AD46" i="3"/>
  <c r="W40" i="3"/>
  <c r="CK41" i="3"/>
  <c r="AQ40" i="3"/>
  <c r="V42" i="3"/>
  <c r="CC57" i="3"/>
  <c r="BE57" i="3"/>
  <c r="CD70" i="3"/>
  <c r="BU67" i="3"/>
  <c r="AN44" i="3"/>
  <c r="AF61" i="3"/>
  <c r="BK46" i="3"/>
  <c r="K64" i="3"/>
  <c r="CI49" i="3"/>
  <c r="BU70" i="3"/>
  <c r="AR51" i="3"/>
  <c r="AF72" i="3"/>
  <c r="BO53" i="3"/>
  <c r="BX40" i="3"/>
  <c r="Z57" i="3"/>
  <c r="AM48" i="3"/>
  <c r="I40" i="3"/>
  <c r="AT64" i="3"/>
  <c r="CI53" i="3"/>
  <c r="BV38" i="3"/>
  <c r="AX28" i="3"/>
  <c r="T20" i="3"/>
  <c r="AG11" i="3"/>
  <c r="BX42" i="3"/>
  <c r="AB29" i="3"/>
  <c r="BK20" i="3"/>
  <c r="BC12" i="3"/>
  <c r="BU39" i="3"/>
  <c r="AC31" i="3"/>
  <c r="BN24" i="3"/>
  <c r="AL18" i="3"/>
  <c r="BA11" i="3"/>
  <c r="BR47" i="3"/>
  <c r="F35" i="3"/>
  <c r="Z29" i="3"/>
  <c r="BI50" i="3"/>
  <c r="BE35" i="3"/>
  <c r="BQ29" i="3"/>
  <c r="T24" i="3"/>
  <c r="BF18" i="3"/>
  <c r="I13" i="3"/>
  <c r="AF44" i="3"/>
  <c r="CC33" i="3"/>
  <c r="W28" i="3"/>
  <c r="BZ45" i="3"/>
  <c r="AM34" i="3"/>
  <c r="BN28" i="3"/>
  <c r="Q23" i="3"/>
  <c r="BC17" i="3"/>
  <c r="F12" i="3"/>
  <c r="Z38" i="3"/>
  <c r="AT31" i="3"/>
  <c r="CF25" i="3"/>
  <c r="BF38" i="3"/>
  <c r="BP31" i="3"/>
  <c r="R26" i="3"/>
  <c r="BA42" i="3"/>
  <c r="AE33" i="3"/>
  <c r="BJ27" i="3"/>
  <c r="M22" i="3"/>
  <c r="AY16" i="3"/>
  <c r="CK10" i="3"/>
  <c r="BC38" i="3"/>
  <c r="BN31" i="3"/>
  <c r="P26" i="3"/>
  <c r="AM42" i="4"/>
  <c r="AL78" i="3"/>
  <c r="H76" i="3"/>
  <c r="AD80" i="3"/>
  <c r="CC50" i="3"/>
  <c r="AK52" i="3"/>
  <c r="H46" i="3"/>
  <c r="CJ39" i="3"/>
  <c r="BO41" i="3"/>
  <c r="U40" i="3"/>
  <c r="CI41" i="3"/>
  <c r="BF57" i="3"/>
  <c r="AH57" i="3"/>
  <c r="L70" i="3"/>
  <c r="M67" i="3"/>
  <c r="R44" i="3"/>
  <c r="CJ60" i="3"/>
  <c r="AO46" i="3"/>
  <c r="BB63" i="3"/>
  <c r="CG47" i="3"/>
  <c r="AD66" i="3"/>
  <c r="CI50" i="3"/>
  <c r="AZ71" i="3"/>
  <c r="AS53" i="3"/>
  <c r="BB40" i="3"/>
  <c r="D57" i="3"/>
  <c r="Q48" i="3"/>
  <c r="BV39" i="3"/>
  <c r="CK63" i="3"/>
  <c r="BM53" i="3"/>
  <c r="AI38" i="3"/>
  <c r="AB28" i="3"/>
  <c r="CG19" i="3"/>
  <c r="K11" i="3"/>
  <c r="I42" i="3"/>
  <c r="F29" i="3"/>
  <c r="AO20" i="3"/>
  <c r="AG12" i="3"/>
  <c r="AA39" i="3"/>
  <c r="BT30" i="3"/>
  <c r="AR24" i="3"/>
  <c r="P18" i="3"/>
  <c r="AE11" i="3"/>
  <c r="BO46" i="3"/>
  <c r="BP34" i="3"/>
  <c r="D29" i="3"/>
  <c r="CB48" i="3"/>
  <c r="AD35" i="3"/>
  <c r="AU29" i="3"/>
  <c r="CG23" i="3"/>
  <c r="AJ18" i="3"/>
  <c r="BV12" i="3"/>
  <c r="AR43" i="3"/>
  <c r="BF33" i="3"/>
  <c r="CJ27" i="3"/>
  <c r="K45" i="3"/>
  <c r="P34" i="3"/>
  <c r="AR28" i="3"/>
  <c r="CD22" i="3"/>
  <c r="AG17" i="3"/>
  <c r="F80" i="3"/>
  <c r="BW37" i="3"/>
  <c r="X31" i="3"/>
  <c r="BJ25" i="3"/>
  <c r="R38" i="3"/>
  <c r="AS31" i="3"/>
  <c r="CE25" i="3"/>
  <c r="BU41" i="3"/>
  <c r="H33" i="3"/>
  <c r="AN27" i="3"/>
  <c r="BZ21" i="3"/>
  <c r="AC16" i="3"/>
  <c r="BO10" i="3"/>
  <c r="P38" i="3"/>
  <c r="AQ31" i="3"/>
  <c r="CC25" i="3"/>
  <c r="AF20" i="3"/>
  <c r="AD23" i="4"/>
  <c r="P78" i="3"/>
  <c r="Q9" i="4"/>
  <c r="H80" i="3"/>
  <c r="AX41" i="3"/>
  <c r="O52" i="3"/>
  <c r="CJ38" i="3"/>
  <c r="AR39" i="3"/>
  <c r="CF36" i="3"/>
  <c r="CH39" i="3"/>
  <c r="X76" i="3"/>
  <c r="AI57" i="3"/>
  <c r="AY52" i="3"/>
  <c r="AE69" i="3"/>
  <c r="AJ66" i="3"/>
  <c r="BG41" i="3"/>
  <c r="BJ60" i="3"/>
  <c r="S46" i="3"/>
  <c r="J63" i="3"/>
  <c r="BK47" i="3"/>
  <c r="BF65" i="3"/>
  <c r="CG48" i="3"/>
  <c r="BJ70" i="3"/>
  <c r="CI51" i="3"/>
  <c r="AF40" i="3"/>
  <c r="BQ56" i="3"/>
  <c r="P47" i="3"/>
  <c r="AY38" i="3"/>
  <c r="AS63" i="3"/>
  <c r="U53" i="3"/>
  <c r="CE37" i="3"/>
  <c r="F28" i="3"/>
  <c r="BK19" i="3"/>
  <c r="J10" i="3"/>
  <c r="BT38" i="3"/>
  <c r="BS28" i="3"/>
  <c r="S20" i="3"/>
  <c r="K12" i="3"/>
  <c r="BS38" i="3"/>
  <c r="AX30" i="3"/>
  <c r="V24" i="3"/>
  <c r="AK17" i="3"/>
  <c r="I11" i="3"/>
  <c r="CI45" i="3"/>
  <c r="AR34" i="3"/>
  <c r="BQ28" i="3"/>
  <c r="BP47" i="3"/>
  <c r="E35" i="3"/>
  <c r="Y29" i="3"/>
  <c r="BK23" i="3"/>
  <c r="N18" i="3"/>
  <c r="AZ12" i="3"/>
  <c r="BK42" i="3"/>
  <c r="AI33" i="3"/>
  <c r="BN27" i="3"/>
  <c r="W44" i="3"/>
  <c r="CB33" i="3"/>
  <c r="V28" i="3"/>
  <c r="BH22" i="3"/>
  <c r="K17" i="3"/>
  <c r="F69" i="3"/>
  <c r="AL37" i="3"/>
  <c r="CK30" i="3"/>
  <c r="Z78" i="3"/>
  <c r="BV37" i="3"/>
  <c r="W31" i="3"/>
  <c r="BI25" i="3"/>
  <c r="CG40" i="3"/>
  <c r="BT32" i="3"/>
  <c r="R27" i="3"/>
  <c r="BD21" i="3"/>
  <c r="G16" i="3"/>
  <c r="CJ76" i="3"/>
  <c r="BS37" i="3"/>
  <c r="U31" i="3"/>
  <c r="BG25" i="3"/>
  <c r="J20" i="3"/>
  <c r="K44" i="3"/>
  <c r="BW33" i="3"/>
  <c r="Q28" i="3"/>
  <c r="BC22" i="3"/>
  <c r="F17" i="3"/>
  <c r="AR11" i="3"/>
  <c r="J44" i="3"/>
  <c r="BV33" i="3"/>
  <c r="P28" i="3"/>
  <c r="CD22" i="4"/>
  <c r="CC77" i="3"/>
  <c r="BM8" i="4"/>
  <c r="BU79" i="3"/>
  <c r="AB41" i="3"/>
  <c r="BF51" i="3"/>
  <c r="BN38" i="3"/>
  <c r="V39" i="3"/>
  <c r="CG28" i="4"/>
  <c r="BL39" i="3"/>
  <c r="M75" i="3"/>
  <c r="M57" i="3"/>
  <c r="AC52" i="3"/>
  <c r="AX68" i="3"/>
  <c r="BP65" i="3"/>
  <c r="AK41" i="3"/>
  <c r="J60" i="3"/>
  <c r="CF45" i="3"/>
  <c r="BC62" i="3"/>
  <c r="AO47" i="3"/>
  <c r="L65" i="3"/>
  <c r="BK48" i="3"/>
  <c r="CD69" i="3"/>
  <c r="BM51" i="3"/>
  <c r="J40" i="3"/>
  <c r="AU56" i="3"/>
  <c r="CC46" i="3"/>
  <c r="AC38" i="3"/>
  <c r="CJ62" i="3"/>
  <c r="CH52" i="3"/>
  <c r="AZ37" i="3"/>
  <c r="BS27" i="3"/>
  <c r="AO19" i="3"/>
  <c r="BW9" i="3"/>
  <c r="AG38" i="3"/>
  <c r="AW28" i="3"/>
  <c r="CF19" i="3"/>
  <c r="BX11" i="3"/>
  <c r="AF38" i="3"/>
  <c r="AB30" i="3"/>
  <c r="CI23" i="3"/>
  <c r="O17" i="3"/>
  <c r="BV10" i="3"/>
  <c r="T45" i="3"/>
  <c r="T34" i="3"/>
  <c r="AU28" i="3"/>
  <c r="BN46" i="3"/>
  <c r="BO34" i="3"/>
  <c r="CL28" i="3"/>
  <c r="AO23" i="3"/>
  <c r="CA17" i="3"/>
  <c r="AD12" i="3"/>
  <c r="CE41" i="3"/>
  <c r="L33" i="3"/>
  <c r="AR27" i="3"/>
  <c r="AP43" i="3"/>
  <c r="BE33" i="3"/>
  <c r="CI27" i="3"/>
  <c r="AL22" i="3"/>
  <c r="BX16" i="3"/>
  <c r="AR62" i="3"/>
  <c r="G37" i="3"/>
  <c r="BO30" i="3"/>
  <c r="AB68" i="3"/>
  <c r="AK37" i="3"/>
  <c r="CJ30" i="3"/>
  <c r="AM25" i="3"/>
  <c r="S40" i="3"/>
  <c r="AW32" i="3"/>
  <c r="CE26" i="3"/>
  <c r="AH21" i="3"/>
  <c r="BT15" i="3"/>
  <c r="BA67" i="3"/>
  <c r="AI37" i="3"/>
  <c r="CH30" i="3"/>
  <c r="AK25" i="3"/>
  <c r="BW19" i="3"/>
  <c r="AE43" i="3"/>
  <c r="AZ33" i="3"/>
  <c r="CD27" i="3"/>
  <c r="AG22" i="3"/>
  <c r="BS16" i="3"/>
  <c r="V11" i="3"/>
  <c r="V43" i="3"/>
  <c r="AY33" i="3"/>
  <c r="CC27" i="3"/>
  <c r="AF22" i="3"/>
  <c r="BR16" i="3"/>
  <c r="D58" i="3"/>
  <c r="AY36" i="3"/>
  <c r="AM30" i="3"/>
  <c r="BY24" i="3"/>
  <c r="AB19" i="3"/>
  <c r="BY39" i="4"/>
  <c r="O79" i="3"/>
  <c r="U82" i="3"/>
  <c r="Q67" i="3"/>
  <c r="F41" i="3"/>
  <c r="G44" i="3"/>
  <c r="AR38" i="3"/>
  <c r="V75" i="3"/>
  <c r="BJ13" i="4"/>
  <c r="K71" i="3"/>
  <c r="U74" i="3"/>
  <c r="AD52" i="3"/>
  <c r="G52" i="3"/>
  <c r="N63" i="3"/>
  <c r="BN61" i="3"/>
  <c r="O41" i="3"/>
  <c r="BW57" i="3"/>
  <c r="AM44" i="3"/>
  <c r="BL61" i="3"/>
  <c r="S47" i="3"/>
  <c r="BB64" i="3"/>
  <c r="AO48" i="3"/>
  <c r="BE65" i="3"/>
  <c r="AQ51" i="3"/>
  <c r="W18" i="4"/>
  <c r="X55" i="3"/>
  <c r="BG46" i="3"/>
  <c r="BT37" i="3"/>
  <c r="AV62" i="3"/>
  <c r="BL52" i="3"/>
  <c r="O37" i="3"/>
  <c r="BR26" i="3"/>
  <c r="R18" i="3"/>
  <c r="BA9" i="3"/>
  <c r="AY37" i="3"/>
  <c r="AA28" i="3"/>
  <c r="BJ19" i="3"/>
  <c r="BB11" i="3"/>
  <c r="CC37" i="3"/>
  <c r="F30" i="3"/>
  <c r="BM23" i="3"/>
  <c r="CB16" i="3"/>
  <c r="AZ10" i="3"/>
  <c r="AH44" i="3"/>
  <c r="CF33" i="3"/>
  <c r="Y28" i="3"/>
  <c r="CH45" i="3"/>
  <c r="AQ34" i="3"/>
  <c r="BP28" i="3"/>
  <c r="S23" i="3"/>
  <c r="BE17" i="3"/>
  <c r="H12" i="3"/>
  <c r="P41" i="3"/>
  <c r="BX32" i="3"/>
  <c r="V27" i="3"/>
  <c r="BJ42" i="3"/>
  <c r="AH33" i="3"/>
  <c r="BM27" i="3"/>
  <c r="P22" i="3"/>
  <c r="BB16" i="3"/>
  <c r="BX58" i="3"/>
  <c r="BF36" i="3"/>
  <c r="AS30" i="3"/>
  <c r="H62" i="3"/>
  <c r="E37" i="3"/>
  <c r="BN30" i="3"/>
  <c r="Q25" i="3"/>
  <c r="BF39" i="3"/>
  <c r="Z32" i="3"/>
  <c r="BI26" i="3"/>
  <c r="L21" i="3"/>
  <c r="AX15" i="3"/>
  <c r="BC61" i="3"/>
  <c r="CL36" i="3"/>
  <c r="AN35" i="4"/>
  <c r="CB78" i="3"/>
  <c r="AJ81" i="3"/>
  <c r="CD66" i="3"/>
  <c r="BR39" i="3"/>
  <c r="BT43" i="3"/>
  <c r="V38" i="3"/>
  <c r="AH74" i="3"/>
  <c r="CR7" i="4"/>
  <c r="AD70" i="3"/>
  <c r="AO73" i="3"/>
  <c r="H52" i="3"/>
  <c r="BT51" i="3"/>
  <c r="AW59" i="3"/>
  <c r="AG61" i="3"/>
  <c r="CB40" i="3"/>
  <c r="AZ57" i="3"/>
  <c r="Q44" i="3"/>
  <c r="T59" i="3"/>
  <c r="BI45" i="3"/>
  <c r="BA63" i="3"/>
  <c r="S48" i="3"/>
  <c r="K65" i="3"/>
  <c r="U51" i="3"/>
  <c r="E10" i="4"/>
  <c r="CK54" i="3"/>
  <c r="AK46" i="3"/>
  <c r="AX37" i="3"/>
  <c r="I62" i="3"/>
  <c r="AP52" i="3"/>
  <c r="BR36" i="3"/>
  <c r="AV26" i="3"/>
  <c r="CE17" i="3"/>
  <c r="AE9" i="3"/>
  <c r="N37" i="3"/>
  <c r="E28" i="3"/>
  <c r="AN19" i="3"/>
  <c r="AF11" i="3"/>
  <c r="M37" i="3"/>
  <c r="BS29" i="3"/>
  <c r="CH22" i="3"/>
  <c r="BF16" i="3"/>
  <c r="AD10" i="3"/>
  <c r="BB43" i="3"/>
  <c r="BH33" i="3"/>
  <c r="CL27" i="3"/>
  <c r="M45" i="3"/>
  <c r="S34" i="3"/>
  <c r="AT28" i="3"/>
  <c r="CF22" i="3"/>
  <c r="AI17" i="3"/>
  <c r="BU11" i="3"/>
  <c r="AG40" i="3"/>
  <c r="BA32" i="3"/>
  <c r="CI26" i="3"/>
  <c r="CD41" i="3"/>
  <c r="K33" i="3"/>
  <c r="AQ27" i="3"/>
  <c r="CC21" i="3"/>
  <c r="AF16" i="3"/>
  <c r="CI55" i="3"/>
  <c r="AB36" i="3"/>
  <c r="W30" i="3"/>
  <c r="BA58" i="3"/>
  <c r="BE36" i="3"/>
  <c r="AR30" i="3"/>
  <c r="CD24" i="3"/>
  <c r="J39" i="3"/>
  <c r="CL31" i="3"/>
  <c r="AM26" i="3"/>
  <c r="BY20" i="3"/>
  <c r="AB15" i="3"/>
  <c r="AC58" i="3"/>
  <c r="BC36" i="3"/>
  <c r="AP30" i="3"/>
  <c r="CB24" i="3"/>
  <c r="AE19" i="3"/>
  <c r="BJ41" i="3"/>
  <c r="F33" i="3"/>
  <c r="AL27" i="3"/>
  <c r="BX21" i="3"/>
  <c r="AA16" i="3"/>
  <c r="BM10" i="3"/>
  <c r="BI41" i="3"/>
  <c r="E33" i="3"/>
  <c r="AK27" i="3"/>
  <c r="BW21" i="3"/>
  <c r="Z16" i="3"/>
  <c r="AN52" i="3"/>
  <c r="BV35" i="3"/>
  <c r="CD29" i="3"/>
  <c r="AG24" i="3"/>
  <c r="BS18" i="3"/>
  <c r="V13" i="3"/>
  <c r="CC49" i="3"/>
  <c r="AT35" i="3"/>
  <c r="BG29" i="3"/>
  <c r="J24" i="3"/>
  <c r="AV18" i="3"/>
  <c r="CH12" i="3"/>
  <c r="BM44" i="3"/>
  <c r="G34" i="3"/>
  <c r="AI28" i="3"/>
  <c r="BU22" i="3"/>
  <c r="X17" i="3"/>
  <c r="AY41" i="3"/>
  <c r="CJ32" i="3"/>
  <c r="AG27" i="3"/>
  <c r="BS21" i="3"/>
  <c r="V16" i="3"/>
  <c r="AL39" i="3"/>
  <c r="R32" i="3"/>
  <c r="BA26" i="3"/>
  <c r="D21" i="3"/>
  <c r="AP15" i="3"/>
  <c r="AK39" i="3"/>
  <c r="Q32" i="3"/>
  <c r="AZ26" i="3"/>
  <c r="CL20" i="3"/>
  <c r="AO15" i="3"/>
  <c r="AL49" i="3"/>
  <c r="AL35" i="3"/>
  <c r="BB29" i="3"/>
  <c r="BB44" i="3"/>
  <c r="P13" i="3"/>
  <c r="C50" i="2"/>
  <c r="BP79" i="3"/>
  <c r="J74" i="3"/>
  <c r="CG66" i="3"/>
  <c r="AL66" i="3"/>
  <c r="AV67" i="3"/>
  <c r="AX43" i="3"/>
  <c r="BQ32" i="4"/>
  <c r="BB73" i="3"/>
  <c r="BT64" i="3"/>
  <c r="AX69" i="3"/>
  <c r="AN61" i="3"/>
  <c r="BU51" i="3"/>
  <c r="CH74" i="3"/>
  <c r="W59" i="3"/>
  <c r="AK58" i="3"/>
  <c r="BZ38" i="3"/>
  <c r="AD57" i="3"/>
  <c r="CD43" i="3"/>
  <c r="CE58" i="3"/>
  <c r="AM45" i="3"/>
  <c r="AG60" i="3"/>
  <c r="BI46" i="3"/>
  <c r="AX64" i="3"/>
  <c r="CH50" i="3"/>
  <c r="K73" i="3"/>
  <c r="AS54" i="3"/>
  <c r="O46" i="3"/>
  <c r="AB37" i="3"/>
  <c r="BD61" i="3"/>
  <c r="AO51" i="3"/>
  <c r="I35" i="3"/>
  <c r="Z26" i="3"/>
  <c r="AM17" i="3"/>
  <c r="I9" i="3"/>
  <c r="BQ36" i="3"/>
  <c r="BR27" i="3"/>
  <c r="R19" i="3"/>
  <c r="J11" i="3"/>
  <c r="BP36" i="3"/>
  <c r="AW29" i="3"/>
  <c r="BL22" i="3"/>
  <c r="AJ16" i="3"/>
  <c r="H10" i="3"/>
  <c r="BV42" i="3"/>
  <c r="AK33" i="3"/>
  <c r="BP27" i="3"/>
  <c r="AG44" i="3"/>
  <c r="CD33" i="3"/>
  <c r="X28" i="3"/>
  <c r="BJ22" i="3"/>
  <c r="M17" i="3"/>
  <c r="AY11" i="3"/>
  <c r="BJ39" i="3"/>
  <c r="AD32" i="3"/>
  <c r="BM26" i="3"/>
  <c r="I41" i="3"/>
  <c r="BW32" i="3"/>
  <c r="U27" i="3"/>
  <c r="BG21" i="3"/>
  <c r="J16" i="3"/>
  <c r="S53" i="3"/>
  <c r="CC35" i="3"/>
  <c r="CJ29" i="3"/>
  <c r="BN55" i="3"/>
  <c r="Z36" i="3"/>
  <c r="V30" i="3"/>
  <c r="BH24" i="3"/>
  <c r="BE38" i="3"/>
  <c r="BO31" i="3"/>
  <c r="Q26" i="3"/>
  <c r="BC20" i="3"/>
  <c r="F15" i="3"/>
  <c r="AR55" i="3"/>
  <c r="X36" i="3"/>
  <c r="T30" i="3"/>
  <c r="BF24" i="3"/>
  <c r="I19" i="3"/>
  <c r="CD40" i="3"/>
  <c r="BR32" i="3"/>
  <c r="P27" i="3"/>
  <c r="BB21" i="3"/>
  <c r="E16" i="3"/>
  <c r="AQ10" i="3"/>
  <c r="CC40" i="3"/>
  <c r="BQ32" i="3"/>
  <c r="O27" i="3"/>
  <c r="BA21" i="3"/>
  <c r="D16" i="3"/>
  <c r="CD49" i="3"/>
  <c r="AU35" i="3"/>
  <c r="BH29" i="3"/>
  <c r="K24" i="3"/>
  <c r="AW18" i="3"/>
  <c r="CI12" i="3"/>
  <c r="AJ48" i="3"/>
  <c r="Q35" i="3"/>
  <c r="AK29" i="3"/>
  <c r="BW23" i="3"/>
  <c r="Z18" i="3"/>
  <c r="BL12" i="3"/>
  <c r="CG43" i="3"/>
  <c r="BS33" i="3"/>
  <c r="M28" i="3"/>
  <c r="AY22" i="3"/>
  <c r="CK16" i="3"/>
  <c r="BK40" i="3"/>
  <c r="BM32" i="3"/>
  <c r="K27" i="3"/>
  <c r="AW21" i="3"/>
  <c r="CI15" i="3"/>
  <c r="CB38" i="3"/>
  <c r="CD31" i="3"/>
  <c r="AE26" i="3"/>
  <c r="BQ20" i="3"/>
  <c r="T15" i="3"/>
  <c r="CA38" i="3"/>
  <c r="CB31" i="3"/>
  <c r="AD26" i="3"/>
  <c r="BP20" i="3"/>
  <c r="S15" i="3"/>
  <c r="N48" i="3"/>
  <c r="L35" i="3"/>
  <c r="AF29" i="3"/>
  <c r="BB37" i="3"/>
  <c r="BG12" i="3"/>
  <c r="C17" i="2"/>
  <c r="U15" i="3"/>
  <c r="AR77" i="3"/>
  <c r="BW73" i="3"/>
  <c r="AN65" i="3"/>
  <c r="P66" i="3"/>
  <c r="BT66" i="3"/>
  <c r="AB43" i="3"/>
  <c r="AG14" i="4"/>
  <c r="BL72" i="3"/>
  <c r="AB64" i="3"/>
  <c r="BH68" i="3"/>
  <c r="J61" i="3"/>
  <c r="AY51" i="3"/>
  <c r="N74" i="3"/>
  <c r="CH58" i="3"/>
  <c r="L58" i="3"/>
  <c r="BD38" i="3"/>
  <c r="H57" i="3"/>
  <c r="BH43" i="3"/>
  <c r="BG58" i="3"/>
  <c r="Q45" i="3"/>
  <c r="H60" i="3"/>
  <c r="AM46" i="3"/>
  <c r="F64" i="3"/>
  <c r="BL50" i="3"/>
  <c r="AE72" i="3"/>
  <c r="W54" i="3"/>
  <c r="CB45" i="3"/>
  <c r="F37" i="3"/>
  <c r="Y61" i="3"/>
  <c r="S51" i="3"/>
  <c r="BS34" i="3"/>
  <c r="D26" i="3"/>
  <c r="Q17" i="3"/>
  <c r="BV8" i="3"/>
  <c r="AI36" i="3"/>
  <c r="AV27" i="3"/>
  <c r="Q18" i="3"/>
  <c r="BW10" i="3"/>
  <c r="AH36" i="3"/>
  <c r="AA29" i="3"/>
  <c r="AP22" i="3"/>
  <c r="N16" i="3"/>
  <c r="BU9" i="3"/>
  <c r="CH41" i="3"/>
  <c r="N33" i="3"/>
  <c r="AT27" i="3"/>
  <c r="BA43" i="3"/>
  <c r="BG33" i="3"/>
  <c r="CK27" i="3"/>
  <c r="AN22" i="3"/>
  <c r="BZ16" i="3"/>
  <c r="AC11" i="3"/>
  <c r="P39" i="3"/>
  <c r="G32" i="3"/>
  <c r="AQ26" i="3"/>
  <c r="AD40" i="3"/>
  <c r="AZ32" i="3"/>
  <c r="CH26" i="3"/>
  <c r="AK21" i="3"/>
  <c r="BW15" i="3"/>
  <c r="AM50" i="3"/>
  <c r="BB35" i="3"/>
  <c r="BN29" i="3"/>
  <c r="CG52" i="3"/>
  <c r="CB35" i="3"/>
  <c r="CI29" i="3"/>
  <c r="AL24" i="3"/>
  <c r="Q38" i="3"/>
  <c r="AR31" i="3"/>
  <c r="CD25" i="3"/>
  <c r="AG20" i="3"/>
  <c r="BS14" i="3"/>
  <c r="BK52" i="3"/>
  <c r="BZ35" i="3"/>
  <c r="CG29" i="3"/>
  <c r="AJ24" i="3"/>
  <c r="BV18" i="3"/>
  <c r="P40" i="3"/>
  <c r="AU32" i="3"/>
  <c r="CC26" i="3"/>
  <c r="AF21" i="3"/>
  <c r="BR15" i="3"/>
  <c r="U10" i="3"/>
  <c r="O40" i="3"/>
  <c r="AT32" i="3"/>
  <c r="CB26" i="3"/>
  <c r="AE21" i="3"/>
  <c r="BQ15" i="3"/>
  <c r="AK48" i="3"/>
  <c r="R35" i="3"/>
  <c r="AL29" i="3"/>
  <c r="BX23" i="3"/>
  <c r="AA18" i="3"/>
  <c r="BM12" i="3"/>
  <c r="X47" i="3"/>
  <c r="CA34" i="3"/>
  <c r="O29" i="3"/>
  <c r="BA23" i="3"/>
  <c r="D18" i="3"/>
  <c r="AP12" i="3"/>
  <c r="R43" i="3"/>
  <c r="AV33" i="3"/>
  <c r="BZ27" i="3"/>
  <c r="AC22" i="3"/>
  <c r="BO16" i="3"/>
  <c r="F40" i="3"/>
  <c r="AP32" i="3"/>
  <c r="BX26" i="3"/>
  <c r="AA21" i="3"/>
  <c r="BM15" i="3"/>
  <c r="AN38" i="3"/>
  <c r="BF31" i="3"/>
  <c r="I26" i="3"/>
  <c r="AU20" i="3"/>
  <c r="CG14" i="3"/>
  <c r="AM38" i="3"/>
  <c r="BE31" i="3"/>
  <c r="H26" i="3"/>
  <c r="AT20" i="3"/>
  <c r="CF14" i="3"/>
  <c r="CK46" i="3"/>
  <c r="BV34" i="3"/>
  <c r="J29" i="3"/>
  <c r="CK33" i="3"/>
  <c r="O12" i="3"/>
  <c r="C39" i="2"/>
  <c r="BH14" i="3"/>
  <c r="V77" i="3"/>
  <c r="BW74" i="3"/>
  <c r="BI64" i="3"/>
  <c r="P82" i="3"/>
  <c r="L66" i="3"/>
  <c r="BL35" i="3"/>
  <c r="BA81" i="3"/>
  <c r="AT60" i="3"/>
  <c r="BS63" i="3"/>
  <c r="BB59" i="3"/>
  <c r="BR60" i="3"/>
  <c r="BP46" i="3"/>
  <c r="AG73" i="3"/>
  <c r="BJ58" i="3"/>
  <c r="BX57" i="3"/>
  <c r="J36" i="3"/>
  <c r="AX55" i="3"/>
  <c r="P43" i="3"/>
  <c r="AH58" i="3"/>
  <c r="CD44" i="3"/>
  <c r="BR59" i="3"/>
  <c r="Q46" i="3"/>
  <c r="AW63" i="3"/>
  <c r="BJ48" i="3"/>
  <c r="AO71" i="3"/>
  <c r="CJ53" i="3"/>
  <c r="BF45" i="3"/>
  <c r="E36" i="3"/>
  <c r="BN59" i="3"/>
  <c r="CF50" i="3"/>
  <c r="W34" i="3"/>
  <c r="BQ25" i="3"/>
  <c r="CD16" i="3"/>
  <c r="AZ8" i="3"/>
  <c r="H35" i="3"/>
  <c r="Y26" i="3"/>
  <c r="CD17" i="3"/>
  <c r="BB9" i="4"/>
  <c r="CL35" i="3"/>
  <c r="AV28" i="3"/>
  <c r="T22" i="3"/>
  <c r="CA15" i="3"/>
  <c r="AY9" i="3"/>
  <c r="R41" i="3"/>
  <c r="BZ32" i="3"/>
  <c r="X27" i="3"/>
  <c r="BM42" i="3"/>
  <c r="AJ33" i="3"/>
  <c r="BO27" i="3"/>
  <c r="R22" i="3"/>
  <c r="BD16" i="3"/>
  <c r="G11" i="3"/>
  <c r="BI38" i="3"/>
  <c r="BS31" i="3"/>
  <c r="U26" i="3"/>
  <c r="BI39" i="3"/>
  <c r="AC32" i="3"/>
  <c r="BL26" i="3"/>
  <c r="O21" i="3"/>
  <c r="BA15" i="3"/>
  <c r="BH48" i="3"/>
  <c r="AA35" i="3"/>
  <c r="AR29" i="3"/>
  <c r="AL50" i="3"/>
  <c r="AZ35" i="3"/>
  <c r="BM29" i="3"/>
  <c r="Y78" i="3"/>
  <c r="BU37" i="3"/>
  <c r="V31" i="3"/>
  <c r="BH25" i="3"/>
  <c r="K20" i="3"/>
  <c r="AW14" i="3"/>
  <c r="Q50" i="3"/>
  <c r="AX35" i="3"/>
  <c r="BK29" i="3"/>
  <c r="N24" i="3"/>
  <c r="AZ18" i="3"/>
  <c r="BA39" i="3"/>
  <c r="X32" i="3"/>
  <c r="BG26" i="3"/>
  <c r="J21" i="3"/>
  <c r="AV15" i="3"/>
  <c r="CH9" i="3"/>
  <c r="AY39" i="3"/>
  <c r="W32" i="3"/>
  <c r="BF26" i="3"/>
  <c r="I21" i="3"/>
  <c r="AU15" i="3"/>
  <c r="Z47" i="3"/>
  <c r="CB34" i="3"/>
  <c r="P29" i="3"/>
  <c r="BB23" i="3"/>
  <c r="E18" i="3"/>
  <c r="AQ12" i="3"/>
  <c r="AI46" i="3"/>
  <c r="BC34" i="3"/>
  <c r="CB28" i="3"/>
  <c r="AE23" i="3"/>
  <c r="BQ17" i="3"/>
  <c r="T12" i="3"/>
  <c r="AF42" i="3"/>
  <c r="Y33" i="3"/>
  <c r="BD27" i="3"/>
  <c r="G22" i="3"/>
  <c r="AS16" i="3"/>
  <c r="AM39" i="3"/>
  <c r="S32" i="3"/>
  <c r="BB26" i="3"/>
  <c r="E21" i="3"/>
  <c r="AQ15" i="3"/>
  <c r="H38" i="3"/>
  <c r="AJ31" i="3"/>
  <c r="BV25" i="3"/>
  <c r="Y20" i="3"/>
  <c r="BK14" i="3"/>
  <c r="F38" i="3"/>
  <c r="AI31" i="3"/>
  <c r="BU25" i="3"/>
  <c r="X20" i="3"/>
  <c r="BJ14" i="3"/>
  <c r="U46" i="3"/>
  <c r="AX34" i="3"/>
  <c r="BW28" i="3"/>
  <c r="K31" i="3"/>
  <c r="BJ11" i="3"/>
  <c r="C28" i="2"/>
  <c r="CI76" i="3"/>
  <c r="BA74" i="3"/>
  <c r="AM64" i="3"/>
  <c r="AY80" i="3"/>
  <c r="AJ63" i="3"/>
  <c r="AP35" i="3"/>
  <c r="BQ79" i="3"/>
  <c r="U60" i="3"/>
  <c r="AA63" i="3"/>
  <c r="AC59" i="3"/>
  <c r="AQ60" i="3"/>
  <c r="AT46" i="3"/>
  <c r="BA72" i="3"/>
  <c r="AE56" i="3"/>
  <c r="BA57" i="3"/>
  <c r="BW35" i="3"/>
  <c r="AB55" i="3"/>
  <c r="N41" i="3"/>
  <c r="BT56" i="3"/>
  <c r="AL44" i="3"/>
  <c r="AR59" i="3"/>
  <c r="CD45" i="3"/>
  <c r="E63" i="3"/>
  <c r="AN48" i="3"/>
  <c r="BI70" i="3"/>
  <c r="BN53" i="3"/>
  <c r="AJ45" i="3"/>
  <c r="V18" i="4"/>
  <c r="AO59" i="3"/>
  <c r="BJ50" i="3"/>
  <c r="CI33" i="3"/>
  <c r="AU25" i="3"/>
  <c r="BH16" i="3"/>
  <c r="AD8" i="3"/>
  <c r="BR34" i="3"/>
  <c r="CL25" i="3"/>
  <c r="BH17" i="3"/>
  <c r="AR63" i="3"/>
  <c r="BG35" i="3"/>
  <c r="Z28" i="3"/>
  <c r="CG21" i="3"/>
  <c r="BE15" i="3"/>
  <c r="AC9" i="3"/>
  <c r="AL40" i="3"/>
  <c r="BC32" i="3"/>
  <c r="CK26" i="3"/>
  <c r="CF41" i="3"/>
  <c r="M33" i="3"/>
  <c r="AS27" i="3"/>
  <c r="CE21" i="3"/>
  <c r="AH16" i="3"/>
  <c r="BT10" i="3"/>
  <c r="AB38" i="3"/>
  <c r="AV31" i="3"/>
  <c r="CH25" i="3"/>
  <c r="O39" i="3"/>
  <c r="F32" i="3"/>
  <c r="AP26" i="3"/>
  <c r="CB20" i="3"/>
  <c r="AE15" i="3"/>
  <c r="BE47" i="3"/>
  <c r="CK34" i="3"/>
  <c r="V29" i="3"/>
  <c r="BG48" i="3"/>
  <c r="Z35" i="3"/>
  <c r="AQ29" i="3"/>
  <c r="AA68" i="3"/>
  <c r="AJ37" i="3"/>
  <c r="CI30" i="3"/>
  <c r="AL25" i="3"/>
  <c r="BX19" i="3"/>
  <c r="AA14" i="3"/>
  <c r="AW48" i="3"/>
  <c r="X35" i="3"/>
  <c r="AO29" i="3"/>
  <c r="CA23" i="3"/>
  <c r="AD18" i="3"/>
  <c r="G39" i="3"/>
  <c r="CJ31" i="3"/>
  <c r="AK26" i="3"/>
  <c r="BW20" i="3"/>
  <c r="Z15" i="3"/>
  <c r="BL9" i="3"/>
  <c r="F39" i="3"/>
  <c r="CI31" i="3"/>
  <c r="AJ26" i="3"/>
  <c r="BV20" i="3"/>
  <c r="Y15" i="3"/>
  <c r="AJ46" i="3"/>
  <c r="BD34" i="3"/>
  <c r="AO76" i="3"/>
  <c r="AE74" i="3"/>
  <c r="AA75" i="3"/>
  <c r="AC80" i="3"/>
  <c r="BH52" i="3"/>
  <c r="T35" i="3"/>
  <c r="N61" i="3"/>
  <c r="CE59" i="3"/>
  <c r="P57" i="3"/>
  <c r="E59" i="3"/>
  <c r="AH55" i="3"/>
  <c r="X46" i="3"/>
  <c r="G61" i="3"/>
  <c r="BT53" i="3"/>
  <c r="AY55" i="3"/>
  <c r="BA35" i="3"/>
  <c r="F55" i="3"/>
  <c r="CA40" i="3"/>
  <c r="AX56" i="3"/>
  <c r="AJ42" i="3"/>
  <c r="BU57" i="3"/>
  <c r="BH45" i="3"/>
  <c r="G60" i="3"/>
  <c r="R48" i="3"/>
  <c r="Z66" i="3"/>
  <c r="BM52" i="3"/>
  <c r="M44" i="3"/>
  <c r="CU9" i="4"/>
  <c r="BZ58" i="3"/>
  <c r="BU16" i="4"/>
  <c r="BL33" i="3"/>
  <c r="Y25" i="3"/>
  <c r="BG15" i="3"/>
  <c r="G7" i="3"/>
  <c r="AT34" i="3"/>
  <c r="AT25" i="3"/>
  <c r="AL17" i="3"/>
  <c r="AN59" i="3"/>
  <c r="AG35" i="3"/>
  <c r="D28" i="3"/>
  <c r="BK21" i="3"/>
  <c r="AI15" i="3"/>
  <c r="G9" i="3"/>
  <c r="BT39" i="3"/>
  <c r="AF32" i="3"/>
  <c r="BO26" i="3"/>
  <c r="Q41" i="3"/>
  <c r="BY32" i="3"/>
  <c r="W27" i="3"/>
  <c r="BI21" i="3"/>
  <c r="L16" i="3"/>
  <c r="L82" i="3"/>
  <c r="BZ37" i="3"/>
  <c r="Z31" i="3"/>
  <c r="BL25" i="3"/>
  <c r="BH38" i="3"/>
  <c r="BR31" i="3"/>
  <c r="T26" i="3"/>
  <c r="BF20" i="3"/>
  <c r="I15" i="3"/>
  <c r="BE46" i="3"/>
  <c r="BL34" i="3"/>
  <c r="CI28" i="3"/>
  <c r="AV47" i="3"/>
  <c r="CJ34" i="3"/>
  <c r="U29" i="3"/>
  <c r="D62" i="3"/>
  <c r="D37" i="3"/>
  <c r="BM30" i="3"/>
  <c r="P25" i="3"/>
  <c r="BB19" i="3"/>
  <c r="E14" i="3"/>
  <c r="AK47" i="3"/>
  <c r="CE34" i="3"/>
  <c r="S29" i="3"/>
  <c r="BE23" i="3"/>
  <c r="H18" i="3"/>
  <c r="BB38" i="3"/>
  <c r="BM31" i="3"/>
  <c r="O26" i="3"/>
  <c r="BA20" i="3"/>
  <c r="D15" i="3"/>
  <c r="AP9" i="3"/>
  <c r="BA38" i="3"/>
  <c r="BL31" i="3"/>
  <c r="N26" i="3"/>
  <c r="AZ20" i="3"/>
  <c r="CL14" i="3"/>
  <c r="BD45" i="3"/>
  <c r="AF34" i="3"/>
  <c r="BG28" i="3"/>
  <c r="S76" i="3"/>
  <c r="I74" i="3"/>
  <c r="AV74" i="3"/>
  <c r="G80" i="3"/>
  <c r="AL52" i="3"/>
  <c r="CG34" i="3"/>
  <c r="BV60" i="3"/>
  <c r="BD59" i="3"/>
  <c r="CC56" i="3"/>
  <c r="BP58" i="3"/>
  <c r="L55" i="3"/>
  <c r="CK45" i="3"/>
  <c r="BM60" i="3"/>
  <c r="AX53" i="3"/>
  <c r="AC55" i="3"/>
  <c r="AE35" i="3"/>
  <c r="BS54" i="3"/>
  <c r="BE40" i="3"/>
  <c r="AB56" i="3"/>
  <c r="N42" i="3"/>
  <c r="AX57" i="3"/>
  <c r="AL45" i="3"/>
  <c r="BQ59" i="3"/>
  <c r="CE47" i="3"/>
  <c r="BD65" i="3"/>
  <c r="AQ52" i="3"/>
  <c r="BZ43" i="3"/>
  <c r="N82" i="3"/>
  <c r="BB58" i="3"/>
  <c r="AM71" i="3"/>
  <c r="AO33" i="3"/>
  <c r="CL24" i="3"/>
  <c r="AK15" i="3"/>
  <c r="F72" i="2"/>
  <c r="V34" i="3"/>
  <c r="X25" i="3"/>
  <c r="P17" i="3"/>
  <c r="AS56" i="3"/>
  <c r="G35" i="3"/>
  <c r="BQ27" i="3"/>
  <c r="AO21" i="3"/>
  <c r="M15" i="3"/>
  <c r="AX8" i="3"/>
  <c r="R39" i="3"/>
  <c r="I32" i="3"/>
  <c r="AS26" i="3"/>
  <c r="AK40" i="3"/>
  <c r="BB32" i="3"/>
  <c r="CJ26" i="3"/>
  <c r="AM21" i="3"/>
  <c r="BY15" i="3"/>
  <c r="BU69" i="3"/>
  <c r="AN37" i="3"/>
  <c r="D31" i="3"/>
  <c r="AP25" i="3"/>
  <c r="AA38" i="3"/>
  <c r="AU31" i="3"/>
  <c r="CG25" i="3"/>
  <c r="AJ20" i="3"/>
  <c r="BV14" i="3"/>
  <c r="BY45" i="3"/>
  <c r="AL34" i="3"/>
  <c r="BM28" i="3"/>
  <c r="BD46" i="3"/>
  <c r="BI34" i="3"/>
  <c r="CH28" i="3"/>
  <c r="AZ58" i="3"/>
  <c r="BD36" i="3"/>
  <c r="AQ30" i="3"/>
  <c r="CC24" i="3"/>
  <c r="AF19" i="3"/>
  <c r="BR13" i="3"/>
  <c r="AS46" i="3"/>
  <c r="BG34" i="3"/>
  <c r="CF28" i="3"/>
  <c r="AI23" i="3"/>
  <c r="BU17" i="3"/>
  <c r="O38" i="3"/>
  <c r="AP31" i="3"/>
  <c r="CB25" i="3"/>
  <c r="AE20" i="3"/>
  <c r="BQ14" i="3"/>
  <c r="T9" i="3"/>
  <c r="N38" i="3"/>
  <c r="AO31" i="3"/>
  <c r="CA25" i="3"/>
  <c r="AD20" i="3"/>
  <c r="BP14" i="3"/>
  <c r="BX44" i="3"/>
  <c r="I34" i="3"/>
  <c r="AK28" i="3"/>
  <c r="BW22" i="3"/>
  <c r="Z17" i="3"/>
  <c r="BL11" i="3"/>
  <c r="CH43" i="3"/>
  <c r="BT33" i="3"/>
  <c r="N28" i="3"/>
  <c r="AZ22" i="3"/>
  <c r="CL16" i="3"/>
  <c r="AO11" i="3"/>
  <c r="G40" i="3"/>
  <c r="AQ32" i="3"/>
  <c r="BY26" i="3"/>
  <c r="AB21" i="3"/>
  <c r="BN15" i="3"/>
  <c r="I38" i="3"/>
  <c r="AK31" i="3"/>
  <c r="BW25" i="3"/>
  <c r="Z20" i="3"/>
  <c r="BA60" i="3"/>
  <c r="BY36" i="3"/>
  <c r="BE30" i="3"/>
  <c r="H25" i="3"/>
  <c r="AT19" i="3"/>
  <c r="AC60" i="3"/>
  <c r="BW36" i="3"/>
  <c r="BD30" i="3"/>
  <c r="G25" i="3"/>
  <c r="AS19" i="3"/>
  <c r="CE13" i="3"/>
  <c r="AF67" i="3"/>
  <c r="CC61" i="3"/>
  <c r="S41" i="3"/>
  <c r="CL51" i="3"/>
  <c r="AQ59" i="3"/>
  <c r="CK76" i="3"/>
  <c r="AI71" i="3"/>
  <c r="AL33" i="3"/>
  <c r="BU31" i="3"/>
  <c r="BH20" i="3"/>
  <c r="BX37" i="3"/>
  <c r="AO43" i="3"/>
  <c r="BM55" i="3"/>
  <c r="D13" i="3"/>
  <c r="BB20" i="3"/>
  <c r="CE28" i="3"/>
  <c r="CL13" i="3"/>
  <c r="S31" i="3"/>
  <c r="AW17" i="3"/>
  <c r="BU33" i="3"/>
  <c r="BA22" i="3"/>
  <c r="CJ13" i="3"/>
  <c r="BU40" i="3"/>
  <c r="CC29" i="3"/>
  <c r="AB20" i="3"/>
  <c r="BK11" i="3"/>
  <c r="AS35" i="3"/>
  <c r="AG26" i="3"/>
  <c r="CL17" i="3"/>
  <c r="AU36" i="3"/>
  <c r="BC27" i="3"/>
  <c r="CK17" i="3"/>
  <c r="Z37" i="3"/>
  <c r="BX27" i="3"/>
  <c r="CK18" i="3"/>
  <c r="AN41" i="3"/>
  <c r="BC29" i="3"/>
  <c r="Y21" i="3"/>
  <c r="BG11" i="3"/>
  <c r="Z34" i="3"/>
  <c r="G26" i="3"/>
  <c r="BH13" i="3"/>
  <c r="AV25" i="3"/>
  <c r="AK8" i="3"/>
  <c r="AR19" i="3"/>
  <c r="L8" i="3"/>
  <c r="W20" i="3"/>
  <c r="CE8" i="3"/>
  <c r="AN23" i="3"/>
  <c r="M10" i="3"/>
  <c r="BA30" i="3"/>
  <c r="BD11" i="3"/>
  <c r="CK56" i="3"/>
  <c r="AW13" i="3"/>
  <c r="C36" i="2"/>
  <c r="BH15" i="3"/>
  <c r="W7" i="3"/>
  <c r="AQ18" i="3"/>
  <c r="AC8" i="3"/>
  <c r="BH21" i="3"/>
  <c r="AM9" i="3"/>
  <c r="CI24" i="3"/>
  <c r="BL10" i="3"/>
  <c r="BM35" i="3"/>
  <c r="AK12" i="3"/>
  <c r="F33" i="2"/>
  <c r="AL14" i="3"/>
  <c r="C22" i="2"/>
  <c r="BY16" i="3"/>
  <c r="BK7" i="3"/>
  <c r="CB19" i="3"/>
  <c r="BR8" i="3"/>
  <c r="CL22" i="3"/>
  <c r="CI9" i="3"/>
  <c r="I29" i="3"/>
  <c r="AK11" i="3"/>
  <c r="CB46" i="3"/>
  <c r="AA13" i="3"/>
  <c r="F41" i="2"/>
  <c r="AF15" i="3"/>
  <c r="L7" i="3"/>
  <c r="M18" i="3"/>
  <c r="Q8" i="3"/>
  <c r="D38" i="3"/>
  <c r="BO11" i="3"/>
  <c r="AQ24" i="3"/>
  <c r="AZ9" i="3"/>
  <c r="AH17" i="3"/>
  <c r="CB7" i="3"/>
  <c r="P8" i="3"/>
  <c r="F61" i="2"/>
  <c r="F27" i="3"/>
  <c r="C77" i="2"/>
  <c r="BQ13" i="3"/>
  <c r="AH7" i="3"/>
  <c r="AG7" i="3"/>
  <c r="BW16" i="3"/>
  <c r="BQ8" i="3"/>
  <c r="AJ11" i="3"/>
  <c r="K7" i="3"/>
  <c r="Z9" i="3"/>
  <c r="Q42" i="3"/>
  <c r="BZ20" i="3"/>
  <c r="AG10" i="3"/>
  <c r="F21" i="2"/>
  <c r="BP12" i="3"/>
  <c r="CD15" i="3"/>
  <c r="BX8" i="3"/>
  <c r="Q49" i="3"/>
  <c r="U18" i="3"/>
  <c r="BI24" i="3"/>
  <c r="U14" i="3"/>
  <c r="V21" i="3"/>
  <c r="S33" i="3"/>
  <c r="AR7" i="3"/>
  <c r="AK22" i="3"/>
  <c r="CB39" i="3"/>
  <c r="AP17" i="3"/>
  <c r="BP23" i="3"/>
  <c r="BR11" i="3"/>
  <c r="F51" i="2"/>
  <c r="BP8" i="3"/>
  <c r="M46" i="3"/>
  <c r="BH23" i="3"/>
  <c r="AC15" i="3"/>
  <c r="X22" i="3"/>
  <c r="AJ17" i="3"/>
  <c r="BF14" i="3"/>
  <c r="AL30" i="3"/>
  <c r="I43" i="3"/>
  <c r="BT36" i="3"/>
  <c r="AM51" i="3"/>
  <c r="F14" i="2"/>
  <c r="CD20" i="3"/>
  <c r="AB33" i="3"/>
  <c r="J67" i="3"/>
  <c r="AU61" i="3"/>
  <c r="CF40" i="3"/>
  <c r="BP51" i="3"/>
  <c r="R59" i="3"/>
  <c r="BG75" i="3"/>
  <c r="CE63" i="3"/>
  <c r="O33" i="3"/>
  <c r="AX31" i="3"/>
  <c r="AL20" i="3"/>
  <c r="AM37" i="3"/>
  <c r="BI42" i="3"/>
  <c r="CF52" i="3"/>
  <c r="BQ12" i="3"/>
  <c r="BA19" i="3"/>
  <c r="BI28" i="3"/>
  <c r="BP13" i="3"/>
  <c r="CF30" i="3"/>
  <c r="AA17" i="3"/>
  <c r="AX33" i="3"/>
  <c r="AE22" i="3"/>
  <c r="BN13" i="3"/>
  <c r="AX38" i="3"/>
  <c r="BF28" i="3"/>
  <c r="F20" i="3"/>
  <c r="S11" i="3"/>
  <c r="P35" i="3"/>
  <c r="K26" i="3"/>
  <c r="BP17" i="3"/>
  <c r="O35" i="3"/>
  <c r="AF26" i="3"/>
  <c r="BO17" i="3"/>
  <c r="AT36" i="3"/>
  <c r="BB27" i="3"/>
  <c r="BO18" i="3"/>
  <c r="BH40" i="3"/>
  <c r="BB28" i="3"/>
  <c r="CK19" i="3"/>
  <c r="CG72" i="3"/>
  <c r="CL33" i="3"/>
  <c r="BT25" i="3"/>
  <c r="AA11" i="3"/>
  <c r="CF21" i="3"/>
  <c r="M8" i="3"/>
  <c r="BL18" i="3"/>
  <c r="BW7" i="3"/>
  <c r="AQ19" i="3"/>
  <c r="BG8" i="3"/>
  <c r="BG22" i="3"/>
  <c r="BT9" i="3"/>
  <c r="BT27" i="3"/>
  <c r="R11" i="3"/>
  <c r="R42" i="3"/>
  <c r="E13" i="3"/>
  <c r="C58" i="2"/>
  <c r="H15" i="3"/>
  <c r="C80" i="2"/>
  <c r="BK17" i="3"/>
  <c r="D8" i="3"/>
  <c r="CA20" i="3"/>
  <c r="N9" i="3"/>
  <c r="CL23" i="3"/>
  <c r="AH10" i="3"/>
  <c r="BG32" i="3"/>
  <c r="CD11" i="3"/>
  <c r="F22" i="2"/>
  <c r="CC13" i="3"/>
  <c r="C55" i="2"/>
  <c r="Q16" i="3"/>
  <c r="AN7" i="3"/>
  <c r="L19" i="3"/>
  <c r="AT8" i="3"/>
  <c r="W22" i="3"/>
  <c r="BG9" i="3"/>
  <c r="AB26" i="3"/>
  <c r="CL10" i="3"/>
  <c r="BW38" i="3"/>
  <c r="BR12" i="3"/>
  <c r="F30" i="2"/>
  <c r="BT14" i="3"/>
  <c r="F74" i="2"/>
  <c r="BH19" i="3"/>
  <c r="CE15" i="3"/>
  <c r="V19" i="3"/>
  <c r="CC39" i="3"/>
  <c r="CD14" i="3"/>
  <c r="CG7" i="3"/>
  <c r="BG20" i="3"/>
  <c r="BQ23" i="3"/>
  <c r="BS11" i="3"/>
  <c r="F13" i="2"/>
  <c r="AK14" i="3"/>
  <c r="CK22" i="3"/>
  <c r="N46" i="3"/>
  <c r="C29" i="2"/>
  <c r="G15" i="3"/>
  <c r="AK32" i="3"/>
  <c r="M16" i="3"/>
  <c r="AS8" i="3"/>
  <c r="CJ10" i="3"/>
  <c r="BR14" i="3"/>
  <c r="O8" i="3"/>
  <c r="C51" i="2"/>
  <c r="AN15" i="3"/>
  <c r="AW34" i="3"/>
  <c r="AZ28" i="3"/>
  <c r="AW26" i="3"/>
  <c r="CK8" i="3"/>
  <c r="Q21" i="3"/>
  <c r="CC36" i="3"/>
  <c r="AA37" i="3"/>
  <c r="J31" i="3"/>
  <c r="BZ8" i="3"/>
  <c r="AR21" i="3"/>
  <c r="BM8" i="3"/>
  <c r="BJ33" i="3"/>
  <c r="O74" i="3"/>
  <c r="AV60" i="3"/>
  <c r="BJ40" i="3"/>
  <c r="AI40" i="3"/>
  <c r="AW57" i="3"/>
  <c r="AD58" i="3"/>
  <c r="BL59" i="3"/>
  <c r="AU27" i="3"/>
  <c r="AB31" i="3"/>
  <c r="BC15" i="3"/>
  <c r="H37" i="3"/>
  <c r="O34" i="3"/>
  <c r="R50" i="3"/>
  <c r="BM45" i="3"/>
  <c r="CD76" i="3"/>
  <c r="AM28" i="3"/>
  <c r="W12" i="3"/>
  <c r="BJ30" i="3"/>
  <c r="E17" i="3"/>
  <c r="AA33" i="3"/>
  <c r="I22" i="3"/>
  <c r="AR13" i="3"/>
  <c r="K38" i="3"/>
  <c r="AJ28" i="3"/>
  <c r="BS19" i="3"/>
  <c r="CF10" i="3"/>
  <c r="BZ34" i="3"/>
  <c r="BX25" i="3"/>
  <c r="AT17" i="3"/>
  <c r="BY34" i="3"/>
  <c r="J26" i="3"/>
  <c r="AS17" i="3"/>
  <c r="L36" i="3"/>
  <c r="AF27" i="3"/>
  <c r="AS18" i="3"/>
  <c r="CE39" i="3"/>
  <c r="AF28" i="3"/>
  <c r="BO19" i="3"/>
  <c r="CK64" i="3"/>
  <c r="BO33" i="3"/>
  <c r="AX25" i="3"/>
  <c r="CB10" i="3"/>
  <c r="P21" i="3"/>
  <c r="BX7" i="3"/>
  <c r="CF17" i="3"/>
  <c r="AZ7" i="3"/>
  <c r="BK18" i="3"/>
  <c r="AI8" i="3"/>
  <c r="CA21" i="3"/>
  <c r="AT9" i="3"/>
  <c r="V25" i="3"/>
  <c r="BS10" i="3"/>
  <c r="AL36" i="3"/>
  <c r="AV12" i="3"/>
  <c r="F8" i="2"/>
  <c r="AV14" i="3"/>
  <c r="F68" i="2"/>
  <c r="G17" i="3"/>
  <c r="BP7" i="3"/>
  <c r="L20" i="3"/>
  <c r="BY8" i="3"/>
  <c r="T23" i="3"/>
  <c r="E10" i="3"/>
  <c r="BV29" i="3"/>
  <c r="AS11" i="3"/>
  <c r="AK49" i="3"/>
  <c r="AK13" i="3"/>
  <c r="C44" i="2"/>
  <c r="AR15" i="3"/>
  <c r="Q7" i="3"/>
  <c r="AF18" i="3"/>
  <c r="V8" i="3"/>
  <c r="AN21" i="3"/>
  <c r="AG9" i="3"/>
  <c r="BK24" i="3"/>
  <c r="BD10" i="3"/>
  <c r="BT34" i="3"/>
  <c r="Z12" i="3"/>
  <c r="C14" i="2"/>
  <c r="Z14" i="3"/>
  <c r="C63" i="2"/>
  <c r="BI16" i="3"/>
  <c r="BE7" i="3"/>
  <c r="BJ12" i="3"/>
  <c r="AF31" i="3"/>
  <c r="AW10" i="3"/>
  <c r="W21" i="3"/>
  <c r="D14" i="3"/>
  <c r="AE16" i="3"/>
  <c r="AS7" i="3"/>
  <c r="BA8" i="3"/>
  <c r="AM22" i="3"/>
  <c r="L11" i="3"/>
  <c r="C66" i="2"/>
  <c r="BY31" i="3"/>
  <c r="CF15" i="3"/>
  <c r="BL8" i="3"/>
  <c r="J18" i="3"/>
  <c r="F54" i="2"/>
  <c r="C52" i="2"/>
  <c r="BJ17" i="3"/>
  <c r="CH23" i="3"/>
  <c r="CB13" i="3"/>
  <c r="K19" i="3"/>
  <c r="BF9" i="3"/>
  <c r="C41" i="2"/>
  <c r="AQ11" i="3"/>
  <c r="AL21" i="3"/>
  <c r="C30" i="2"/>
  <c r="CH13" i="3"/>
  <c r="AY8" i="3"/>
  <c r="H11" i="3"/>
  <c r="CC14" i="3"/>
  <c r="E9" i="3"/>
  <c r="BC31" i="3"/>
  <c r="BL13" i="3"/>
  <c r="AF17" i="3"/>
  <c r="AG14" i="3"/>
  <c r="BY19" i="3"/>
  <c r="CG22" i="3"/>
  <c r="BK8" i="3"/>
  <c r="CA7" i="3"/>
  <c r="N19" i="3"/>
  <c r="AR20" i="3"/>
  <c r="CB37" i="3"/>
  <c r="AF23" i="3"/>
  <c r="CF39" i="3"/>
  <c r="BH8" i="3"/>
  <c r="X23" i="3"/>
  <c r="BE10" i="3"/>
  <c r="CC10" i="3"/>
  <c r="U44" i="3"/>
  <c r="W14" i="3"/>
  <c r="CB73" i="3"/>
  <c r="BE59" i="3"/>
  <c r="AN40" i="3"/>
  <c r="BK21" i="4"/>
  <c r="AA57" i="3"/>
  <c r="F58" i="3"/>
  <c r="BN56" i="3"/>
  <c r="Y27" i="3"/>
  <c r="F31" i="3"/>
  <c r="AG15" i="3"/>
  <c r="BG36" i="3"/>
  <c r="CA33" i="3"/>
  <c r="BF48" i="3"/>
  <c r="CG44" i="3"/>
  <c r="AY67" i="3"/>
  <c r="BH27" i="3"/>
  <c r="CJ11" i="3"/>
  <c r="AN30" i="3"/>
  <c r="AV16" i="3"/>
  <c r="D33" i="3"/>
  <c r="BV21" i="3"/>
  <c r="U12" i="3"/>
  <c r="BI37" i="3"/>
  <c r="CA27" i="3"/>
  <c r="AW19" i="3"/>
  <c r="BJ10" i="3"/>
  <c r="BB34" i="3"/>
  <c r="BW24" i="3"/>
  <c r="W16" i="3"/>
  <c r="BA34" i="3"/>
  <c r="BA25" i="3"/>
  <c r="W17" i="3"/>
  <c r="BR35" i="3"/>
  <c r="J27" i="3"/>
  <c r="AR17" i="3"/>
  <c r="BE37" i="3"/>
  <c r="J28" i="3"/>
  <c r="W19" i="3"/>
  <c r="AB60" i="3"/>
  <c r="AR33" i="3"/>
  <c r="AB25" i="3"/>
  <c r="AU10" i="3"/>
  <c r="AI20" i="3"/>
  <c r="BA7" i="3"/>
  <c r="S17" i="3"/>
  <c r="AB7" i="3"/>
  <c r="CB17" i="3"/>
  <c r="K8" i="3"/>
  <c r="CK20" i="3"/>
  <c r="S9" i="3"/>
  <c r="S24" i="3"/>
  <c r="AM10" i="3"/>
  <c r="T33" i="3"/>
  <c r="D12" i="3"/>
  <c r="C25" i="2"/>
  <c r="F57" i="2"/>
  <c r="BN9" i="3"/>
  <c r="CB12" i="3"/>
  <c r="AY17" i="3"/>
  <c r="F9" i="3"/>
  <c r="Y10" i="3"/>
  <c r="F19" i="2"/>
  <c r="BK13" i="3"/>
  <c r="BZ19" i="3"/>
  <c r="H29" i="3"/>
  <c r="AD15" i="3"/>
  <c r="BM11" i="3"/>
  <c r="Q11" i="3"/>
  <c r="CL7" i="3"/>
  <c r="M9" i="3"/>
  <c r="CB11" i="3"/>
  <c r="AM7" i="3"/>
  <c r="S22" i="3"/>
  <c r="AK38" i="3"/>
  <c r="C74" i="2"/>
  <c r="AF9" i="3"/>
  <c r="F62" i="2"/>
  <c r="C24" i="2"/>
  <c r="F76" i="2"/>
  <c r="AF7" i="3"/>
  <c r="BI7" i="3"/>
  <c r="AI11" i="3"/>
  <c r="F28" i="2"/>
  <c r="F17" i="2"/>
  <c r="AH22" i="3"/>
  <c r="L27" i="3"/>
  <c r="CD12" i="3"/>
  <c r="F36" i="2"/>
  <c r="CI8" i="3"/>
  <c r="CG27" i="3"/>
  <c r="Y14" i="3"/>
  <c r="BZ36" i="3"/>
  <c r="AZ74" i="3"/>
  <c r="BF53" i="3"/>
  <c r="AN60" i="3"/>
  <c r="CU10" i="4"/>
  <c r="AL46" i="3"/>
  <c r="CL56" i="3"/>
  <c r="CH33" i="3"/>
  <c r="CL26" i="3"/>
  <c r="W26" i="3"/>
  <c r="K15" i="3"/>
  <c r="Y31" i="3"/>
  <c r="BD33" i="3"/>
  <c r="Y36" i="3"/>
  <c r="L44" i="3"/>
  <c r="BB61" i="3"/>
  <c r="BF25" i="3"/>
  <c r="BN11" i="3"/>
  <c r="CD28" i="3"/>
  <c r="AT14" i="3"/>
  <c r="AN31" i="3"/>
  <c r="BU20" i="3"/>
  <c r="CH11" i="3"/>
  <c r="AD37" i="3"/>
  <c r="BE27" i="3"/>
  <c r="AA19" i="3"/>
  <c r="AN10" i="3"/>
  <c r="AD34" i="3"/>
  <c r="BA24" i="3"/>
  <c r="CJ15" i="3"/>
  <c r="AC34" i="3"/>
  <c r="AE25" i="3"/>
  <c r="CJ16" i="3"/>
  <c r="AN35" i="3"/>
  <c r="BW26" i="3"/>
  <c r="V17" i="3"/>
  <c r="Y37" i="3"/>
  <c r="BW27" i="3"/>
  <c r="CJ18" i="3"/>
  <c r="W57" i="3"/>
  <c r="U33" i="3"/>
  <c r="F25" i="3"/>
  <c r="Q10" i="3"/>
  <c r="BC19" i="3"/>
  <c r="AD7" i="3"/>
  <c r="AX16" i="3"/>
  <c r="E7" i="3"/>
  <c r="R17" i="3"/>
  <c r="BV7" i="3"/>
  <c r="V20" i="3"/>
  <c r="CD8" i="3"/>
  <c r="AL23" i="3"/>
  <c r="L10" i="3"/>
  <c r="AF30" i="3"/>
  <c r="AZ11" i="3"/>
  <c r="CJ56" i="3"/>
  <c r="AU13" i="3"/>
  <c r="F46" i="2"/>
  <c r="BD15" i="3"/>
  <c r="V7" i="3"/>
  <c r="AP18" i="3"/>
  <c r="AA8" i="3"/>
  <c r="BF21" i="3"/>
  <c r="AL9" i="3"/>
  <c r="CG24" i="3"/>
  <c r="BI10" i="3"/>
  <c r="AK35" i="3"/>
  <c r="AJ12" i="3"/>
  <c r="F16" i="2"/>
  <c r="BJ7" i="3"/>
  <c r="CG9" i="3"/>
  <c r="Y13" i="3"/>
  <c r="AO24" i="3"/>
  <c r="F24" i="2"/>
  <c r="C33" i="2"/>
  <c r="CF37" i="3"/>
  <c r="D10" i="3"/>
  <c r="AJ13" i="3"/>
  <c r="U8" i="3"/>
  <c r="BC10" i="3"/>
  <c r="BF19" i="3"/>
  <c r="AL10" i="3"/>
  <c r="AD16" i="3"/>
  <c r="U19" i="3"/>
  <c r="BM9" i="3"/>
  <c r="CA12" i="3"/>
  <c r="CF7" i="3"/>
  <c r="X10" i="3"/>
  <c r="C19" i="2"/>
  <c r="F15" i="2"/>
  <c r="T13" i="3"/>
  <c r="F50" i="2"/>
  <c r="R13" i="3"/>
  <c r="CA42" i="3"/>
  <c r="N36" i="3"/>
  <c r="I36" i="3"/>
  <c r="AX14" i="3"/>
  <c r="AW15" i="3"/>
  <c r="BJ16" i="3"/>
  <c r="BE42" i="3"/>
  <c r="AD74" i="3"/>
  <c r="AJ53" i="3"/>
  <c r="M60" i="3"/>
  <c r="BN82" i="3"/>
  <c r="P46" i="3"/>
  <c r="BP56" i="3"/>
  <c r="BK33" i="3"/>
  <c r="BP26" i="3"/>
  <c r="CJ25" i="3"/>
  <c r="BX14" i="3"/>
  <c r="CL30" i="3"/>
  <c r="AG33" i="3"/>
  <c r="CA35" i="3"/>
  <c r="AF43" i="3"/>
  <c r="AB58" i="3"/>
  <c r="AJ25" i="3"/>
  <c r="CI10" i="3"/>
  <c r="BH28" i="3"/>
  <c r="X14" i="3"/>
  <c r="R31" i="3"/>
  <c r="AY20" i="3"/>
  <c r="AP11" i="3"/>
  <c r="CB36" i="3"/>
  <c r="AI27" i="3"/>
  <c r="E19" i="3"/>
  <c r="BP57" i="3"/>
  <c r="CK32" i="3"/>
  <c r="AE24" i="3"/>
  <c r="BX73" i="3"/>
  <c r="F34" i="3"/>
  <c r="I25" i="3"/>
  <c r="BN16" i="3"/>
  <c r="AB34" i="3"/>
  <c r="AZ25" i="3"/>
  <c r="CI16" i="3"/>
  <c r="AN36" i="3"/>
  <c r="BA27" i="3"/>
  <c r="BN18" i="3"/>
  <c r="AP54" i="3"/>
  <c r="CG32" i="3"/>
  <c r="BS24" i="3"/>
  <c r="BZ9" i="3"/>
  <c r="BM18" i="3"/>
  <c r="F7" i="3"/>
  <c r="BV15" i="3"/>
  <c r="C71" i="2"/>
  <c r="AO16" i="3"/>
  <c r="AX7" i="3"/>
  <c r="AP19" i="3"/>
  <c r="BF8" i="3"/>
  <c r="BF22" i="3"/>
  <c r="BS9" i="3"/>
  <c r="AY27" i="3"/>
  <c r="CL12" i="3"/>
  <c r="F79" i="2"/>
  <c r="AA26" i="3"/>
  <c r="C16" i="2"/>
  <c r="F35" i="2"/>
  <c r="BE20" i="3"/>
  <c r="BI12" i="3"/>
  <c r="BV16" i="3"/>
  <c r="CE9" i="3"/>
  <c r="AD11" i="3"/>
  <c r="AU8" i="3"/>
  <c r="BC16" i="3"/>
  <c r="T28" i="3"/>
  <c r="N21" i="3"/>
  <c r="AH9" i="3"/>
  <c r="BX20" i="3"/>
  <c r="AU69" i="3"/>
  <c r="N54" i="3"/>
  <c r="I55" i="3"/>
  <c r="F56" i="3"/>
  <c r="CC45" i="3"/>
  <c r="CJ63" i="3"/>
  <c r="AN33" i="3"/>
  <c r="S21" i="3"/>
  <c r="BN25" i="3"/>
  <c r="CD62" i="3"/>
  <c r="BP30" i="3"/>
  <c r="AQ28" i="3"/>
  <c r="AY35" i="3"/>
  <c r="AI34" i="3"/>
  <c r="AR46" i="3"/>
  <c r="N25" i="3"/>
  <c r="BE75" i="3"/>
  <c r="AL28" i="3"/>
  <c r="CK13" i="3"/>
  <c r="CE30" i="3"/>
  <c r="AC20" i="3"/>
  <c r="T11" i="3"/>
  <c r="AX36" i="3"/>
  <c r="M27" i="3"/>
  <c r="BR18" i="3"/>
  <c r="CH54" i="3"/>
  <c r="BN32" i="3"/>
  <c r="I24" i="3"/>
  <c r="AY65" i="3"/>
  <c r="BR33" i="3"/>
  <c r="BV24" i="3"/>
  <c r="AR16" i="3"/>
  <c r="E34" i="3"/>
  <c r="AD25" i="3"/>
  <c r="BM16" i="3"/>
  <c r="K36" i="3"/>
  <c r="AE27" i="3"/>
  <c r="AR18" i="3"/>
  <c r="BI51" i="3"/>
  <c r="BJ32" i="3"/>
  <c r="AW24" i="3"/>
  <c r="AX9" i="3"/>
  <c r="CG17" i="3"/>
  <c r="F71" i="2"/>
  <c r="R15" i="3"/>
  <c r="C49" i="2"/>
  <c r="BU15" i="3"/>
  <c r="AA7" i="3"/>
  <c r="BG18" i="3"/>
  <c r="AH8" i="3"/>
  <c r="BP21" i="3"/>
  <c r="AS9" i="3"/>
  <c r="T25" i="3"/>
  <c r="BR10" i="3"/>
  <c r="AK36" i="3"/>
  <c r="AT12" i="3"/>
  <c r="C8" i="2"/>
  <c r="AQ14" i="3"/>
  <c r="C68" i="2"/>
  <c r="CG16" i="3"/>
  <c r="BO7" i="3"/>
  <c r="CJ19" i="3"/>
  <c r="R23" i="3"/>
  <c r="BA29" i="3"/>
  <c r="P7" i="3"/>
  <c r="X12" i="3"/>
  <c r="AV10" i="3"/>
  <c r="CK11" i="3"/>
  <c r="BT26" i="3"/>
  <c r="F65" i="2"/>
  <c r="BJ13" i="3"/>
  <c r="BV28" i="3"/>
  <c r="Y9" i="3"/>
  <c r="AO7" i="3"/>
  <c r="AT62" i="3"/>
  <c r="BQ21" i="3"/>
  <c r="AL13" i="3"/>
  <c r="Z13" i="3"/>
  <c r="Y69" i="3"/>
  <c r="CA53" i="3"/>
  <c r="BV54" i="3"/>
  <c r="AW55" i="3"/>
  <c r="BG45" i="3"/>
  <c r="BM59" i="3"/>
  <c r="P33" i="3"/>
  <c r="CF20" i="3"/>
  <c r="AR25" i="3"/>
  <c r="M59" i="3"/>
  <c r="AT30" i="3"/>
  <c r="U28" i="3"/>
  <c r="Y35" i="3"/>
  <c r="L34" i="3"/>
  <c r="BL45" i="3"/>
  <c r="CA24" i="3"/>
  <c r="CA66" i="3"/>
  <c r="BG27" i="3"/>
  <c r="BO13" i="3"/>
  <c r="BI30" i="3"/>
  <c r="G20" i="3"/>
  <c r="CG10" i="3"/>
  <c r="O36" i="3"/>
  <c r="L26" i="3"/>
  <c r="AU17" i="3"/>
  <c r="R52" i="3"/>
  <c r="T32" i="3"/>
  <c r="BV23" i="3"/>
  <c r="BB60" i="3"/>
  <c r="AU33" i="3"/>
  <c r="BU23" i="3"/>
  <c r="BM73" i="3"/>
  <c r="BQ33" i="3"/>
  <c r="BU24" i="3"/>
  <c r="AQ16" i="3"/>
  <c r="BQ35" i="3"/>
  <c r="I27" i="3"/>
  <c r="AQ17" i="3"/>
  <c r="AI45" i="3"/>
  <c r="BD31" i="3"/>
  <c r="S72" i="3"/>
  <c r="X9" i="3"/>
  <c r="T17" i="3"/>
  <c r="F60" i="2"/>
  <c r="BG14" i="3"/>
  <c r="C38" i="2"/>
  <c r="Q15" i="3"/>
  <c r="D7" i="3"/>
  <c r="BZ17" i="3"/>
  <c r="J8" i="3"/>
  <c r="CJ20" i="3"/>
  <c r="R9" i="3"/>
  <c r="Q24" i="3"/>
  <c r="CK44" i="3"/>
  <c r="C47" i="2"/>
  <c r="Z74" i="3"/>
  <c r="M53" i="3"/>
  <c r="AB53" i="3"/>
  <c r="AU53" i="3"/>
  <c r="G65" i="3"/>
  <c r="CC47" i="3"/>
  <c r="CK24" i="3"/>
  <c r="BJ20" i="3"/>
  <c r="BS39" i="3"/>
  <c r="V56" i="3"/>
  <c r="BK25" i="3"/>
  <c r="CH27" i="3"/>
  <c r="U30" i="3"/>
  <c r="BX33" i="3"/>
  <c r="BZ44" i="3"/>
  <c r="AH23" i="3"/>
  <c r="W61" i="3"/>
  <c r="BE25" i="3"/>
  <c r="V12" i="3"/>
  <c r="Q30" i="3"/>
  <c r="BT19" i="3"/>
  <c r="BK10" i="3"/>
  <c r="BU35" i="3"/>
  <c r="BY25" i="3"/>
  <c r="Y17" i="3"/>
  <c r="BI49" i="3"/>
  <c r="CF31" i="3"/>
  <c r="AZ23" i="3"/>
  <c r="AT57" i="3"/>
  <c r="X33" i="3"/>
  <c r="AY23" i="3"/>
  <c r="AW65" i="3"/>
  <c r="AT33" i="3"/>
  <c r="AY24" i="3"/>
  <c r="U16" i="3"/>
  <c r="AM35" i="3"/>
  <c r="BV26" i="3"/>
  <c r="U17" i="3"/>
  <c r="BC44" i="3"/>
  <c r="AH31" i="3"/>
  <c r="AD28" i="3"/>
  <c r="N8" i="3"/>
  <c r="AZ16" i="3"/>
  <c r="F38" i="2"/>
  <c r="O14" i="3"/>
  <c r="C60" i="2"/>
  <c r="BC14" i="3"/>
  <c r="F70" i="2"/>
  <c r="N17" i="3"/>
  <c r="BT7" i="3"/>
  <c r="U20" i="3"/>
  <c r="CC8" i="3"/>
  <c r="AK23" i="3"/>
  <c r="K10" i="3"/>
  <c r="AE30" i="3"/>
  <c r="AX11" i="3"/>
  <c r="U54" i="3"/>
  <c r="AP13" i="3"/>
  <c r="C57" i="2"/>
  <c r="BB15" i="3"/>
  <c r="U7" i="3"/>
  <c r="AO18" i="3"/>
  <c r="Z8" i="3"/>
  <c r="BE21" i="3"/>
  <c r="AK9" i="3"/>
  <c r="CE24" i="3"/>
  <c r="BH10" i="3"/>
  <c r="AJ35" i="3"/>
  <c r="AI12" i="3"/>
  <c r="F43" i="2"/>
  <c r="F40" i="2"/>
  <c r="AH64" i="3"/>
  <c r="BU10" i="3"/>
  <c r="AG31" i="3"/>
  <c r="CK71" i="3"/>
  <c r="BZ52" i="3"/>
  <c r="F53" i="3"/>
  <c r="Y53" i="3"/>
  <c r="AV64" i="3"/>
  <c r="CA46" i="3"/>
  <c r="BO24" i="3"/>
  <c r="AN20" i="3"/>
  <c r="Q39" i="3"/>
  <c r="AO53" i="3"/>
  <c r="AO25" i="3"/>
  <c r="BL27" i="3"/>
  <c r="CH29" i="3"/>
  <c r="BA33" i="3"/>
  <c r="AQ42" i="3"/>
  <c r="L23" i="3"/>
  <c r="E58" i="3"/>
  <c r="AI25" i="3"/>
  <c r="AS75" i="3"/>
  <c r="CC28" i="3"/>
  <c r="AX19" i="3"/>
  <c r="BJ9" i="3"/>
  <c r="AE34" i="3"/>
  <c r="BC25" i="3"/>
  <c r="BP16" i="3"/>
  <c r="AA48" i="3"/>
  <c r="BI31" i="3"/>
  <c r="AD23" i="3"/>
  <c r="Y48" i="3"/>
  <c r="CE31" i="3"/>
  <c r="AC23" i="3"/>
  <c r="AS57" i="3"/>
  <c r="W33" i="3"/>
  <c r="AC24" i="3"/>
  <c r="CH15" i="3"/>
  <c r="AA34" i="3"/>
  <c r="AY25" i="3"/>
  <c r="CH16" i="3"/>
  <c r="BW43" i="3"/>
  <c r="L31" i="3"/>
  <c r="AW25" i="3"/>
  <c r="BY7" i="3"/>
  <c r="BX15" i="3"/>
  <c r="F49" i="2"/>
  <c r="BF13" i="3"/>
  <c r="F10" i="2"/>
  <c r="K14" i="3"/>
  <c r="F48" i="2"/>
  <c r="AN16" i="3"/>
  <c r="AW7" i="3"/>
  <c r="AL19" i="3"/>
  <c r="BE8" i="3"/>
  <c r="AU22" i="3"/>
  <c r="BR9" i="3"/>
  <c r="AX27" i="3"/>
  <c r="P11" i="3"/>
  <c r="AL41" i="3"/>
  <c r="CG12" i="3"/>
  <c r="C46" i="2"/>
  <c r="E15" i="3"/>
  <c r="F56" i="2"/>
  <c r="BF17" i="3"/>
  <c r="CK7" i="3"/>
  <c r="BO20" i="3"/>
  <c r="L9" i="3"/>
  <c r="CF23" i="3"/>
  <c r="AC10" i="3"/>
  <c r="AJ32" i="3"/>
  <c r="CA11" i="3"/>
  <c r="F32" i="2"/>
  <c r="BX13" i="3"/>
  <c r="C65" i="2"/>
  <c r="K16" i="3"/>
  <c r="AL7" i="3"/>
  <c r="CI18" i="3"/>
  <c r="AR8" i="3"/>
  <c r="Q22" i="3"/>
  <c r="BE9" i="3"/>
  <c r="F26" i="3"/>
  <c r="CH10" i="3"/>
  <c r="AJ38" i="3"/>
  <c r="BK12" i="3"/>
  <c r="C13" i="2"/>
  <c r="BU14" i="3"/>
  <c r="AU14" i="3"/>
  <c r="AG18" i="3"/>
  <c r="O10" i="4"/>
  <c r="BG56" i="3"/>
  <c r="D51" i="3"/>
  <c r="CA41" i="3"/>
  <c r="D64" i="3"/>
  <c r="AI32" i="3"/>
  <c r="BN23" i="3"/>
  <c r="BZ14" i="3"/>
  <c r="BJ38" i="3"/>
  <c r="I37" i="3"/>
  <c r="S25" i="3"/>
  <c r="BP45" i="3"/>
  <c r="BL29" i="3"/>
  <c r="BL30" i="3"/>
  <c r="BR37" i="3"/>
  <c r="BY22" i="3"/>
  <c r="AQ46" i="3"/>
  <c r="M25" i="3"/>
  <c r="BZ66" i="3"/>
  <c r="O28" i="3"/>
  <c r="F19" i="3"/>
  <c r="AN9" i="3"/>
  <c r="H34" i="3"/>
  <c r="AG25" i="3"/>
  <c r="AT16" i="3"/>
  <c r="O47" i="3"/>
  <c r="AL31" i="3"/>
  <c r="H23" i="3"/>
  <c r="N47" i="3"/>
  <c r="BH31" i="3"/>
  <c r="G23" i="3"/>
  <c r="BL54" i="3"/>
  <c r="CI32" i="3"/>
  <c r="G24" i="3"/>
  <c r="BL15" i="3"/>
  <c r="D34" i="3"/>
  <c r="AC25" i="3"/>
  <c r="BL16" i="3"/>
  <c r="CI42" i="3"/>
  <c r="BY30" i="3"/>
  <c r="AM24" i="3"/>
  <c r="BB7" i="3"/>
  <c r="P14" i="3"/>
  <c r="C11" i="2"/>
  <c r="N13" i="3"/>
  <c r="AN64" i="3"/>
  <c r="BB13" i="3"/>
  <c r="F26" i="2"/>
  <c r="BS15" i="3"/>
  <c r="Z7" i="3"/>
  <c r="BE18" i="3"/>
  <c r="AG8" i="3"/>
  <c r="BO21" i="3"/>
  <c r="AR9" i="3"/>
  <c r="R25" i="3"/>
  <c r="BQ10" i="3"/>
  <c r="H36" i="3"/>
  <c r="AO12" i="3"/>
  <c r="F7" i="2"/>
  <c r="AP14" i="3"/>
  <c r="F34" i="2"/>
  <c r="CF16" i="3"/>
  <c r="BN7" i="3"/>
  <c r="CI19" i="3"/>
  <c r="BW8" i="3"/>
  <c r="P23" i="3"/>
  <c r="CL9" i="3"/>
  <c r="AZ29" i="3"/>
  <c r="AN11" i="3"/>
  <c r="E48" i="3"/>
  <c r="AF13" i="3"/>
  <c r="C21" i="2"/>
  <c r="AM15" i="3"/>
  <c r="O7" i="3"/>
  <c r="T18" i="3"/>
  <c r="T8" i="3"/>
  <c r="AJ21" i="3"/>
  <c r="AD9" i="3"/>
  <c r="AV24" i="3"/>
  <c r="AY10" i="3"/>
  <c r="AV34" i="3"/>
  <c r="S12" i="3"/>
  <c r="F29" i="2"/>
  <c r="Y34" i="3"/>
  <c r="AY28" i="3"/>
  <c r="T10" i="3"/>
  <c r="BQ22" i="3"/>
  <c r="BI32" i="3"/>
  <c r="C75" i="2"/>
  <c r="BI14" i="3"/>
  <c r="F63" i="2"/>
  <c r="BI9" i="4"/>
  <c r="AK56" i="3"/>
  <c r="BQ50" i="3"/>
  <c r="BE41" i="3"/>
  <c r="AU63" i="3"/>
  <c r="L32" i="3"/>
  <c r="AR23" i="3"/>
  <c r="BD14" i="3"/>
  <c r="AD38" i="3"/>
  <c r="BH36" i="3"/>
  <c r="CF24" i="3"/>
  <c r="CI44" i="3"/>
  <c r="AP29" i="3"/>
  <c r="BJ28" i="3"/>
  <c r="AH37" i="3"/>
  <c r="K22" i="3"/>
  <c r="BE45" i="3"/>
  <c r="BZ24" i="3"/>
  <c r="V61" i="3"/>
  <c r="CB27" i="3"/>
  <c r="BR17" i="3"/>
  <c r="BD74" i="3"/>
  <c r="AW33" i="3"/>
  <c r="K25" i="3"/>
  <c r="X16" i="3"/>
  <c r="AH46" i="3"/>
  <c r="AK30" i="3"/>
  <c r="BT21" i="3"/>
  <c r="Y46" i="3"/>
  <c r="O31" i="3"/>
  <c r="BT22" i="3"/>
  <c r="CE51" i="3"/>
  <c r="BL32" i="3"/>
  <c r="F23" i="3"/>
  <c r="CH72" i="3"/>
  <c r="BP33" i="3"/>
  <c r="BT24" i="3"/>
  <c r="AP16" i="3"/>
  <c r="S42" i="3"/>
  <c r="BC30" i="3"/>
  <c r="AV23" i="3"/>
  <c r="AE7" i="3"/>
  <c r="BG13" i="3"/>
  <c r="F27" i="2"/>
  <c r="BE12" i="3"/>
  <c r="BL43" i="3"/>
  <c r="J13" i="3"/>
  <c r="F59" i="2"/>
  <c r="P15" i="3"/>
  <c r="F81" i="2"/>
  <c r="BX17" i="3"/>
  <c r="I8" i="3"/>
  <c r="CI20" i="3"/>
  <c r="Q9" i="3"/>
  <c r="P24" i="3"/>
  <c r="AK10" i="3"/>
  <c r="CF32" i="3"/>
  <c r="CI11" i="3"/>
  <c r="C35" i="2"/>
  <c r="CG13" i="3"/>
  <c r="F67" i="2"/>
  <c r="AB16" i="3"/>
  <c r="AQ7" i="3"/>
  <c r="T19" i="3"/>
  <c r="AW8" i="3"/>
  <c r="AJ22" i="3"/>
  <c r="BK9" i="3"/>
  <c r="BS26" i="3"/>
  <c r="F11" i="3"/>
  <c r="AF39" i="3"/>
  <c r="BW12" i="3"/>
  <c r="C43" i="2"/>
  <c r="BY14" i="3"/>
  <c r="C76" i="2"/>
  <c r="AO17" i="3"/>
  <c r="CE7" i="3"/>
  <c r="BD20" i="3"/>
  <c r="D9" i="3"/>
  <c r="BL23" i="3"/>
  <c r="W10" i="3"/>
  <c r="BB31" i="3"/>
  <c r="BQ11" i="3"/>
  <c r="F18" i="2"/>
  <c r="CA18" i="3"/>
  <c r="AE17" i="3"/>
  <c r="J7" i="3"/>
  <c r="CL21" i="3"/>
  <c r="BI9" i="3"/>
  <c r="AN17" i="3"/>
  <c r="CL8" i="3"/>
  <c r="CJ8" i="3"/>
  <c r="BB9" i="3"/>
  <c r="J35" i="3"/>
  <c r="BG7" i="3"/>
  <c r="C40" i="2"/>
  <c r="AB17" i="3"/>
  <c r="CD30" i="3"/>
  <c r="BQ19" i="3"/>
  <c r="Z22" i="3"/>
  <c r="BK22" i="3"/>
  <c r="AX13" i="3"/>
  <c r="AO9" i="3"/>
  <c r="AM14" i="3"/>
  <c r="D23" i="3"/>
  <c r="AB13" i="3"/>
  <c r="X21" i="3"/>
  <c r="AA41" i="3"/>
  <c r="CI25" i="3"/>
  <c r="AW16" i="3"/>
  <c r="BH30" i="3"/>
  <c r="AH28" i="3"/>
  <c r="Q13" i="3"/>
  <c r="CF8" i="3"/>
  <c r="F69" i="2"/>
  <c r="BX38" i="3"/>
  <c r="BT49" i="3"/>
  <c r="AC19" i="3"/>
  <c r="AG28" i="3"/>
  <c r="Z25" i="3"/>
  <c r="AU11" i="3"/>
  <c r="AB14" i="3"/>
  <c r="AJ62" i="3"/>
  <c r="R69" i="3"/>
  <c r="BB51" i="3"/>
  <c r="BR52" i="3"/>
  <c r="L40" i="3"/>
  <c r="U52" i="3"/>
  <c r="BX31" i="3"/>
  <c r="CC16" i="3"/>
  <c r="L14" i="3"/>
  <c r="AE32" i="3"/>
  <c r="AD36" i="3"/>
  <c r="N20" i="3"/>
  <c r="T44" i="3"/>
  <c r="BG24" i="3"/>
  <c r="AN28" i="3"/>
  <c r="CE36" i="3"/>
  <c r="I20" i="3"/>
  <c r="BY44" i="3"/>
  <c r="AG23" i="3"/>
  <c r="U55" i="3"/>
  <c r="BF27" i="3"/>
  <c r="AV17" i="3"/>
  <c r="O66" i="3"/>
  <c r="Z33" i="3"/>
  <c r="BX24" i="3"/>
  <c r="CK15" i="3"/>
  <c r="AT45" i="3"/>
  <c r="O30" i="3"/>
  <c r="AX21" i="3"/>
  <c r="AR45" i="3"/>
  <c r="CB30" i="3"/>
  <c r="AX22" i="3"/>
  <c r="BG49" i="3"/>
  <c r="AO32" i="3"/>
  <c r="BS22" i="3"/>
  <c r="CL64" i="3"/>
  <c r="AS33" i="3"/>
  <c r="AX24" i="3"/>
  <c r="T16" i="3"/>
  <c r="AM41" i="3"/>
  <c r="AG30" i="3"/>
  <c r="BP22" i="3"/>
  <c r="H7" i="3"/>
  <c r="O13" i="3"/>
  <c r="AS64" i="3"/>
  <c r="BH11" i="3"/>
  <c r="P37" i="3"/>
  <c r="BA12" i="3"/>
  <c r="F37" i="2"/>
  <c r="BA14" i="3"/>
  <c r="C26" i="2"/>
  <c r="L17" i="3"/>
  <c r="BS7" i="3"/>
  <c r="Q20" i="3"/>
  <c r="CB8" i="3"/>
  <c r="Z23" i="3"/>
  <c r="I10" i="3"/>
  <c r="J30" i="3"/>
  <c r="AW11" i="3"/>
  <c r="T54" i="3"/>
  <c r="AO13" i="3"/>
  <c r="C79" i="2"/>
  <c r="AZ15" i="3"/>
  <c r="T7" i="3"/>
  <c r="AK18" i="3"/>
  <c r="Y8" i="3"/>
  <c r="AT21" i="3"/>
  <c r="AJ9" i="3"/>
  <c r="BR24" i="3"/>
  <c r="BG10" i="3"/>
  <c r="K35" i="3"/>
  <c r="AE12" i="3"/>
  <c r="C32" i="2"/>
  <c r="AE14" i="3"/>
  <c r="C15" i="2"/>
  <c r="BT16" i="3"/>
  <c r="BH7" i="3"/>
  <c r="BN19" i="3"/>
  <c r="BO8" i="3"/>
  <c r="CE22" i="3"/>
  <c r="CD9" i="3"/>
  <c r="BU28" i="3"/>
  <c r="AH11" i="3"/>
  <c r="AH45" i="3"/>
  <c r="R12" i="3"/>
  <c r="AB11" i="3"/>
  <c r="BG23" i="3"/>
  <c r="BL14" i="3"/>
  <c r="E26" i="3"/>
  <c r="AQ20" i="3"/>
  <c r="BZ7" i="3"/>
  <c r="T14" i="3"/>
  <c r="BS25" i="3"/>
  <c r="CA9" i="3"/>
  <c r="AJ10" i="3"/>
  <c r="C45" i="2"/>
  <c r="BU12" i="3"/>
  <c r="AS20" i="3"/>
  <c r="V10" i="3"/>
  <c r="I7" i="3"/>
  <c r="BQ24" i="3"/>
  <c r="AC14" i="3"/>
  <c r="BN8" i="3"/>
  <c r="BY18" i="3"/>
  <c r="H14" i="3"/>
  <c r="H22" i="3"/>
  <c r="BD29" i="3"/>
  <c r="BV27" i="3"/>
  <c r="BB30" i="3"/>
  <c r="BB18" i="3"/>
  <c r="BO35" i="3"/>
  <c r="CD19" i="3"/>
  <c r="AL11" i="3"/>
  <c r="M7" i="3"/>
  <c r="AM20" i="3"/>
  <c r="N43" i="3"/>
  <c r="AP28" i="3"/>
  <c r="AY19" i="3"/>
  <c r="AV36" i="3"/>
  <c r="BC28" i="3"/>
  <c r="AZ27" i="3"/>
  <c r="BV9" i="3"/>
  <c r="F80" i="2"/>
  <c r="D11" i="3"/>
  <c r="AA80" i="3"/>
  <c r="U13" i="3"/>
  <c r="L30" i="3"/>
  <c r="AW12" i="3"/>
  <c r="F55" i="2"/>
  <c r="AV37" i="3"/>
  <c r="P36" i="3"/>
  <c r="CE68" i="3"/>
  <c r="AF51" i="3"/>
  <c r="AV52" i="3"/>
  <c r="BY39" i="3"/>
  <c r="CH51" i="3"/>
  <c r="BA31" i="3"/>
  <c r="BG16" i="3"/>
  <c r="BY13" i="3"/>
  <c r="H32" i="3"/>
  <c r="CE35" i="3"/>
  <c r="CA19" i="3"/>
  <c r="AN43" i="3"/>
  <c r="AK24" i="3"/>
  <c r="R28" i="3"/>
  <c r="BA36" i="3"/>
  <c r="BV19" i="3"/>
  <c r="AO42" i="3"/>
  <c r="K23" i="3"/>
  <c r="CJ43" i="3"/>
  <c r="AJ27" i="3"/>
  <c r="D17" i="3"/>
  <c r="CB60" i="3"/>
  <c r="CL32" i="3"/>
  <c r="BB24" i="3"/>
  <c r="CJ14" i="3"/>
  <c r="AZ41" i="3"/>
  <c r="CB29" i="3"/>
  <c r="F21" i="3"/>
  <c r="BL44" i="3"/>
  <c r="BF30" i="3"/>
  <c r="AB22" i="3"/>
  <c r="AQ45" i="3"/>
  <c r="N31" i="3"/>
  <c r="AW22" i="3"/>
  <c r="X57" i="3"/>
  <c r="V33" i="3"/>
  <c r="AB24" i="3"/>
  <c r="CG15" i="3"/>
  <c r="BG40" i="3"/>
  <c r="K30" i="3"/>
  <c r="CJ21" i="3"/>
  <c r="C72" i="2"/>
  <c r="BF12" i="3"/>
  <c r="BN43" i="3"/>
  <c r="BZ10" i="3"/>
  <c r="BM33" i="3"/>
  <c r="I12" i="3"/>
  <c r="C10" i="2"/>
  <c r="I14" i="3"/>
  <c r="C70" i="2"/>
  <c r="AM16" i="3"/>
  <c r="AV7" i="3"/>
  <c r="AJ19" i="3"/>
  <c r="BD8" i="3"/>
  <c r="AT22" i="3"/>
  <c r="BQ9" i="3"/>
  <c r="AC27" i="3"/>
  <c r="O11" i="3"/>
  <c r="AE41" i="3"/>
  <c r="CF12" i="3"/>
  <c r="F23" i="2"/>
  <c r="CI14" i="3"/>
  <c r="C67" i="2"/>
  <c r="BD17" i="3"/>
  <c r="CJ7" i="3"/>
  <c r="BN20" i="3"/>
  <c r="K9" i="3"/>
  <c r="CD23" i="3"/>
  <c r="AB10" i="3"/>
  <c r="N32" i="3"/>
  <c r="BZ11" i="3"/>
  <c r="C54" i="2"/>
  <c r="BV13" i="3"/>
  <c r="F64" i="2"/>
  <c r="I16" i="3"/>
  <c r="AK7" i="3"/>
  <c r="CH18" i="3"/>
  <c r="AQ8" i="3"/>
  <c r="O22" i="3"/>
  <c r="BD9" i="3"/>
  <c r="CE10" i="3"/>
  <c r="AN8" i="3"/>
  <c r="AA15" i="3"/>
  <c r="S13" i="3"/>
  <c r="R10" i="3"/>
  <c r="E24" i="3"/>
  <c r="CF13" i="3"/>
  <c r="AP7" i="3"/>
  <c r="Y22" i="3"/>
  <c r="AE39" i="3"/>
  <c r="F75" i="2"/>
  <c r="BM19" i="3"/>
  <c r="CC9" i="3"/>
  <c r="CD10" i="3"/>
  <c r="BL28" i="3"/>
  <c r="J38" i="3"/>
  <c r="Z21" i="3"/>
  <c r="BZ15" i="3"/>
  <c r="N10" i="3"/>
  <c r="X7" i="3"/>
  <c r="BN10" i="3"/>
  <c r="BL7" i="3"/>
  <c r="CJ9" i="3"/>
  <c r="C42" i="2"/>
  <c r="CA47" i="3"/>
  <c r="AE37" i="3"/>
  <c r="AH27" i="3"/>
  <c r="CL19" i="3"/>
  <c r="CJ33" i="3"/>
  <c r="U11" i="3"/>
  <c r="E8" i="3"/>
  <c r="CE11" i="3"/>
  <c r="BH9" i="3"/>
  <c r="CC7" i="3"/>
  <c r="CG33" i="3"/>
  <c r="AS14" i="3"/>
  <c r="BP19" i="3"/>
  <c r="AU9" i="3"/>
  <c r="F10" i="3"/>
  <c r="BU34" i="3"/>
  <c r="CK21" i="3"/>
  <c r="BY58" i="3"/>
  <c r="CG11" i="3"/>
  <c r="BI68" i="3"/>
  <c r="BY53" i="3"/>
  <c r="Z52" i="3"/>
  <c r="AB57" i="3"/>
  <c r="BL51" i="3"/>
  <c r="BO23" i="3"/>
  <c r="AK16" i="3"/>
  <c r="AB8" i="3"/>
  <c r="BT31" i="3"/>
  <c r="BQ30" i="3"/>
  <c r="BE19" i="3"/>
  <c r="AK34" i="3"/>
  <c r="O24" i="3"/>
  <c r="CE27" i="3"/>
  <c r="BF34" i="3"/>
  <c r="AZ19" i="3"/>
  <c r="BQ37" i="3"/>
  <c r="BX22" i="3"/>
  <c r="T43" i="3"/>
  <c r="AI26" i="3"/>
  <c r="BQ16" i="3"/>
  <c r="BQ57" i="3"/>
  <c r="BO32" i="3"/>
  <c r="AF24" i="3"/>
  <c r="BN14" i="3"/>
  <c r="BT40" i="3"/>
  <c r="BF29" i="3"/>
  <c r="BS20" i="3"/>
  <c r="CF43" i="3"/>
  <c r="AJ30" i="3"/>
  <c r="F22" i="3"/>
  <c r="BK44" i="3"/>
  <c r="CA30" i="3"/>
  <c r="AA22" i="3"/>
  <c r="AQ54" i="3"/>
  <c r="CH32" i="3"/>
  <c r="F24" i="3"/>
  <c r="BK15" i="3"/>
  <c r="AL38" i="3"/>
  <c r="BX29" i="3"/>
  <c r="R21" i="3"/>
  <c r="C61" i="2"/>
  <c r="N12" i="3"/>
  <c r="Q37" i="3"/>
  <c r="AS10" i="3"/>
  <c r="BW30" i="3"/>
  <c r="BF11" i="3"/>
  <c r="D60" i="3"/>
  <c r="AZ13" i="3"/>
  <c r="C37" i="2"/>
  <c r="BJ15" i="3"/>
  <c r="Y7" i="3"/>
  <c r="BC18" i="3"/>
  <c r="AF8" i="3"/>
  <c r="BN21" i="3"/>
  <c r="AQ9" i="3"/>
  <c r="E25" i="3"/>
  <c r="BP10" i="3"/>
  <c r="G36" i="3"/>
  <c r="AN12" i="3"/>
  <c r="F45" i="2"/>
  <c r="AO14" i="3"/>
  <c r="C56" i="2"/>
  <c r="CE16" i="3"/>
  <c r="BM7" i="3"/>
  <c r="CH19" i="3"/>
  <c r="BU8" i="3"/>
  <c r="O23" i="3"/>
  <c r="CK9" i="3"/>
  <c r="AE29" i="3"/>
  <c r="AM11" i="3"/>
  <c r="CL47" i="3"/>
  <c r="AD13" i="3"/>
  <c r="F42" i="2"/>
  <c r="AL15" i="3"/>
  <c r="N7" i="3"/>
  <c r="S18" i="3"/>
  <c r="S8" i="3"/>
  <c r="AI21" i="3"/>
  <c r="AB9" i="3"/>
  <c r="AU24" i="3"/>
  <c r="AX10" i="3"/>
  <c r="C18" i="2"/>
  <c r="CF11" i="3"/>
  <c r="S16" i="3"/>
  <c r="AV8" i="3"/>
  <c r="E11" i="3"/>
  <c r="BW14" i="3"/>
  <c r="CD7" i="3"/>
  <c r="BJ23" i="3"/>
  <c r="X34" i="3"/>
  <c r="AS21" i="3"/>
  <c r="F20" i="2"/>
  <c r="CB22" i="3"/>
  <c r="BA18" i="3"/>
  <c r="BO44" i="3"/>
  <c r="AV38" i="3"/>
  <c r="AM13" i="3"/>
  <c r="V9" i="3"/>
  <c r="C9" i="2"/>
  <c r="F66" i="2"/>
  <c r="AA9" i="3"/>
  <c r="CB14" i="3"/>
  <c r="BU13" i="3"/>
  <c r="BD22" i="3"/>
  <c r="BC24" i="3"/>
  <c r="AQ13" i="3"/>
  <c r="AU19" i="3"/>
  <c r="AH30" i="3"/>
  <c r="V15" i="3"/>
  <c r="BU27" i="3"/>
  <c r="BL17" i="3"/>
  <c r="AI10" i="3"/>
  <c r="F44" i="2"/>
  <c r="AV13" i="3"/>
  <c r="AM42" i="3"/>
  <c r="L28" i="3"/>
  <c r="CG8" i="3"/>
  <c r="M20" i="3"/>
  <c r="W8" i="3"/>
  <c r="BL19" i="3"/>
  <c r="AJ14" i="3"/>
  <c r="BU26" i="4"/>
  <c r="BC53" i="3"/>
  <c r="D52" i="3"/>
  <c r="F57" i="3"/>
  <c r="AP51" i="3"/>
  <c r="AS23" i="3"/>
  <c r="N15" i="3"/>
  <c r="F8" i="3"/>
  <c r="AW31" i="3"/>
  <c r="AU30" i="3"/>
  <c r="AI19" i="3"/>
  <c r="N34" i="3"/>
  <c r="CB23" i="3"/>
  <c r="AL26" i="3"/>
  <c r="AH34" i="3"/>
  <c r="AD19" i="3"/>
  <c r="AF37" i="3"/>
  <c r="BB22" i="3"/>
  <c r="AN42" i="3"/>
  <c r="BZ25" i="3"/>
  <c r="AU16" i="3"/>
  <c r="CI54" i="3"/>
  <c r="BJ31" i="3"/>
  <c r="I23" i="3"/>
  <c r="AR14" i="3"/>
  <c r="AN39" i="3"/>
  <c r="AJ29" i="3"/>
  <c r="AW20" i="3"/>
  <c r="K43" i="3"/>
  <c r="AI29" i="3"/>
  <c r="BR20" i="3"/>
  <c r="BY43" i="3"/>
  <c r="AI30" i="3"/>
  <c r="E22" i="3"/>
  <c r="BJ51" i="3"/>
  <c r="BK32" i="3"/>
  <c r="E23" i="3"/>
  <c r="AN14" i="3"/>
  <c r="E38" i="3"/>
  <c r="BA28" i="3"/>
  <c r="CH17" i="3"/>
  <c r="F11" i="2"/>
  <c r="BI11" i="3"/>
  <c r="AN25" i="3"/>
  <c r="O10" i="3"/>
  <c r="G28" i="3"/>
  <c r="W11" i="3"/>
  <c r="CG42" i="3"/>
  <c r="H13" i="3"/>
  <c r="C48" i="2"/>
  <c r="L15" i="3"/>
  <c r="C81" i="2"/>
  <c r="BW17" i="3"/>
  <c r="G8" i="3"/>
  <c r="CE20" i="3"/>
  <c r="P9" i="3"/>
  <c r="CE32" i="3"/>
  <c r="C7" i="2"/>
  <c r="P19" i="3"/>
  <c r="AX26" i="3"/>
  <c r="F31" i="2"/>
  <c r="BE16" i="3"/>
  <c r="BF10" i="3"/>
  <c r="C64" i="2"/>
  <c r="T31" i="3"/>
  <c r="D19" i="3"/>
  <c r="BD44" i="3"/>
  <c r="BA37" i="3"/>
  <c r="BE11" i="3"/>
  <c r="AE8" i="3"/>
  <c r="AM12" i="3"/>
  <c r="BS8" i="3"/>
  <c r="CJ46" i="3"/>
  <c r="R8" i="3"/>
  <c r="BR25" i="3"/>
  <c r="BC54" i="3"/>
  <c r="AE18" i="3"/>
  <c r="BO14" i="3"/>
  <c r="BQ18" i="3"/>
  <c r="BX43" i="3"/>
  <c r="W9" i="3"/>
  <c r="CF42" i="3"/>
  <c r="CC20" i="3"/>
  <c r="C23" i="2"/>
  <c r="F73" i="2"/>
  <c r="AY21" i="3"/>
  <c r="I17" i="3"/>
  <c r="BM24" i="3"/>
  <c r="Y52" i="3"/>
  <c r="J23" i="3"/>
  <c r="P52" i="3"/>
  <c r="AG53" i="3"/>
  <c r="Y77" i="3"/>
  <c r="AW56" i="3"/>
  <c r="AH43" i="3"/>
  <c r="CJ22" i="3"/>
  <c r="BL53" i="3"/>
  <c r="AY9" i="4"/>
  <c r="BN26" i="3"/>
  <c r="Y30" i="3"/>
  <c r="AZ14" i="3"/>
  <c r="BZ33" i="3"/>
  <c r="J19" i="3"/>
  <c r="O25" i="3"/>
  <c r="K34" i="3"/>
  <c r="BT17" i="3"/>
  <c r="CD36" i="3"/>
  <c r="J22" i="3"/>
  <c r="BH41" i="3"/>
  <c r="BD25" i="3"/>
  <c r="Y16" i="3"/>
  <c r="S52" i="3"/>
  <c r="AM31" i="3"/>
  <c r="BV22" i="3"/>
  <c r="V14" i="3"/>
  <c r="CD38" i="3"/>
  <c r="N29" i="3"/>
  <c r="AA20" i="3"/>
  <c r="AE42" i="3"/>
  <c r="M29" i="3"/>
  <c r="AV20" i="3"/>
  <c r="J43" i="3"/>
  <c r="M30" i="3"/>
  <c r="BR21" i="3"/>
  <c r="AM49" i="3"/>
  <c r="AN32" i="3"/>
  <c r="BR22" i="3"/>
  <c r="R14" i="3"/>
  <c r="BD37" i="3"/>
  <c r="AE28" i="3"/>
  <c r="AC17" i="3"/>
  <c r="R72" i="3"/>
  <c r="Z11" i="3"/>
  <c r="Z24" i="3"/>
  <c r="BX9" i="3"/>
  <c r="AA25" i="3"/>
  <c r="BY10" i="3"/>
  <c r="BU36" i="3"/>
  <c r="AY12" i="3"/>
  <c r="C59" i="2"/>
  <c r="AY14" i="3"/>
  <c r="F58" i="2"/>
  <c r="J17" i="3"/>
  <c r="BR7" i="3"/>
  <c r="O20" i="3"/>
  <c r="CA8" i="3"/>
  <c r="Y23" i="3"/>
  <c r="G10" i="3"/>
  <c r="I30" i="3"/>
  <c r="AV11" i="3"/>
  <c r="AN51" i="3"/>
  <c r="AN13" i="3"/>
  <c r="C34" i="2"/>
  <c r="AY15" i="3"/>
  <c r="S7" i="3"/>
  <c r="AI18" i="3"/>
  <c r="X8" i="3"/>
  <c r="AI9" i="3"/>
  <c r="AC12" i="3"/>
  <c r="BK16" i="3"/>
  <c r="CC22" i="3"/>
  <c r="V26" i="3"/>
  <c r="L25" i="3"/>
  <c r="BE28" i="3"/>
  <c r="AP41" i="3"/>
  <c r="BV36" i="3"/>
  <c r="AP23" i="3"/>
  <c r="BI15" i="3"/>
  <c r="D25" i="3"/>
  <c r="CA16" i="3"/>
  <c r="AD29" i="3"/>
  <c r="AH15" i="3"/>
  <c r="AM8" i="3"/>
  <c r="CI73" i="3"/>
  <c r="G69" i="3"/>
  <c r="AG34" i="3"/>
  <c r="BU21" i="3"/>
  <c r="BI40" i="3"/>
  <c r="AM36" i="3"/>
  <c r="BI22" i="3"/>
  <c r="J15" i="3"/>
  <c r="D24" i="3"/>
  <c r="R16" i="3"/>
  <c r="C31" i="2"/>
  <c r="BK30" i="3"/>
  <c r="AU18" i="3"/>
  <c r="AD27" i="3"/>
  <c r="BQ7" i="3"/>
  <c r="R7" i="3"/>
  <c r="BF7" i="3"/>
  <c r="AT78" i="3"/>
  <c r="CB50" i="3"/>
  <c r="K53" i="3"/>
  <c r="CI75" i="3"/>
  <c r="AU54" i="3"/>
  <c r="L43" i="3"/>
  <c r="BN22" i="3"/>
  <c r="CE50" i="3"/>
  <c r="BB70" i="3"/>
  <c r="AR26" i="3"/>
  <c r="CL29" i="3"/>
  <c r="AD14" i="3"/>
  <c r="BC33" i="3"/>
  <c r="BW18" i="3"/>
  <c r="M23" i="3"/>
  <c r="AC33" i="3"/>
  <c r="AX17" i="3"/>
  <c r="AZ36" i="3"/>
  <c r="H20" i="3"/>
  <c r="M38" i="3"/>
  <c r="AH25" i="3"/>
  <c r="X15" i="3"/>
  <c r="BC45" i="3"/>
  <c r="Q31" i="3"/>
  <c r="AD22" i="3"/>
  <c r="CI13" i="3"/>
  <c r="AW38" i="3"/>
  <c r="CA28" i="3"/>
  <c r="Z19" i="3"/>
  <c r="CC38" i="3"/>
  <c r="BZ28" i="3"/>
  <c r="D20" i="3"/>
  <c r="AD42" i="3"/>
  <c r="BZ29" i="3"/>
  <c r="AV21" i="3"/>
  <c r="AP45" i="3"/>
  <c r="M31" i="3"/>
  <c r="AV22" i="3"/>
  <c r="BI13" i="3"/>
  <c r="R37" i="3"/>
  <c r="I28" i="3"/>
  <c r="BA16" i="3"/>
  <c r="AS44" i="3"/>
  <c r="CA10" i="3"/>
  <c r="AT23" i="3"/>
  <c r="AV9" i="3"/>
  <c r="Y24" i="3"/>
  <c r="AR10" i="3"/>
  <c r="AQ33" i="3"/>
  <c r="G12" i="3"/>
  <c r="F9" i="2"/>
  <c r="G14" i="3"/>
  <c r="F47" i="2"/>
  <c r="AI16" i="3"/>
  <c r="AU7" i="3"/>
  <c r="AH19" i="3"/>
  <c r="BC8" i="3"/>
  <c r="AS22" i="3"/>
  <c r="BP9" i="3"/>
  <c r="AB27" i="3"/>
  <c r="N11" i="3"/>
  <c r="AZ40" i="3"/>
  <c r="CE12" i="3"/>
  <c r="F78" i="2"/>
  <c r="CH14" i="3"/>
  <c r="C78" i="2"/>
  <c r="BB17" i="3"/>
  <c r="CI7" i="3"/>
  <c r="BM20" i="3"/>
  <c r="J9" i="3"/>
  <c r="CC23" i="3"/>
  <c r="AA10" i="3"/>
  <c r="M32" i="3"/>
  <c r="BV11" i="3"/>
  <c r="F53" i="2"/>
  <c r="BT13" i="3"/>
  <c r="C53" i="2"/>
  <c r="H16" i="3"/>
  <c r="AJ7" i="3"/>
  <c r="CG18" i="3"/>
  <c r="AP8" i="3"/>
  <c r="N22" i="3"/>
  <c r="BC9" i="3"/>
  <c r="AG45" i="3"/>
  <c r="Q12" i="3"/>
  <c r="BD7" i="3"/>
  <c r="BM14" i="3"/>
  <c r="AW41" i="3"/>
  <c r="BY54" i="3"/>
  <c r="BZ74" i="3"/>
  <c r="AJ43" i="3"/>
  <c r="BY42" i="3"/>
  <c r="O15" i="3"/>
  <c r="CD48" i="3"/>
  <c r="BR38" i="3"/>
  <c r="Z80" i="3"/>
  <c r="BZ22" i="3"/>
  <c r="BE34" i="3"/>
  <c r="BU19" i="3"/>
  <c r="BJ37" i="3"/>
  <c r="CK14" i="3"/>
  <c r="BM13" i="3"/>
  <c r="BD28" i="3"/>
  <c r="BZ30" i="3"/>
  <c r="AW9" i="3"/>
  <c r="CK59" i="3"/>
  <c r="BJ21" i="3"/>
  <c r="F6" i="2"/>
  <c r="O18" i="3"/>
  <c r="CB9" i="3"/>
  <c r="BC42" i="3"/>
  <c r="AE38" i="3"/>
  <c r="CG30" i="3"/>
  <c r="S43" i="3"/>
  <c r="BG37" i="3"/>
  <c r="D22" i="3"/>
  <c r="CD21" i="3"/>
  <c r="F13" i="3"/>
  <c r="O9" i="3"/>
  <c r="CD13" i="3"/>
  <c r="BS12" i="3"/>
  <c r="AA54" i="3"/>
  <c r="J34" i="3"/>
  <c r="Y19" i="3"/>
  <c r="CB21" i="3"/>
  <c r="BW29" i="3"/>
  <c r="AA12" i="3"/>
  <c r="AX49" i="3"/>
  <c r="AO30" i="3"/>
  <c r="AH20" i="3"/>
  <c r="CE14" i="3"/>
  <c r="F77" i="2"/>
  <c r="U24" i="3"/>
  <c r="AP10" i="3"/>
  <c r="Z10" i="3"/>
  <c r="BY27" i="3"/>
  <c r="BS13" i="3"/>
  <c r="BY29" i="3"/>
  <c r="BO9" i="3"/>
  <c r="H27" i="3"/>
  <c r="BI8" i="3"/>
  <c r="BS17" i="3"/>
  <c r="AJ8" i="3"/>
  <c r="M21" i="3"/>
  <c r="BA17" i="3"/>
  <c r="U9" i="3"/>
  <c r="CH7" i="3"/>
  <c r="BT35" i="3"/>
  <c r="H9" i="3"/>
  <c r="E12" i="3"/>
  <c r="F25" i="2"/>
  <c r="Q14" i="3"/>
  <c r="BA41" i="3"/>
  <c r="BI20" i="3"/>
  <c r="BC26" i="3"/>
  <c r="BZ31" i="3"/>
  <c r="AG16" i="3"/>
  <c r="BB8" i="3"/>
  <c r="CC11" i="3"/>
  <c r="M11" i="3"/>
  <c r="CC12" i="3"/>
  <c r="P30" i="3"/>
  <c r="BR23" i="3"/>
  <c r="C69" i="2"/>
  <c r="AX20" i="3"/>
  <c r="AP33" i="3"/>
  <c r="BT11" i="3"/>
  <c r="AG19" i="3"/>
  <c r="CC18" i="3"/>
  <c r="G27" i="3"/>
  <c r="Y18" i="3"/>
  <c r="AT7" i="3"/>
  <c r="AU21" i="3"/>
  <c r="BP35" i="3"/>
  <c r="AC28" i="3"/>
  <c r="X18" i="3"/>
  <c r="F14" i="3"/>
  <c r="C20" i="2"/>
  <c r="F39" i="2"/>
  <c r="BF37" i="3"/>
  <c r="F52" i="2"/>
  <c r="K28" i="3"/>
  <c r="F16" i="3"/>
  <c r="AO8" i="3"/>
  <c r="K18" i="3"/>
  <c r="S14" i="3"/>
  <c r="X19" i="3"/>
  <c r="AO22" i="3"/>
  <c r="AY40" i="3"/>
  <c r="C6" i="2"/>
  <c r="U42" i="3"/>
  <c r="AI7" i="3"/>
  <c r="BC7" i="3"/>
  <c r="C73" i="2"/>
  <c r="C12" i="2"/>
  <c r="F12" i="2"/>
  <c r="C62" i="2"/>
  <c r="C70" i="1" l="1"/>
  <c r="F185" i="1"/>
  <c r="F15" i="1"/>
  <c r="C178" i="1"/>
  <c r="C29" i="1"/>
  <c r="C185" i="1"/>
  <c r="C15" i="1"/>
  <c r="C144" i="1"/>
  <c r="F70" i="1"/>
  <c r="C87" i="1"/>
  <c r="F133" i="1"/>
  <c r="C55" i="1"/>
  <c r="C81" i="1"/>
  <c r="F11" i="1"/>
  <c r="C61" i="1"/>
  <c r="F81" i="1"/>
  <c r="F84" i="1"/>
  <c r="C101" i="1"/>
  <c r="F179" i="1"/>
  <c r="F32" i="1"/>
  <c r="F94" i="1"/>
  <c r="C114" i="1"/>
  <c r="F55" i="1"/>
  <c r="C164" i="1"/>
  <c r="F73" i="1"/>
  <c r="C73" i="1"/>
  <c r="C122" i="1"/>
  <c r="C91" i="1"/>
  <c r="C11" i="1"/>
  <c r="F164" i="1"/>
  <c r="C19" i="1"/>
  <c r="F97" i="1"/>
  <c r="F43" i="1"/>
  <c r="F188" i="1" s="1"/>
  <c r="F153" i="1"/>
  <c r="C94" i="1"/>
  <c r="C64" i="1"/>
  <c r="F39" i="1"/>
  <c r="F67" i="1"/>
  <c r="C67" i="1"/>
  <c r="F122" i="1"/>
  <c r="F52" i="1"/>
  <c r="C43" i="1"/>
  <c r="C188" i="1" s="1"/>
  <c r="C175" i="1"/>
  <c r="C190" i="1"/>
  <c r="C7" i="1"/>
  <c r="C176" i="1"/>
  <c r="F35" i="1"/>
  <c r="F180" i="1"/>
  <c r="C133" i="1"/>
  <c r="F29" i="1"/>
  <c r="F178" i="1"/>
  <c r="C84" i="1"/>
  <c r="F101" i="1"/>
  <c r="F114" i="1"/>
  <c r="F87" i="1"/>
  <c r="C22" i="1"/>
  <c r="F144" i="1"/>
  <c r="F91" i="1"/>
  <c r="F176" i="1"/>
  <c r="F175" i="1"/>
  <c r="F190" i="1"/>
  <c r="F7" i="1"/>
  <c r="C97" i="1"/>
  <c r="C153" i="1"/>
  <c r="F22" i="1"/>
  <c r="F19" i="1"/>
  <c r="F64" i="1"/>
  <c r="F61" i="1"/>
  <c r="C52" i="1"/>
  <c r="C39" i="1"/>
  <c r="C35" i="1"/>
  <c r="C180" i="1"/>
  <c r="C179" i="1"/>
  <c r="C32" i="1"/>
  <c r="F128" i="1" l="1"/>
  <c r="F131" i="1" s="1"/>
  <c r="F28" i="1"/>
  <c r="C186" i="1"/>
  <c r="F60" i="1"/>
  <c r="C128" i="1"/>
  <c r="C131" i="1" s="1"/>
  <c r="F193" i="1"/>
  <c r="F6" i="1"/>
  <c r="F59" i="1" s="1"/>
  <c r="F129" i="1" s="1"/>
  <c r="F182" i="1"/>
  <c r="F183" i="1"/>
  <c r="F191" i="1"/>
  <c r="C28" i="1"/>
  <c r="C60" i="1"/>
  <c r="F80" i="1"/>
  <c r="F195" i="1" s="1"/>
  <c r="C80" i="1"/>
  <c r="F186" i="1"/>
  <c r="C193" i="1"/>
  <c r="C183" i="1"/>
  <c r="C182" i="1"/>
  <c r="C6" i="1"/>
  <c r="C59" i="1" s="1"/>
  <c r="C129" i="1" s="1"/>
  <c r="C191" i="1"/>
  <c r="C195" i="1"/>
  <c r="F113" i="1" l="1"/>
  <c r="F130" i="1" s="1"/>
  <c r="C113" i="1"/>
  <c r="C130" i="1" s="1"/>
  <c r="C132" i="1" s="1"/>
  <c r="F132" i="1"/>
</calcChain>
</file>

<file path=xl/sharedStrings.xml><?xml version="1.0" encoding="utf-8"?>
<sst xmlns="http://schemas.openxmlformats.org/spreadsheetml/2006/main" count="8466" uniqueCount="529">
  <si>
    <t>Toplam (Hayat Dışı Şirketler+Hayat ve Emeklilik Şirketleri+Reasürans Şirketleri)</t>
  </si>
  <si>
    <t>Lütfen Seçimlerinizi Yapınız</t>
  </si>
  <si>
    <t>Chubb European Group SE Merkezi Fransa Türkiye İstanbul Şubesi</t>
  </si>
  <si>
    <t>Gelir Tablosu - Haziran 2026</t>
  </si>
  <si>
    <t>Aksigorta AŞ</t>
  </si>
  <si>
    <t>Allianz Sigorta AŞ</t>
  </si>
  <si>
    <t>A- HAYAT DIŞI TEKNİK GELİR</t>
  </si>
  <si>
    <t>Anadolu Anonim Türk Sigorta Şirketi</t>
  </si>
  <si>
    <t>1- YAZILAN PRİMLER (REASÜRÖR PAYI DÜŞÜLMÜŞ OLARAK)</t>
  </si>
  <si>
    <t>Ankara Anonim Türk Sigorta Şirketi</t>
  </si>
  <si>
    <t>a.) Brüt Yazılan Primler (+/-)</t>
  </si>
  <si>
    <t>Atradius Crédito y Caución S.A. de Seguros y Reaseguros, İstanbul Şubesi</t>
  </si>
  <si>
    <t>b.) Reasüröre Devredilen Primler (+/-)</t>
  </si>
  <si>
    <t>Unico Sigorta AŞ</t>
  </si>
  <si>
    <t>c.) SGK ya Aktarılan Primler (-);</t>
  </si>
  <si>
    <t>Axa Sigorta AŞ</t>
  </si>
  <si>
    <t>2. KAZANILMAMIŞ PRİMLER KARŞILIĞI (REASÜRÖR PAYI DÜŞÜLMÜŞ OLARAK)</t>
  </si>
  <si>
    <t>BNP Paribas Cardif Sigorta AŞ</t>
  </si>
  <si>
    <t>a.) Kazanılmamış Primler Karşılığı Brüt (+/-)</t>
  </si>
  <si>
    <t>Coface Sigorta AŞ</t>
  </si>
  <si>
    <t>b.) Kazanılmamış Prımler Karşılığında Reasürör Payı (+/-)</t>
  </si>
  <si>
    <t>Corpus Sigorta AŞ</t>
  </si>
  <si>
    <t>c.) Kazanılmamış Prımler Karşılığında SGK Payı (+/-)</t>
  </si>
  <si>
    <t>VHV Allgemeine Sigorta AŞ</t>
  </si>
  <si>
    <t>3. DEVREDEN KAZANILMAMIŞ PRİMLER KARŞILIĞI (REASÜRÖR PAYI DÜŞÜLMÜŞ OLARAK)</t>
  </si>
  <si>
    <t>Euler Hermes Sigorta AŞ</t>
  </si>
  <si>
    <t>a.) Devreden Kazanılmamış Primler Karşılığı Brüt (+/-)</t>
  </si>
  <si>
    <t>Eureko Sigorta AŞ</t>
  </si>
  <si>
    <t>b.) Devreden Kazanılmamış Prımler Karşılığında Reasürör Payı (+/-)</t>
  </si>
  <si>
    <t>Referans Sigorta AŞ</t>
  </si>
  <si>
    <t>c.) Devreden Kazanılmamış Prımler Karşılığında SGK Payı (+/-)</t>
  </si>
  <si>
    <t>Türkiye Sigorta AŞ</t>
  </si>
  <si>
    <t>4. DEVAM EDEN RİSKLER KARŞILIĞI (REASÜRÖR PAYI DÜŞÜLMÜŞ OLARAK)</t>
  </si>
  <si>
    <t>HDI Sigorta AŞ</t>
  </si>
  <si>
    <t>a.) Devam Eden Riskler Karşılığı Brüt (-)</t>
  </si>
  <si>
    <t>Bereket Sigorta AŞ</t>
  </si>
  <si>
    <t>b.) Devam Eden Riskler Karşılığında Reasürör Payı (+)</t>
  </si>
  <si>
    <t>Magdeburger Sigorta AŞ</t>
  </si>
  <si>
    <t>5. DEVREDEN DEVAM EDEN RİSKLER KARŞILIĞI (REASÜRÖR PAYI DÜŞÜLMÜŞ OLARAK)</t>
  </si>
  <si>
    <t>Mapfre Sigorta AŞ</t>
  </si>
  <si>
    <t>a.) Devreden Devam Eden Riskler Karşılığı Brüt (+)</t>
  </si>
  <si>
    <t>Neova Katılım Sigorta AŞ</t>
  </si>
  <si>
    <t>b.) Devreden Devam Eden Riskler Karşılığında Reasürör Payı (-)</t>
  </si>
  <si>
    <t>Orient Sigorta AŞ</t>
  </si>
  <si>
    <t>6. TEKNİK OLMAYAN BÖLÜMDEN AKTARILAN YATIRIM GELİRLERİ</t>
  </si>
  <si>
    <t>Ray Sigorta AŞ</t>
  </si>
  <si>
    <t>7. DİĞER TEKNİK GELİRLER (REASÜRÖR PAYI DÜŞÜLMÜŞ OLARAK)</t>
  </si>
  <si>
    <t>Şeker Sigorta AŞ</t>
  </si>
  <si>
    <t>8. TAHAKKUK EDEN RÜCU VE SOVTAJ GELİRLERİ (+)</t>
  </si>
  <si>
    <t>Sompo Sigorta AŞ</t>
  </si>
  <si>
    <t>B- HAYAT DIŞI TEKNİK GİDER</t>
  </si>
  <si>
    <t>Doga Sigorta AŞ</t>
  </si>
  <si>
    <t>1. ÖDENEN TAZMİNATLAR (REASÜRÖR PAYI DÜŞÜLMÜŞ OLARAK)</t>
  </si>
  <si>
    <t>Koru Sigorta AŞ</t>
  </si>
  <si>
    <t>a.) Brüt Ödenen Tazminatlar (+/-)</t>
  </si>
  <si>
    <t>GIG Sigorta AŞ</t>
  </si>
  <si>
    <t>b.) Ödenen Tazminatlarda Reasürör Payı (+/-)</t>
  </si>
  <si>
    <t>Türk Nippon Sigorta AŞ</t>
  </si>
  <si>
    <t>2. MUALLAK TAZMİNATLAR KARŞILIĞI (REASÜRÖR PAYI DÜŞÜLMÜŞ OLARAK)</t>
  </si>
  <si>
    <t>Türk P&amp;I Sigorta AŞ</t>
  </si>
  <si>
    <t>a.) Muallak Tazminatlar Karşılığı Brüt (-)</t>
  </si>
  <si>
    <t>Zurich Sigorta AŞ</t>
  </si>
  <si>
    <t>b.) Muallak Tazminatlar Karşılığında Reasürör Payı (+)</t>
  </si>
  <si>
    <t>Ethica Sigorta AŞ</t>
  </si>
  <si>
    <t>3. DEVREDEN MUALLAK HASARLAR KARŞILIĞI (REASÜRÖR PAYI DÜŞÜLMÜŞ OLARAK)</t>
  </si>
  <si>
    <t>Quick Sigorta AŞ</t>
  </si>
  <si>
    <t>a) Devreden Muallak Tazminatlar Karşılığı Brüt (+);</t>
  </si>
  <si>
    <t>SS Atlas Sigorta Kooperatifi</t>
  </si>
  <si>
    <t>b) Devreden Muallak Tazminatlar Karşılığında Reasürör Payı (-)</t>
  </si>
  <si>
    <t>Türkiye Katılım Sigorta AŞ</t>
  </si>
  <si>
    <t>4. İKRAMİYE VE İNDİRİMLER KARŞILIĞINDA DEĞİŞİM (REASÜRÖR PAYI DÜŞÜLMÜŞ OLARAK)</t>
  </si>
  <si>
    <t>Ana Sigorta AŞ</t>
  </si>
  <si>
    <t>5. DİĞER TEKNİK KARŞILIKLAR (REASÜRÖR PAYI VE DEVREDEN DÜŞÜLMÜŞ OLARAK)</t>
  </si>
  <si>
    <t>Arex Sigorta AŞ</t>
  </si>
  <si>
    <t>a.) Dengeleme Karşılığında Değişim (Reasürör Payı ve Dev. Kısım Düşülmüş Olarak) (+/-)</t>
  </si>
  <si>
    <t>Prive Sigorta AŞ</t>
  </si>
  <si>
    <t>b.) Mali Riskler Karşılığında Değişim (Reasürör Payı ve Dev. Kısım Düşülmüş Olarak) (+/-)</t>
  </si>
  <si>
    <t>Hepiyi Sigorta AŞ</t>
  </si>
  <si>
    <t>c.) Diğer Çeşitli Karşılıklarda Değişim (Reasürör Payı ve Dev. Kısım Düşülmüş Olarak) (+/-)</t>
  </si>
  <si>
    <t>Aveon Global Sigorta AŞ</t>
  </si>
  <si>
    <t>6. FAALİYET GİDERLERİ (-)</t>
  </si>
  <si>
    <t>AcnTurk Sigorta AŞ</t>
  </si>
  <si>
    <t>a.) Üretim Giderleri (-)</t>
  </si>
  <si>
    <t>Emaa Sigorta AŞ</t>
  </si>
  <si>
    <t>b.) Personele İlişkin Giderler (-)</t>
  </si>
  <si>
    <t>HDI Katılım Sigorta AŞ</t>
  </si>
  <si>
    <t>c.) Yönetim Giderleri (-)</t>
  </si>
  <si>
    <t>Fiba Sigorta AŞ</t>
  </si>
  <si>
    <t>d.) Araştırma ve Geliştirme Giderleri (-)</t>
  </si>
  <si>
    <t>Turkcell Dijital Sigorta AŞ</t>
  </si>
  <si>
    <t>e.) Pazarlama ve Satış Giderleri (-)</t>
  </si>
  <si>
    <t>Global World Sigorta AŞ</t>
  </si>
  <si>
    <t>f.) Dışarıdan Sağlanan Fayda ve Hizmet Giderleri (-)</t>
  </si>
  <si>
    <t>Medisa Sigorta AŞ</t>
  </si>
  <si>
    <t>g.) Reasürans Komisyonları Geliri (+/-)</t>
  </si>
  <si>
    <t>Bupa Acıbadem Sigorta AŞ</t>
  </si>
  <si>
    <t>h.) Diğer Faaliyet Giderleri (+/-)</t>
  </si>
  <si>
    <t>BNP Paribas Cardif Hayat Sigorta AŞ</t>
  </si>
  <si>
    <t>7. MATEMATİK KARŞILIKLAR (REASÜRÖR PAYI DÜŞÜLMÜŞ OLARAK)</t>
  </si>
  <si>
    <t>Demir Sağlık ve Hayat Sigorta AŞ</t>
  </si>
  <si>
    <t>a.) Matematik Karşılıklar Brüt (-)</t>
  </si>
  <si>
    <t>Zurich Yaşam ve Emeklilik AŞ</t>
  </si>
  <si>
    <t>b.) Matematik Karşılıklarda Reasürör Payı (+)</t>
  </si>
  <si>
    <t>Türkiye Katılım Hayat AŞ</t>
  </si>
  <si>
    <t>8. DEVREDEN MATEMATİK KARŞILIKLAR (REASÜRÖR PAYI DÜŞÜLMÜŞ OLARAK)</t>
  </si>
  <si>
    <t>Quick Hayat Sigorta AŞ</t>
  </si>
  <si>
    <t>a.) Devreden Matematik Karşılık Brüt (+)</t>
  </si>
  <si>
    <t>Viennalife Emeklilik ve Hayat AŞ</t>
  </si>
  <si>
    <t>b.) Devreden Matematik Karşılıklarda Reasürör Payı (-)</t>
  </si>
  <si>
    <t>Allianz Hayat ve Emeklilik AŞ</t>
  </si>
  <si>
    <t>9. DİĞER TEKNİK GİDERLER (REASÜRÖR PAYI DÜŞÜLMÜŞ OLARAK)</t>
  </si>
  <si>
    <t>Allianz Yaşam ve Emeklilik AŞ</t>
  </si>
  <si>
    <t>C- TEKNİK BÖLÜM DENGESİ- HAYAT DIŞI (A+B)</t>
  </si>
  <si>
    <t>Anadolu Hayat Emeklilik AŞ</t>
  </si>
  <si>
    <t>D- HAYAT  TEKNİK GELİR</t>
  </si>
  <si>
    <t>Bereket Emeklilik ve Hayat AŞ</t>
  </si>
  <si>
    <t>AgeSA Emeklilik ve Hayat AŞ</t>
  </si>
  <si>
    <t>Axa Hayat ve Emeklilik AŞ</t>
  </si>
  <si>
    <t>BNP Paribas Cardif Emeklilik AŞ</t>
  </si>
  <si>
    <t>QNB Sağlık Hayat Sigorta ve Emeklilik AŞ</t>
  </si>
  <si>
    <t>Fiba Emeklilik ve Hayat AŞ</t>
  </si>
  <si>
    <t>Garanti Emeklilik ve Hayat AŞ</t>
  </si>
  <si>
    <t>Katılım Emeklilik ve Hayat AŞ</t>
  </si>
  <si>
    <t>Metlife Emeklilik ve Hayat AŞ</t>
  </si>
  <si>
    <t>Türkiye Hayat ve Emeklilik AŞ</t>
  </si>
  <si>
    <t>Milli Reasürans TAŞ</t>
  </si>
  <si>
    <t>VHV Reasürans AŞ</t>
  </si>
  <si>
    <t>Türk Reasürans AŞ</t>
  </si>
  <si>
    <t>Türk Katılım Reasürans AŞ</t>
  </si>
  <si>
    <t>TOPLAM (HAYAT DIŞI ŞİRKETLER)</t>
  </si>
  <si>
    <t>TOPLAM (HAYAT VE EMEKLİLİK ŞİRKETLERİ)</t>
  </si>
  <si>
    <t>6. HAYAT BRANŞI YATIRIM GELİRİ</t>
  </si>
  <si>
    <t>TOPLAM (REASÜRANS ŞİRKETLERİ)</t>
  </si>
  <si>
    <t>7. YATIRIMLARDAKİ GERÇEKLEŞMEMİŞ KARLAR</t>
  </si>
  <si>
    <t>TOPLAM (HAYAT DIŞI ŞİRKETLER+HAYAT VE EMEKLİLİK ŞİRKETLERİ)</t>
  </si>
  <si>
    <t>8. DİĞER TEKNİK GELİRLER (REASÜRÖR PAYI DÜŞÜLMÜŞ OLARAK)</t>
  </si>
  <si>
    <t>TOPLAM (HAYAT DIŞI ŞİRKETLER+HAYAT VE EMEKLİLİK ŞİRKETLERİ+REASÜRANS ŞİRKETLERİ)</t>
  </si>
  <si>
    <t>9. TAHAKKUK EDEN RÜCU GELİRLERİ (REASÜRÖR PAYI DÜŞÜLMÜŞ OLARAK)</t>
  </si>
  <si>
    <t>E- HAYAT TEKNİK GİDER</t>
  </si>
  <si>
    <t>5. MATEMATİK KARŞILIKLAR (REASÜRÖR PAYI DÜŞÜLMÜŞ OLARAK)</t>
  </si>
  <si>
    <t>6. DEVREDEN MATEMATİK KARŞILIKLAR (REASÜRÖR PAYI DÜŞÜLMÜŞ OLARAK)</t>
  </si>
  <si>
    <t>7. DİĞER TEKNİK KARŞILIKLAR (REASÜRÖR PAYI VE DEVREDEN DÜŞÜLMÜŞ OLARAK)</t>
  </si>
  <si>
    <t>8. FAALİYET GİDERLERİ (-)</t>
  </si>
  <si>
    <t>9. YATIRIM GİDERLERİ (-)</t>
  </si>
  <si>
    <t>10. YATIRIMLARDAKİ GERÇEKLEŞMEMİŞ ZARARLAR (-)</t>
  </si>
  <si>
    <t>11. TEKNİK OLMAYAN BÖLÜME AKTARILAN YATIRIM GELİRLERİ (-)</t>
  </si>
  <si>
    <t>F- TEKNİK BÖLÜM DENGESİ- HAYAT  (D+E)</t>
  </si>
  <si>
    <t>G- EMEKLİLİK TEKNİK GELİR</t>
  </si>
  <si>
    <t xml:space="preserve">a.) Fon İşletim Gelirleri </t>
  </si>
  <si>
    <t>b.) Yönetim Gideri Kesintisi</t>
  </si>
  <si>
    <t>c.) Giriş Aidatı Gelirleri</t>
  </si>
  <si>
    <t>d.) Ara Verme Halinde Yönetim Gideri Kesintisi</t>
  </si>
  <si>
    <t xml:space="preserve">e.) Özel Hizmet Gideri Kesintisi </t>
  </si>
  <si>
    <t>f.) Sermaye Tahsis Avansı Değer Artış Gelirleri</t>
  </si>
  <si>
    <t xml:space="preserve">g.) Diğer Teknik Gelirler </t>
  </si>
  <si>
    <t xml:space="preserve">H- EMEKLİLİK TEKNİK GİDER </t>
  </si>
  <si>
    <t>a.) Toplam Fon Giderleri (-)</t>
  </si>
  <si>
    <t>b.) Sermaye Tahsis Avansları Değer Azalış Giderleri (-)</t>
  </si>
  <si>
    <t>c.) Faaliyet Giderleri (-)</t>
  </si>
  <si>
    <t>d.) Diğer Teknik Giderler (-)</t>
  </si>
  <si>
    <t>e.) Ceza Ödemeleri (-)</t>
  </si>
  <si>
    <t>I- TEKNİK BÖLÜM DENGESİ - EMEKLİLİK (G+H)</t>
  </si>
  <si>
    <t>I- GENEL TEKNİK BÖLÜM DENGESİ (C+F+I)</t>
  </si>
  <si>
    <t>K- YATIRIM GELİRLERİ</t>
  </si>
  <si>
    <t>a.) Finansal Yatırımlardan Elde Edilen Gelirler</t>
  </si>
  <si>
    <t>b.) Finansal Yatırımların Nakte Çev.Elde Edilen Karlar</t>
  </si>
  <si>
    <t>c.) Finansal Yatırımların Değerlemesi</t>
  </si>
  <si>
    <t>d.) Kambiyo Karları</t>
  </si>
  <si>
    <t>e.) İştiraklerden Gelirler</t>
  </si>
  <si>
    <t>f.) Bağlı Ortaklıklar ve Müşterek Yönetime Tabi Teşebbüslerden Gelirler</t>
  </si>
  <si>
    <t>g.) Arazi, Arsa ile Binalardan Elde Edilen Gelirler</t>
  </si>
  <si>
    <t>h.) Türev Ürünlerden Elde Edilen Gelirler</t>
  </si>
  <si>
    <t>i.) Diğer Yatırımlar</t>
  </si>
  <si>
    <t xml:space="preserve">j) Hayat Teknik Bölümünden Aktarılan Yatırım Gelirleri </t>
  </si>
  <si>
    <t>L- YATIRIM GİDERLERİ</t>
  </si>
  <si>
    <t>a.) Yatırım Yönetim Giderleri – Faiz Dahil (-)</t>
  </si>
  <si>
    <t>b.) Yatırımlar Değer Azalışları (-)</t>
  </si>
  <si>
    <t>c.) Yatırımların Nakde Çevrilmesi Sonucunda Oluşan Zararlar (-)</t>
  </si>
  <si>
    <t>d.) Hayat Dışı Teknik Bölümüne Aktarılan Yatırım Gelirleri (-);</t>
  </si>
  <si>
    <t>e.) Türev Ürünler Sonucunda Oluşan Zararlar (-)</t>
  </si>
  <si>
    <t>f.) Kambiyo Zararları (-)</t>
  </si>
  <si>
    <t>g.) Amortisman Giderleri(-)</t>
  </si>
  <si>
    <t>h.) Diğer Yatırım Giderleri (-)</t>
  </si>
  <si>
    <t>M- DİĞER FAALİYET GELİR VE KAR İLE GİDER VE ZARAR (+/-);</t>
  </si>
  <si>
    <t>a.) Karşılıklar Hesabı (+/-)</t>
  </si>
  <si>
    <t>b.) Reeskont Hesabı (+/-)</t>
  </si>
  <si>
    <t>c.) Ozellikli Sigortalar Hesabı(+/-)</t>
  </si>
  <si>
    <t>d.) Enflasyon Düzeltmesi Hesabı (+/-)</t>
  </si>
  <si>
    <t>e.) Ertelenmiş Vergi Varlığı Hesabı (+/-)</t>
  </si>
  <si>
    <t>f.) Ertelenmiş Vergi Yükümlülüğü Gideri(-)</t>
  </si>
  <si>
    <t>g.) Diğer Gelir ve Karlar</t>
  </si>
  <si>
    <t>h.) Diğer Gider ve Zararlar (-)</t>
  </si>
  <si>
    <t>i.) Önceki Yıl Gelir ve Karları</t>
  </si>
  <si>
    <t>j.) Önceki Yıl Gider ve Zararları(-)</t>
  </si>
  <si>
    <t>N- NET DÖNEM KARI VEYA ZARARI</t>
  </si>
  <si>
    <t xml:space="preserve">Dönem Karı veya Zararı </t>
  </si>
  <si>
    <t>Dönem Karı Vergi ve Diğer Yasal Yükümlülük Karşılıkları (-)</t>
  </si>
  <si>
    <t>Dönem Net Karı veya Zararı</t>
  </si>
  <si>
    <t xml:space="preserve">Enflasyon Düzeltme Hesabı </t>
  </si>
  <si>
    <t>Rasyolar - Haziran 2026</t>
  </si>
  <si>
    <t>Ödenen Hasar / Brüt Yazılan Primler</t>
  </si>
  <si>
    <t>Muallak Hasar / Brüt Yazılan Primler</t>
  </si>
  <si>
    <t>Öd.Hasar Re.Payı / Öd. Hasar</t>
  </si>
  <si>
    <t>Muallak Hasar Re. Payı / Muallak Hasar</t>
  </si>
  <si>
    <t>Devreden Muallak Hasar Re. Payı / Devreden Muallak Hasar</t>
  </si>
  <si>
    <t>Net Ödenen Hasar / Net Yazılan Primler</t>
  </si>
  <si>
    <t>Net Muallak Hasar / Net Yazılan Primler</t>
  </si>
  <si>
    <t>Brüt Hasar Prim Oranı</t>
  </si>
  <si>
    <t>Net Hasar Prim Oranı</t>
  </si>
  <si>
    <t>Faaliyet Giderler / Brüt Yazılan Primler</t>
  </si>
  <si>
    <t>Devredilen Prim Oranı</t>
  </si>
  <si>
    <t>Net Komisyon Oranı</t>
  </si>
  <si>
    <t>Faaliyet Giderleri / Net Kazanılmış Primler</t>
  </si>
  <si>
    <t>Bileşik Rasyo</t>
  </si>
  <si>
    <t>Hayat Dışı</t>
  </si>
  <si>
    <t>HAYATDISI</t>
  </si>
  <si>
    <t>Brüt Yazılan Primler</t>
  </si>
  <si>
    <t>Hayat</t>
  </si>
  <si>
    <t>HAYAT</t>
  </si>
  <si>
    <t>Brüt Kazanılan Primler</t>
  </si>
  <si>
    <t>Kaza</t>
  </si>
  <si>
    <t>KAZA</t>
  </si>
  <si>
    <t>Brüt Ödenen Tazminatlar</t>
  </si>
  <si>
    <t>Hastalık-Sağlık</t>
  </si>
  <si>
    <t>HASTALIK-SAĞLIK</t>
  </si>
  <si>
    <t>Brüt Muallak Tazminatlar</t>
  </si>
  <si>
    <t>Kara Araçları</t>
  </si>
  <si>
    <t>KARA ARAÇLARI</t>
  </si>
  <si>
    <t>Brüt Raporlanmayan Tazminatlar</t>
  </si>
  <si>
    <t>Kasko</t>
  </si>
  <si>
    <t>KASKO</t>
  </si>
  <si>
    <t>Brüt Gerçekleşen Hasarlar</t>
  </si>
  <si>
    <t>Raylı Araçlar</t>
  </si>
  <si>
    <t>RAYLI ARAÇLAR</t>
  </si>
  <si>
    <t>Net Yazılan Primler</t>
  </si>
  <si>
    <t>Hava Araçları</t>
  </si>
  <si>
    <t>HAVA ARAÇLARI</t>
  </si>
  <si>
    <t>Net Kazanılan Primler</t>
  </si>
  <si>
    <t>Su Araçları</t>
  </si>
  <si>
    <t>SU ARAÇLARI</t>
  </si>
  <si>
    <t>Net Ödenen Tazminatlar</t>
  </si>
  <si>
    <t>Nakliyat</t>
  </si>
  <si>
    <t>NAKLİYAT</t>
  </si>
  <si>
    <t>Net Muallak Tazminatlar</t>
  </si>
  <si>
    <t>Yangın ve Doğal Afetler</t>
  </si>
  <si>
    <t>YANGIN VE DOĞAL AFETLER</t>
  </si>
  <si>
    <t>Net Raporlanmayan Tazminatlar</t>
  </si>
  <si>
    <t>Genel Zararlar</t>
  </si>
  <si>
    <t>GENEL ZARARLAR</t>
  </si>
  <si>
    <t>Net Gerçekleşen Hasarlar</t>
  </si>
  <si>
    <t>Kara Araçları Sorumluluk</t>
  </si>
  <si>
    <t>KARA ARAÇLARI SORUMLULUK</t>
  </si>
  <si>
    <t>Teknik Kar Zarar</t>
  </si>
  <si>
    <t xml:space="preserve"> </t>
  </si>
  <si>
    <t>Trafik</t>
  </si>
  <si>
    <t>TRAFİK</t>
  </si>
  <si>
    <t>Hava Araçları Sorumluluk</t>
  </si>
  <si>
    <t>HAVA ARAÇLARI SORUMLULUK</t>
  </si>
  <si>
    <t>Su Araçları Sorumluluk</t>
  </si>
  <si>
    <t>SU ARAÇLARI SORUMLULUK</t>
  </si>
  <si>
    <t>Genel Sorumluluk</t>
  </si>
  <si>
    <t>GENEL SORUMLULUK</t>
  </si>
  <si>
    <t>Kredi</t>
  </si>
  <si>
    <t>KREDİ</t>
  </si>
  <si>
    <t>Kefalet</t>
  </si>
  <si>
    <t>KEFALET</t>
  </si>
  <si>
    <t>Finansal Kayıplar</t>
  </si>
  <si>
    <t>FİNANSAL KAYIPLAR</t>
  </si>
  <si>
    <t>Hukuksal Koruma</t>
  </si>
  <si>
    <t>HUKUKSAL KORUMA</t>
  </si>
  <si>
    <t>Destek</t>
  </si>
  <si>
    <t>DESTEK</t>
  </si>
  <si>
    <t>Devlet Destekli Tarım Sigortaları</t>
  </si>
  <si>
    <t>DEV. DEST. TARIM SİGORTALARI</t>
  </si>
  <si>
    <t>Mühendislik Sigortaları</t>
  </si>
  <si>
    <t>MÜHENDİSLİK SİGORTALARI</t>
  </si>
  <si>
    <t>Hayat Toplam</t>
  </si>
  <si>
    <t>HAYAT TOPLAM</t>
  </si>
  <si>
    <t>H-Hastalık Sağlık</t>
  </si>
  <si>
    <t>H-HASTALIK SAĞLIK</t>
  </si>
  <si>
    <t>Hayat Grubu Toplam</t>
  </si>
  <si>
    <t>HAYAT GRUBU TOPLAM</t>
  </si>
  <si>
    <t>Toplam (Hayat Dışı Şirketler)</t>
  </si>
  <si>
    <t>Toplam (Hayat ve Emeklilik Şirketleri)</t>
  </si>
  <si>
    <t>Toplam (Reasürans Şirketleri)</t>
  </si>
  <si>
    <t>Toplam (Hayat Dışı Şirketler+Hayat ve Emeklilik Şirketleri)</t>
  </si>
  <si>
    <t>G E L İ R   T A B L O S U</t>
  </si>
  <si>
    <t/>
  </si>
  <si>
    <t>Lütfen Seçiminizi Yapınız</t>
  </si>
  <si>
    <t>01.01.2026-30.06.2026</t>
  </si>
  <si>
    <t>Şirket Adı</t>
  </si>
  <si>
    <t>Şirket Kodu</t>
  </si>
  <si>
    <t>Şirket Tipi</t>
  </si>
  <si>
    <t>Hayat Dışı Teknik Gelir</t>
  </si>
  <si>
    <t>Yazılan Primler  (Reasürör Payı Düşülmüş Olarak);</t>
  </si>
  <si>
    <t>Brüt Yazılan Primler (+/-);</t>
  </si>
  <si>
    <t>Reasüröre Devredilen Primler (+/-);</t>
  </si>
  <si>
    <t>SGK ya Aktarılan Primler (-);</t>
  </si>
  <si>
    <t>Kazanılmamış Primler Karş. Değ. (Reas. Payı ve Devr. Kısım Düşülmüş Olarak); (+/-);</t>
  </si>
  <si>
    <t>Brüt Kazanılmamış Primler Karş. Değ. (Devreden Kısım Düşülmüş);</t>
  </si>
  <si>
    <t>Kazanılmamış Primler Karşılığı (+/-);</t>
  </si>
  <si>
    <t>Devreden Kazanılmamış Primler Karşılığı (+/-);</t>
  </si>
  <si>
    <t>Brüt Kazanılmamış Primler Karş. Değ. Reasürör Payı (Devreden Kısım Düşülmüş);</t>
  </si>
  <si>
    <t>Kazanılmamış Prımler Karşılığında Reasürör Payı (+/-);</t>
  </si>
  <si>
    <t>Devreden Kazanılmamış Primler Karşılığında Reasürör Payı (+/-);</t>
  </si>
  <si>
    <t>Brüt Kazanılmamış Primler Karşılığında Değişim SGK Payı (Devreden Kısım Düşülmüş);</t>
  </si>
  <si>
    <t>Kazanılmamış Prımler Karşılığında SGK Payı (+/-);</t>
  </si>
  <si>
    <t>Devreden Kazanılmamış Primler Karşılığında SGK Payı (+/-);</t>
  </si>
  <si>
    <t>Devam Eden Riskler Karş. Değ. (Rea.Payı ve Dev. Kısım Düş.Olarak); (+/-);</t>
  </si>
  <si>
    <t>Brüt Devam Eden Riskler Karşılığında Değişim (Devreden Kısım Düşülmüş);</t>
  </si>
  <si>
    <t>Devam Eden Riskler Karşılığı (-);</t>
  </si>
  <si>
    <t>Devreden Devam Eden Riskler Karşılığı (+);</t>
  </si>
  <si>
    <t>Brüt Devam Eden Riskler Karş. Değ. Reasürör Payı (Dev. Kısım Düşülmüş);</t>
  </si>
  <si>
    <t>Devam Eden Riskler Karşılığında Reasürör Payı (+);</t>
  </si>
  <si>
    <t>Devreden Devam Eden Riskler Karşılığında Reasürör Payı (-);</t>
  </si>
  <si>
    <t>Teknik Olmayan Bölümden Aktarılan Yatırım Gelirleri</t>
  </si>
  <si>
    <t>Finansal Yatırımlardan Elde Edilen Gelirler</t>
  </si>
  <si>
    <t>Finansal Yatırımların Nakde Çevrilmesinden Elde Edilen Karlar</t>
  </si>
  <si>
    <t>Finansal Yatırımların Değerlemesi</t>
  </si>
  <si>
    <t>Kambiyo Karları</t>
  </si>
  <si>
    <t>İştiraklerden Gelirler</t>
  </si>
  <si>
    <t>Bağlı Ortaklıklar ve Müşterek Yönetime Tabi Teşebbüslerden Gelirler</t>
  </si>
  <si>
    <t>Arazi, Arsa İle Binalardan Elde Edilen Gelirler</t>
  </si>
  <si>
    <t>Türev Ürünlerden Elde Edilen Gelirler</t>
  </si>
  <si>
    <t>Diğer Yatırımlar</t>
  </si>
  <si>
    <t>Diğer Teknik Gelirler (Reasürör Payı Düşülmüş Olarak);</t>
  </si>
  <si>
    <t>Brüt Diğer Teknik Gelirler (+/-);</t>
  </si>
  <si>
    <t>Brüt Dığer Teknık Gelırler Reasürör Payı (+/-);</t>
  </si>
  <si>
    <t>Tahakkuk Eden Rücu ve Sovtaj Gelirleri (+);</t>
  </si>
  <si>
    <t>Tahakkuk Eden Rücu Gelirleri (+);</t>
  </si>
  <si>
    <t>Tahakkuk Eden Rücu Gelirleri Reasürör Payı(-);</t>
  </si>
  <si>
    <t>Tahakkuk Eden Sovtaj Gelirleri (+);</t>
  </si>
  <si>
    <t>Tahakkuk Eden Sovtaj Gelirleri Reasürör Payı(-);</t>
  </si>
  <si>
    <t>Rücu ve Sovtaj Faaliyetlerinden Alacaklar Karşılığı (-);</t>
  </si>
  <si>
    <t>Hayat Dışı Teknik Gider (-);</t>
  </si>
  <si>
    <t>Ödenen Tazminatlar (Reasürör Payı Düşülmüş Olarak);</t>
  </si>
  <si>
    <t>Brüt Ödenen Tazminatlar (+/-);</t>
  </si>
  <si>
    <t>Ödenen Tazminatlarda Reasürör Payı (+/-);</t>
  </si>
  <si>
    <t>Muallak Tazminat Karşılığında Değ. (Rea. Payı ve Dev. Kısım Düş. Olarak); (+/-);</t>
  </si>
  <si>
    <t>Brüt Muallak Tazminat Karşılığında Değişim (Devreden Kısım Düşülmüş);</t>
  </si>
  <si>
    <t>Muallak Tazminat Karşılığı (-);</t>
  </si>
  <si>
    <t>Tahakkuk Eden</t>
  </si>
  <si>
    <t>Raporlanmayan</t>
  </si>
  <si>
    <t>Muallak Tazminat Karşılığı Yeterlilik Farkı</t>
  </si>
  <si>
    <t xml:space="preserve">Nakit Akışlarından Kaynaklanan İskonto </t>
  </si>
  <si>
    <t>Devreden Muallak Tazminatlar Karşılığı (+);</t>
  </si>
  <si>
    <t>Brüt Muallak Tazm. Kar. Değişim Reasürör Payı (Dev. Kısım Düşülmüş);</t>
  </si>
  <si>
    <t>Muallak Tazminatlar Karşılığında Reasürör Payı (+);</t>
  </si>
  <si>
    <t>Nakit Akışlarından Kaynaklanan İskontoda Reasürör Payı</t>
  </si>
  <si>
    <t>Devreden Muallak Tazminatlar Karşılığında Reasürör Payı (-);</t>
  </si>
  <si>
    <t>İkramiye ve İndirimler Kar. Değ. (Rea.Payı ve Dev. Kısım Düş. Olarak); (+/-);</t>
  </si>
  <si>
    <t>Brüt İkramiye ve İndirimler Kar. Değ. (Devreden Kısım Düşülmüş);</t>
  </si>
  <si>
    <t>Brüt İkramiye ve İnd. Kar. Değ. Reasürör Payı(Devreden Kısım Düşülmüş);</t>
  </si>
  <si>
    <t>Diğer Teknik Kar. Değişim (Rea.Payı ve Dev. Kısım Düşülmüş Olarak); (+/-);</t>
  </si>
  <si>
    <t>Dengeleme Kar. Değişim (Rea. Payı ve Devreden Kısım Düş. Olarak); (+/-);</t>
  </si>
  <si>
    <t>Mali Riskler Kar. Değ. (Reasürör Payı ve Dev. Kısım Düşülmüş Olarak); (+/-);</t>
  </si>
  <si>
    <t>Diğer Çeşitli Kar. Değ. (Reasürör Payı ve Dev. Kısım Düşülmüş Olarak); (+/-);</t>
  </si>
  <si>
    <t>Faaliyet Giderleri (-);</t>
  </si>
  <si>
    <t>Üretim Giderleri (-);</t>
  </si>
  <si>
    <t>Personele İlişkin Giderler(-);</t>
  </si>
  <si>
    <t>Yönetim Giderleri (-);</t>
  </si>
  <si>
    <t>Araştırma ve Geliştirme Giderleri (-);</t>
  </si>
  <si>
    <t>Pazarlama ve Satış Giderleri (-);</t>
  </si>
  <si>
    <t>Dışarıdan Sağlanan Fayda ve Hizmet Giderleri(-);</t>
  </si>
  <si>
    <t>Reasürans Komisyonları (+/-);</t>
  </si>
  <si>
    <t>Diğer Faaliyet Giderleri (+/-);</t>
  </si>
  <si>
    <t>Matematik Karş.Değ. (Reas. Payı ve Devr. Kısım Düşülmüş Olarak); (+/-);</t>
  </si>
  <si>
    <t>Brüt Matematik Karşılıklarda Değişim (Devreden Kısım Düşülmüş);</t>
  </si>
  <si>
    <t>Matematik Karşılıklar (-);</t>
  </si>
  <si>
    <t>Devreden Matematik Karşılık (+);</t>
  </si>
  <si>
    <t>Brüt Matematik Karşılıklarda Değişim Reasürör Payı (Devreden Kısım Düşülmüş);</t>
  </si>
  <si>
    <t>Matematik Karşılıklarda Reasürör Payı (+);</t>
  </si>
  <si>
    <t>Devreden Matematik Karşılıklarda Reasürör Payı (-);</t>
  </si>
  <si>
    <t>Diğer Teknik Giderler (-);</t>
  </si>
  <si>
    <t>Brüt Diğer Teknik Giderler (-);</t>
  </si>
  <si>
    <t>Diğer Teknik Giderler Reasürör Payı (+);</t>
  </si>
  <si>
    <t>HD</t>
  </si>
  <si>
    <t>H</t>
  </si>
  <si>
    <t>E</t>
  </si>
  <si>
    <t>R</t>
  </si>
  <si>
    <t>T (HD)</t>
  </si>
  <si>
    <t>T (H+E)</t>
  </si>
  <si>
    <t>T (R)</t>
  </si>
  <si>
    <t>T (HD+H+E)</t>
  </si>
  <si>
    <t>T (HD+H+E+R)</t>
  </si>
  <si>
    <t xml:space="preserve">Hayat Teknik Gelir </t>
  </si>
  <si>
    <t>Yazılan Primler (Reasürör Payı Düşülmüş Olarak);</t>
  </si>
  <si>
    <t>Brüt Kazanılmamış Primler Karşılığında Değişim (Devreden Kısım Düşülmüş);</t>
  </si>
  <si>
    <t>Brüt Kazanılmamış Primler Karşılığında Değişim Reasürör Payı (Devr. Kısım Düşülmüş);</t>
  </si>
  <si>
    <t>Devam Eden Riskler Karş. Değ. (Reas. Payı ve Devr. Kısım Düşülmüş Olarak); (+/-);</t>
  </si>
  <si>
    <t>Brüt Devam Eden Riskler Karşılığında Değ. Reasürör Payı (Devr. Kısım Düşülmüş);</t>
  </si>
  <si>
    <t>Hayat Branşı Yatırım Geliri</t>
  </si>
  <si>
    <t>Yatırımlardaki Gerçekleşmemiş Karlar</t>
  </si>
  <si>
    <t>Brüt Diğer Teknık Gelirler Reasürör Payı (+/-);</t>
  </si>
  <si>
    <t>Tahakkuk Eden Rücu Gelirleri (Brüt); (+);</t>
  </si>
  <si>
    <t>Rücu Faaliyetlerinden Alacaklar Karşılığı (-);</t>
  </si>
  <si>
    <t>Hayat Teknik Gider (-);</t>
  </si>
  <si>
    <t>Ödenen Tazminatlar (Reasürör Payı Düşülmüş Olarak); (-);</t>
  </si>
  <si>
    <t>Brüt Ödenen Tazminatlarda Reasürör Payı (+/-);</t>
  </si>
  <si>
    <t>Muallak Tazminat Karş. Değ. (Reas. Payı ve Devr. Kısım Düşülmüş Olarak); (+/-);</t>
  </si>
  <si>
    <t>Muallak Tazminat Karşılığı (+/-);</t>
  </si>
  <si>
    <t>Nakit Akışlarından Kaynaklanan İskonto</t>
  </si>
  <si>
    <t>Devreden Muallak Tazminatlar Karşılığı (+/-);</t>
  </si>
  <si>
    <t>Brüt Muallak Tazminat Karşılığında Değişim Reas. Payı (Devreden Kısım Düşülmüş);</t>
  </si>
  <si>
    <t>Muallak Tazminat Karşılığında Reasürör Payı (+/-);</t>
  </si>
  <si>
    <t>Devreden Muallak Tazminat Karşılığında Reasürör Payı (+/-);</t>
  </si>
  <si>
    <t>İkramiye ve İndirimler Karş. Değ. (Reas. Payı ve Devr. Kısım Düşülmüş Olarak); (+/-);</t>
  </si>
  <si>
    <t>Brüt İkramiye ve İndirimler Karşılığında Değişim (Devr.Kısım Düşülmüş);</t>
  </si>
  <si>
    <t>Brüt İkramiye ve İndirimler Karşılığı Değ. Reas. Payı (Devreden Kısım Düşülmüş);</t>
  </si>
  <si>
    <t>Matematik Karşılıklarda Değişim (Reas. Payı ve Devr. Kısım Düşülmüş Olarak); (+/-);</t>
  </si>
  <si>
    <t>Devreden Matematik Karşılıklar (+);</t>
  </si>
  <si>
    <t>Brüt Matematik Karşılıklarda Değ. Reasürör Payı (Devreden Kısım Düşülmüş);</t>
  </si>
  <si>
    <t>Matematık Karşılıklarda Reasürör Payı (+);</t>
  </si>
  <si>
    <t>Diğer Teknik Karş. Değişim (Reasürör Payı ve Dev. Kısım Düşülmüş Olarak); (+/-);</t>
  </si>
  <si>
    <t>Dengeleme Karşılığında Değişim (Reas. Pay ve Devreden Kısım Düş. Olarak); (+/-);</t>
  </si>
  <si>
    <t>Mali Riskler Karş. Değişim (Reasürör Payı ve Devr. Kısım Düşülmüş Ol.); (+/-);</t>
  </si>
  <si>
    <t>Diğer Çeşitli Karş. Değ. (Reasürör Payı ve Dev. Kısım Düşülmüş Olarak); (+/-);</t>
  </si>
  <si>
    <t>Personele İlişkin Giderler (-);</t>
  </si>
  <si>
    <t>Dışarıdan Sağlanan Fayda ve Hizmet Giderleri (-);</t>
  </si>
  <si>
    <t>Yatırım Giderleri (-);</t>
  </si>
  <si>
    <t>Yatırım Yönetim Giderleri ? Faiz Dahil (-);</t>
  </si>
  <si>
    <t>Yatırımların Değerlemesi (-);</t>
  </si>
  <si>
    <t>Yatırımların Nakde Çevrilmesi Sonucunda Oluşan Zararlar (-);</t>
  </si>
  <si>
    <t>Kambiyo Zararları (-);</t>
  </si>
  <si>
    <t>Diğer Yatırım Giderleri (-);</t>
  </si>
  <si>
    <t>Yatırımlardaki Gerçekleşmemiş Zararlar (-);</t>
  </si>
  <si>
    <t>Teknik Olmayan Bölüme Aktarılan Yatırım Gelirleri (-);</t>
  </si>
  <si>
    <t>Finansal Yatırımlardan Elde Edilen Gelirler (-);</t>
  </si>
  <si>
    <t>Finansal Yatırımların Nakde Çevrilmesinden Elde Edilen Karlar (-);</t>
  </si>
  <si>
    <t>Finansal Yatırımların Değerlemesi (-);</t>
  </si>
  <si>
    <t>Kambiyo Karları (-);</t>
  </si>
  <si>
    <t>İştiraklerden Gelirler (-);</t>
  </si>
  <si>
    <t>Bağlı Ortaklıklar ve Müşterek Yönetime Tabi Teşebbüslerden Gelirler (-);</t>
  </si>
  <si>
    <t>Arazi, Arsa İle Binalardan Elde Edilen Gelirler (-);</t>
  </si>
  <si>
    <t>Türev Ürünlerden Elde Edilen Gelirler (-);</t>
  </si>
  <si>
    <t>Diğer Yatırımlar (-);</t>
  </si>
  <si>
    <t>EMEKLILIK</t>
  </si>
  <si>
    <t>Emeklilik Teknik Gelir</t>
  </si>
  <si>
    <t>Fon İşletim Gelirleri</t>
  </si>
  <si>
    <t>Katılımcılar</t>
  </si>
  <si>
    <t>Devlet Katkısı</t>
  </si>
  <si>
    <t>Yönetim Gideri Kesintisi</t>
  </si>
  <si>
    <t>Giriş Aidatı Gelirleri</t>
  </si>
  <si>
    <t>Ara Verme Halinde Yönetim Gideri Kesintisi</t>
  </si>
  <si>
    <t>Özel Hizmet Gideri Kesintisi</t>
  </si>
  <si>
    <t>Sermaye Tahsis Avansı Değer Artış Gelirleri</t>
  </si>
  <si>
    <t>Diğer Teknik Gelirler</t>
  </si>
  <si>
    <t>Emeklilik Teknik Gider(-);</t>
  </si>
  <si>
    <t>Toplam Fon Giderleri(-);</t>
  </si>
  <si>
    <t>Fon İşletim Gider Kesintisi</t>
  </si>
  <si>
    <t>Diğer Giderler</t>
  </si>
  <si>
    <t>Sermaye Tahsis Avansları Değer Azalış Giderleri(-);</t>
  </si>
  <si>
    <t>Üretim Komisyonu Giderleri (-);</t>
  </si>
  <si>
    <t>Dışarıdan Sağlanan Fayda ve Hizmet  Giderleri (-);</t>
  </si>
  <si>
    <t>Ceza Ödemeleri (-)</t>
  </si>
  <si>
    <t>Gecikme Zammı (6183 s. Kanuna göre hesaplanan gecikme zammı)</t>
  </si>
  <si>
    <t>Gecikme Cezası</t>
  </si>
  <si>
    <t>MALI</t>
  </si>
  <si>
    <t>Yatırım Gelirleri</t>
  </si>
  <si>
    <t>Hisse Senetleri ve Diğer Değişken Getirili Menkul Kıymetler</t>
  </si>
  <si>
    <t>Hazine Bonoları</t>
  </si>
  <si>
    <t xml:space="preserve">Devlet Tahvilleri </t>
  </si>
  <si>
    <t>Özel Sektör Bonoları</t>
  </si>
  <si>
    <t>Diğer Sabit Getirili Menkul Kıymetler</t>
  </si>
  <si>
    <t>Yatırım Fonu Katılma Belgeleri</t>
  </si>
  <si>
    <t>Repo İşlemlerine Konu Olan Finansal Varlıklar</t>
  </si>
  <si>
    <t>Vadeli Mevduat Hesabı</t>
  </si>
  <si>
    <t>Diğer Finansal Varlıklar</t>
  </si>
  <si>
    <t>Hisse Senetlerı ve Dığer Değışken Getırılı Menkul Kıymetler</t>
  </si>
  <si>
    <t xml:space="preserve"> Repo İşlemlerine Konu Olan Finansal Varlıklar</t>
  </si>
  <si>
    <t>Temettü</t>
  </si>
  <si>
    <t>Diğer</t>
  </si>
  <si>
    <t xml:space="preserve">Kira </t>
  </si>
  <si>
    <t>Satış Karı</t>
  </si>
  <si>
    <t>Değerleme Artışları</t>
  </si>
  <si>
    <t>Düzenli Gelirler</t>
  </si>
  <si>
    <t>Nakde Çevrimden Elde Edilen Gelirler</t>
  </si>
  <si>
    <t>Hayat Teknik Bölümünden Aktarılan Yatırım Gelirleri</t>
  </si>
  <si>
    <t>Yatırımlar Değer Azalışları (-);</t>
  </si>
  <si>
    <t>Hayat Dışı Teknik Bölümüne Aktarılan Yatırım Gelirleri (-);</t>
  </si>
  <si>
    <t>Türev Ürünler Sonucunda Oluşan Zararlar (-);</t>
  </si>
  <si>
    <t>Amortisman Giderleri(-);</t>
  </si>
  <si>
    <t>Yatırım Amaçlı Gayrimenkuller Amortismanı (-);</t>
  </si>
  <si>
    <t>Kullanım Amaçlı Gayrimenkuller Amortismanı (-);</t>
  </si>
  <si>
    <t>Makine ve Teçhizatlar Amortismanı (-);</t>
  </si>
  <si>
    <t>Demirbaş ve Tesisatlar Amortismanı (-);</t>
  </si>
  <si>
    <t>Motorlu Taşıtlar Amortismanı (-);</t>
  </si>
  <si>
    <t>Diğer Maddi Varlıklar Amortismanı (-);</t>
  </si>
  <si>
    <t>Kiralama Yoluyla Edinilmiş Maddi Varlıklar Amortismanı (-);</t>
  </si>
  <si>
    <t>Maddi Olmayan Varlıklara İlişkin Amortismanlar (-);</t>
  </si>
  <si>
    <t>Diğer Faaliyet Gelir ve Kar ile Gider ve Zarar(+/-);</t>
  </si>
  <si>
    <t>Karşılıklar Hesabı (+/-);</t>
  </si>
  <si>
    <t>Konusu Kalmayan Karşılıklar</t>
  </si>
  <si>
    <t>Karşılık Giderleri (-/+);</t>
  </si>
  <si>
    <t>Kıdem Tazminatı Karşılığı Gideri (-);</t>
  </si>
  <si>
    <t>Şüpheli Alacaklar Karşılığı Gideri (-);</t>
  </si>
  <si>
    <t>Değer Düşüklüğü Karşılığı Gideri (-);</t>
  </si>
  <si>
    <t>Diğer Karşılıklar (-);</t>
  </si>
  <si>
    <t>Reeskont Hesabı (+/-);</t>
  </si>
  <si>
    <t>Reeskont Faiz Gelirleri</t>
  </si>
  <si>
    <t>Reeskont Faiz Giderleri (-);</t>
  </si>
  <si>
    <t>Ozellikli Sigortalar Hesabı(+/-);</t>
  </si>
  <si>
    <t>Zorunlu Deprem Sigortası Komisyon Gelirleri (+);</t>
  </si>
  <si>
    <t>Zorunlu Deprem Sigortası Giderleri (-);</t>
  </si>
  <si>
    <t>Devlet Destekli Tarım Sigortası Komisyon Geliri (+);</t>
  </si>
  <si>
    <t>Devlet Destekli Tarım Sigortası Komisyon Giderleri (-);</t>
  </si>
  <si>
    <t>Enflasyon Düzeltmesi Hesabı(+/-);</t>
  </si>
  <si>
    <t>Enflasyon Düzeltmesi Karları</t>
  </si>
  <si>
    <t>Enflasyon Düzeltmesi Zararları (-);</t>
  </si>
  <si>
    <t>Ertelenmiş Vergi Varlığı Hesabı(+/-);</t>
  </si>
  <si>
    <t>Ertelenmiş Vergi Varlığı Geliri</t>
  </si>
  <si>
    <t>Ertelenmiş Vergi Varlığı Gideri(-);</t>
  </si>
  <si>
    <t>Ertelenmiş Vergi Yükümlülüğü Gideri (-);</t>
  </si>
  <si>
    <t>Diğer Gelir ve Karlar</t>
  </si>
  <si>
    <t>Diğer Gider ve Zararlar (-);</t>
  </si>
  <si>
    <t>Kanunen Kabul Edilmeyen Giderler (-);</t>
  </si>
  <si>
    <t>Önceki Yıl Gelir ve Karları</t>
  </si>
  <si>
    <t>Önceki Yıl Gider ve Zararları (-);</t>
  </si>
  <si>
    <t>Dönem Net Karı Veya Zararı</t>
  </si>
  <si>
    <t>Dönem Karı Veya Zararı</t>
  </si>
  <si>
    <t>Dönem Karı Vergi ve Diğer Yasal Yükümlülük Karşılıkları (-);</t>
  </si>
  <si>
    <t>Enflasyon Düzeltme Hesabı</t>
  </si>
  <si>
    <t>Toplam Teknik Kar Zarar</t>
  </si>
  <si>
    <t>Mali Kar</t>
  </si>
  <si>
    <t>HASTALIK SAĞLIK</t>
  </si>
  <si>
    <t>KTK ZMSS (Trafik) (Yeşil Kart Dahil)</t>
  </si>
  <si>
    <t>DEVLET DESTEKLİ TARIM SİGORTALARI</t>
  </si>
  <si>
    <t>*Bu ve/veya ilgili sayfalardaki veriler 21.09.2026  tarihi itibarıyla üye şirketlerimizden gelen revize verilere göre oluşturulmuştur.</t>
  </si>
  <si>
    <t>**Aveon Global Sigorta ve AcnTurk Sigorta AŞ şirketinden veri temin edilememiştir.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</si>
</sst>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%\ 0.00"/>
    <numFmt numFmtId="165" formatCode="#,##0_ ;[Red]\-#,##0\ "/>
    <numFmt numFmtId="166" formatCode="_-* #,##0.00\ _₺_-;\-* #,##0.00\ _₺_-;_-* &quot;-&quot;??\ _₺_-;_-@_-"/>
    <numFmt numFmtId="167" formatCode="0.0%"/>
    <numFmt numFmtId="168" formatCode="#,##0_ ;\-#,##0\ "/>
    <numFmt numFmtId="169" formatCode="0_ ;\-0\ "/>
  </numFmts>
  <fonts count="36">
    <font>
      <sz val="10"/>
      <name val="Arial"/>
    </font>
    <font>
      <sz val="10"/>
      <name val="Arial"/>
      <family val="2"/>
      <charset val="162"/>
    </font>
    <font>
      <sz val="10"/>
      <color theme="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0"/>
      <color theme="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Geneva"/>
    </font>
    <font>
      <sz val="10"/>
      <color indexed="9"/>
      <name val="Calibri"/>
      <family val="2"/>
      <charset val="162"/>
      <scheme val="minor"/>
    </font>
    <font>
      <b/>
      <sz val="10"/>
      <color indexed="9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24"/>
      <color rgb="FFFF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b/>
      <sz val="12"/>
      <color indexed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color rgb="FFFF9900"/>
      <name val="Calibri"/>
      <family val="2"/>
      <charset val="162"/>
    </font>
    <font>
      <b/>
      <sz val="10"/>
      <color indexed="18"/>
      <name val="Calibri"/>
      <family val="2"/>
      <charset val="162"/>
    </font>
    <font>
      <b/>
      <sz val="10"/>
      <color rgb="FF00B050"/>
      <name val="Calibri"/>
      <family val="2"/>
      <charset val="162"/>
    </font>
    <font>
      <b/>
      <sz val="10"/>
      <color indexed="48"/>
      <name val="Calibri"/>
      <family val="2"/>
      <charset val="162"/>
    </font>
    <font>
      <b/>
      <sz val="10"/>
      <color indexed="16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8"/>
      <color indexed="8"/>
      <name val="Arial"/>
      <family val="2"/>
      <charset val="162"/>
    </font>
    <font>
      <sz val="12"/>
      <color theme="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9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49" fontId="2" fillId="2" borderId="0" xfId="2" applyNumberFormat="1" applyFont="1" applyFill="1" applyAlignment="1">
      <alignment horizontal="center"/>
    </xf>
    <xf numFmtId="49" fontId="3" fillId="2" borderId="0" xfId="2" applyNumberFormat="1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3" fontId="5" fillId="2" borderId="0" xfId="3" applyNumberFormat="1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center" vertical="center"/>
    </xf>
    <xf numFmtId="1" fontId="5" fillId="2" borderId="0" xfId="2" applyNumberFormat="1" applyFont="1" applyFill="1" applyAlignment="1">
      <alignment horizontal="center" vertical="center"/>
    </xf>
    <xf numFmtId="164" fontId="7" fillId="2" borderId="0" xfId="4" applyNumberFormat="1" applyFont="1" applyFill="1" applyAlignment="1">
      <alignment horizontal="right"/>
    </xf>
    <xf numFmtId="0" fontId="5" fillId="2" borderId="4" xfId="2" applyFont="1" applyFill="1" applyBorder="1" applyAlignment="1">
      <alignment horizontal="center" vertical="center"/>
    </xf>
    <xf numFmtId="0" fontId="9" fillId="2" borderId="0" xfId="0" applyFont="1" applyFill="1"/>
    <xf numFmtId="0" fontId="10" fillId="2" borderId="5" xfId="2" applyFont="1" applyFill="1" applyBorder="1" applyAlignment="1">
      <alignment horizontal="center" vertical="center" wrapText="1"/>
    </xf>
    <xf numFmtId="3" fontId="7" fillId="2" borderId="0" xfId="4" applyNumberFormat="1" applyFont="1" applyFill="1" applyAlignment="1">
      <alignment horizontal="right"/>
    </xf>
    <xf numFmtId="0" fontId="5" fillId="2" borderId="0" xfId="5" applyFont="1" applyFill="1" applyAlignment="1">
      <alignment horizontal="center" vertical="center" wrapText="1"/>
    </xf>
    <xf numFmtId="165" fontId="7" fillId="3" borderId="6" xfId="0" applyNumberFormat="1" applyFont="1" applyFill="1" applyBorder="1" applyAlignment="1">
      <alignment vertical="center" wrapText="1"/>
    </xf>
    <xf numFmtId="38" fontId="6" fillId="3" borderId="6" xfId="0" applyNumberFormat="1" applyFont="1" applyFill="1" applyBorder="1" applyAlignment="1">
      <alignment horizontal="right"/>
    </xf>
    <xf numFmtId="165" fontId="7" fillId="4" borderId="6" xfId="0" applyNumberFormat="1" applyFont="1" applyFill="1" applyBorder="1" applyAlignment="1">
      <alignment horizontal="left" vertical="center" wrapText="1" indent="1"/>
    </xf>
    <xf numFmtId="38" fontId="6" fillId="4" borderId="6" xfId="0" applyNumberFormat="1" applyFont="1" applyFill="1" applyBorder="1" applyAlignment="1">
      <alignment horizontal="right"/>
    </xf>
    <xf numFmtId="0" fontId="2" fillId="2" borderId="0" xfId="5" applyFont="1" applyFill="1" applyAlignment="1">
      <alignment horizontal="center" vertical="center" wrapText="1"/>
    </xf>
    <xf numFmtId="37" fontId="11" fillId="0" borderId="6" xfId="0" applyNumberFormat="1" applyFont="1" applyBorder="1" applyAlignment="1">
      <alignment horizontal="left" vertical="center" indent="2"/>
    </xf>
    <xf numFmtId="165" fontId="3" fillId="0" borderId="6" xfId="1" applyNumberFormat="1" applyFont="1" applyFill="1" applyBorder="1" applyAlignment="1">
      <alignment wrapText="1"/>
    </xf>
    <xf numFmtId="0" fontId="12" fillId="2" borderId="0" xfId="0" applyFont="1" applyFill="1"/>
    <xf numFmtId="17" fontId="0" fillId="2" borderId="0" xfId="0" applyNumberFormat="1" applyFill="1"/>
    <xf numFmtId="0" fontId="5" fillId="2" borderId="4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top" wrapText="1"/>
    </xf>
    <xf numFmtId="0" fontId="5" fillId="2" borderId="0" xfId="5" applyFont="1" applyFill="1" applyAlignment="1">
      <alignment horizontal="center" vertical="top" wrapText="1"/>
    </xf>
    <xf numFmtId="4" fontId="0" fillId="2" borderId="0" xfId="0" applyNumberFormat="1" applyFill="1"/>
    <xf numFmtId="0" fontId="2" fillId="2" borderId="0" xfId="5" applyFont="1" applyFill="1" applyAlignment="1">
      <alignment horizontal="center" vertical="top" wrapText="1"/>
    </xf>
    <xf numFmtId="37" fontId="13" fillId="0" borderId="6" xfId="0" applyNumberFormat="1" applyFont="1" applyBorder="1" applyAlignment="1">
      <alignment horizontal="left" vertical="center" indent="2"/>
    </xf>
    <xf numFmtId="0" fontId="2" fillId="2" borderId="0" xfId="0" applyFont="1" applyFill="1" applyAlignment="1">
      <alignment horizontal="center"/>
    </xf>
    <xf numFmtId="4" fontId="13" fillId="2" borderId="0" xfId="3" applyNumberFormat="1" applyFont="1" applyFill="1" applyAlignment="1">
      <alignment horizontal="right" vertical="center"/>
    </xf>
    <xf numFmtId="1" fontId="5" fillId="2" borderId="0" xfId="6" applyNumberFormat="1" applyFont="1" applyFill="1" applyAlignment="1">
      <alignment horizontal="center"/>
    </xf>
    <xf numFmtId="1" fontId="14" fillId="2" borderId="0" xfId="6" applyNumberFormat="1" applyFont="1" applyFill="1" applyAlignment="1">
      <alignment horizontal="left"/>
    </xf>
    <xf numFmtId="2" fontId="5" fillId="2" borderId="0" xfId="6" applyNumberFormat="1" applyFont="1" applyFill="1" applyAlignment="1">
      <alignment horizontal="center"/>
    </xf>
    <xf numFmtId="10" fontId="3" fillId="2" borderId="0" xfId="0" applyNumberFormat="1" applyFont="1" applyFill="1"/>
    <xf numFmtId="49" fontId="2" fillId="2" borderId="0" xfId="6" applyNumberFormat="1" applyFont="1" applyFill="1" applyAlignment="1">
      <alignment horizontal="center"/>
    </xf>
    <xf numFmtId="37" fontId="11" fillId="0" borderId="6" xfId="0" applyNumberFormat="1" applyFont="1" applyBorder="1" applyAlignment="1">
      <alignment horizontal="left" vertical="center"/>
    </xf>
    <xf numFmtId="167" fontId="3" fillId="0" borderId="6" xfId="1" applyNumberFormat="1" applyFont="1" applyFill="1" applyBorder="1" applyAlignment="1">
      <alignment wrapText="1"/>
    </xf>
    <xf numFmtId="0" fontId="2" fillId="2" borderId="0" xfId="6" applyFont="1" applyFill="1" applyAlignment="1">
      <alignment horizontal="center"/>
    </xf>
    <xf numFmtId="49" fontId="2" fillId="2" borderId="0" xfId="7" applyNumberFormat="1" applyFont="1" applyFill="1" applyAlignment="1">
      <alignment horizontal="center"/>
    </xf>
    <xf numFmtId="0" fontId="15" fillId="2" borderId="0" xfId="0" applyFont="1" applyFill="1"/>
    <xf numFmtId="0" fontId="6" fillId="5" borderId="6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37" fontId="7" fillId="4" borderId="1" xfId="0" applyNumberFormat="1" applyFont="1" applyFill="1" applyBorder="1" applyAlignment="1">
      <alignment vertical="center" wrapText="1"/>
    </xf>
    <xf numFmtId="37" fontId="7" fillId="4" borderId="1" xfId="0" applyNumberFormat="1" applyFont="1" applyFill="1" applyBorder="1" applyAlignment="1">
      <alignment vertical="center"/>
    </xf>
    <xf numFmtId="0" fontId="16" fillId="6" borderId="0" xfId="0" applyFont="1" applyFill="1" applyAlignment="1">
      <alignment horizontal="left"/>
    </xf>
    <xf numFmtId="0" fontId="17" fillId="7" borderId="0" xfId="0" applyFont="1" applyFill="1"/>
    <xf numFmtId="0" fontId="0" fillId="7" borderId="0" xfId="0" applyFill="1"/>
    <xf numFmtId="0" fontId="18" fillId="7" borderId="0" xfId="0" applyFont="1" applyFill="1"/>
    <xf numFmtId="0" fontId="19" fillId="4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1" fontId="18" fillId="5" borderId="6" xfId="0" quotePrefix="1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38" fontId="23" fillId="8" borderId="6" xfId="0" applyNumberFormat="1" applyFont="1" applyFill="1" applyBorder="1" applyAlignment="1">
      <alignment horizontal="right"/>
    </xf>
    <xf numFmtId="1" fontId="18" fillId="5" borderId="2" xfId="0" quotePrefix="1" applyNumberFormat="1" applyFont="1" applyFill="1" applyBorder="1" applyAlignment="1">
      <alignment horizontal="center"/>
    </xf>
    <xf numFmtId="169" fontId="24" fillId="4" borderId="2" xfId="0" applyNumberFormat="1" applyFont="1" applyFill="1" applyBorder="1" applyAlignment="1">
      <alignment horizontal="center" vertical="center" wrapText="1"/>
    </xf>
    <xf numFmtId="38" fontId="6" fillId="5" borderId="6" xfId="0" applyNumberFormat="1" applyFont="1" applyFill="1" applyBorder="1" applyAlignment="1">
      <alignment horizontal="right"/>
    </xf>
    <xf numFmtId="37" fontId="7" fillId="4" borderId="2" xfId="0" applyNumberFormat="1" applyFont="1" applyFill="1" applyBorder="1" applyAlignment="1">
      <alignment vertical="center" wrapText="1"/>
    </xf>
    <xf numFmtId="0" fontId="25" fillId="7" borderId="0" xfId="0" applyFont="1" applyFill="1"/>
    <xf numFmtId="0" fontId="26" fillId="7" borderId="0" xfId="0" applyFont="1" applyFill="1"/>
    <xf numFmtId="0" fontId="26" fillId="2" borderId="0" xfId="0" applyFont="1" applyFill="1"/>
    <xf numFmtId="0" fontId="1" fillId="2" borderId="0" xfId="0" applyFont="1" applyFill="1"/>
    <xf numFmtId="0" fontId="27" fillId="4" borderId="6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2" fillId="4" borderId="6" xfId="0" applyFont="1" applyFill="1" applyBorder="1" applyAlignment="1">
      <alignment horizontal="center" vertical="center" wrapText="1"/>
    </xf>
    <xf numFmtId="0" fontId="16" fillId="7" borderId="0" xfId="0" applyFont="1" applyFill="1"/>
    <xf numFmtId="0" fontId="33" fillId="7" borderId="0" xfId="0" applyFont="1" applyFill="1"/>
    <xf numFmtId="0" fontId="33" fillId="2" borderId="0" xfId="0" applyFont="1" applyFill="1"/>
    <xf numFmtId="0" fontId="34" fillId="4" borderId="6" xfId="0" applyFont="1" applyFill="1" applyBorder="1" applyAlignment="1">
      <alignment horizontal="center" vertical="center" wrapText="1"/>
    </xf>
    <xf numFmtId="38" fontId="23" fillId="8" borderId="15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left"/>
    </xf>
    <xf numFmtId="1" fontId="18" fillId="5" borderId="14" xfId="0" applyNumberFormat="1" applyFont="1" applyFill="1" applyBorder="1" applyAlignment="1">
      <alignment horizontal="center"/>
    </xf>
    <xf numFmtId="168" fontId="15" fillId="2" borderId="0" xfId="0" applyNumberFormat="1" applyFont="1" applyFill="1"/>
    <xf numFmtId="0" fontId="35" fillId="2" borderId="0" xfId="0" applyFont="1" applyFill="1"/>
    <xf numFmtId="37" fontId="7" fillId="3" borderId="1" xfId="0" applyNumberFormat="1" applyFont="1" applyFill="1" applyBorder="1" applyAlignment="1">
      <alignment horizontal="center" vertical="center" wrapText="1"/>
    </xf>
    <xf numFmtId="37" fontId="7" fillId="3" borderId="2" xfId="0" applyNumberFormat="1" applyFont="1" applyFill="1" applyBorder="1" applyAlignment="1">
      <alignment horizontal="center" vertical="center" wrapText="1"/>
    </xf>
    <xf numFmtId="37" fontId="7" fillId="3" borderId="3" xfId="0" applyNumberFormat="1" applyFont="1" applyFill="1" applyBorder="1" applyAlignment="1">
      <alignment horizontal="center" vertical="center" wrapText="1"/>
    </xf>
    <xf numFmtId="37" fontId="7" fillId="4" borderId="1" xfId="0" applyNumberFormat="1" applyFont="1" applyFill="1" applyBorder="1" applyAlignment="1">
      <alignment horizontal="center" vertical="center" wrapText="1"/>
    </xf>
    <xf numFmtId="37" fontId="7" fillId="4" borderId="2" xfId="0" applyNumberFormat="1" applyFont="1" applyFill="1" applyBorder="1" applyAlignment="1">
      <alignment horizontal="center" vertical="center" wrapText="1"/>
    </xf>
    <xf numFmtId="37" fontId="7" fillId="4" borderId="8" xfId="0" applyNumberFormat="1" applyFont="1" applyFill="1" applyBorder="1" applyAlignment="1">
      <alignment horizontal="center" vertical="center" wrapText="1"/>
    </xf>
    <xf numFmtId="37" fontId="7" fillId="4" borderId="9" xfId="0" applyNumberFormat="1" applyFont="1" applyFill="1" applyBorder="1" applyAlignment="1">
      <alignment horizontal="center" vertical="center" wrapText="1"/>
    </xf>
    <xf numFmtId="37" fontId="7" fillId="4" borderId="10" xfId="0" applyNumberFormat="1" applyFont="1" applyFill="1" applyBorder="1" applyAlignment="1">
      <alignment horizontal="center" vertical="center" wrapText="1"/>
    </xf>
    <xf numFmtId="37" fontId="7" fillId="4" borderId="11" xfId="0" applyNumberFormat="1" applyFont="1" applyFill="1" applyBorder="1" applyAlignment="1">
      <alignment horizontal="center" vertical="center" wrapText="1"/>
    </xf>
    <xf numFmtId="37" fontId="7" fillId="4" borderId="12" xfId="0" applyNumberFormat="1" applyFont="1" applyFill="1" applyBorder="1" applyAlignment="1">
      <alignment horizontal="center" vertical="center" wrapText="1"/>
    </xf>
    <xf numFmtId="37" fontId="7" fillId="4" borderId="13" xfId="0" applyNumberFormat="1" applyFont="1" applyFill="1" applyBorder="1" applyAlignment="1">
      <alignment horizontal="center" vertical="center" wrapText="1"/>
    </xf>
    <xf numFmtId="0" fontId="1" fillId="2" borderId="0" xfId="8" applyFill="1"/>
  </cellXfs>
  <cellStyles count="9">
    <cellStyle name="Normal" xfId="0" builtinId="0"/>
    <cellStyle name="Normal 2" xfId="8" xr:uid="{2DFB1025-DA5D-4A68-A75B-FDB20A4FD17D}"/>
    <cellStyle name="Normal_2004_09_sigortacı gazetesisektör1" xfId="4" xr:uid="{9DF8683E-8D04-47A3-BFD2-BAB3530C53E4}"/>
    <cellStyle name="Normal_KZ1" xfId="6" xr:uid="{871000F9-3285-4CE1-9E55-B9837A67E063}"/>
    <cellStyle name="Normal_KZ3" xfId="5" xr:uid="{9204DF2B-8133-46CB-9B4A-C1162F6193B3}"/>
    <cellStyle name="Normal_Sayfa2" xfId="2" xr:uid="{7E62F077-2A79-41E6-8F52-98CE82EC09A3}"/>
    <cellStyle name="Normal_Sayfa4_KZ1" xfId="7" xr:uid="{8A8F1A5E-4103-4965-B0D3-04D9A3C9CA53}"/>
    <cellStyle name="Normal_TemmuzKZ" xfId="3" xr:uid="{07A866DA-209D-4AA4-A6F9-31C6CEF31837}"/>
    <cellStyle name="Virgül" xfId="1" builtinId="3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226219</xdr:colOff>
      <xdr:row>1</xdr:row>
      <xdr:rowOff>130969</xdr:rowOff>
    </xdr:from>
    <xdr:to>
      <xdr:col>6</xdr:col>
      <xdr:colOff>430477</xdr:colOff>
      <xdr:row>3</xdr:row>
      <xdr:rowOff>67469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085B58E-1CE8-4046-93D0-42291D63B6C5}"/>
            </a:ext>
          </a:extLst>
        </xdr:cNvPr>
        <xdr:cNvSpPr/>
      </xdr:nvSpPr>
      <xdr:spPr bwMode="auto">
        <a:xfrm rot="16200000">
          <a:off x="13199798" y="320940"/>
          <a:ext cx="260350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169330</xdr:colOff>
      <xdr:row>2</xdr:row>
      <xdr:rowOff>46301</xdr:rowOff>
    </xdr:from>
    <xdr:to>
      <xdr:col>3</xdr:col>
      <xdr:colOff>373588</xdr:colOff>
      <xdr:row>3</xdr:row>
      <xdr:rowOff>149488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FCFD4D0-A8BC-4A9C-84A2-544B3B782B89}"/>
            </a:ext>
          </a:extLst>
        </xdr:cNvPr>
        <xdr:cNvSpPr/>
      </xdr:nvSpPr>
      <xdr:spPr bwMode="auto">
        <a:xfrm rot="16200000">
          <a:off x="6158703" y="400578"/>
          <a:ext cx="265112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181236</xdr:colOff>
      <xdr:row>2</xdr:row>
      <xdr:rowOff>46301</xdr:rowOff>
    </xdr:from>
    <xdr:to>
      <xdr:col>6</xdr:col>
      <xdr:colOff>385494</xdr:colOff>
      <xdr:row>3</xdr:row>
      <xdr:rowOff>149488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C212EA6B-7193-43C8-987F-93BFAEC64BBD}"/>
            </a:ext>
          </a:extLst>
        </xdr:cNvPr>
        <xdr:cNvSpPr/>
      </xdr:nvSpPr>
      <xdr:spPr bwMode="auto">
        <a:xfrm rot="16200000">
          <a:off x="15400334" y="400578"/>
          <a:ext cx="265112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452440</xdr:colOff>
      <xdr:row>0</xdr:row>
      <xdr:rowOff>166688</xdr:rowOff>
    </xdr:from>
    <xdr:to>
      <xdr:col>1</xdr:col>
      <xdr:colOff>656698</xdr:colOff>
      <xdr:row>2</xdr:row>
      <xdr:rowOff>55563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F8285D8-6B4F-4FE1-B866-7DB4BA63B691}"/>
            </a:ext>
          </a:extLst>
        </xdr:cNvPr>
        <xdr:cNvSpPr/>
      </xdr:nvSpPr>
      <xdr:spPr bwMode="auto">
        <a:xfrm rot="16200000">
          <a:off x="4743981" y="199497"/>
          <a:ext cx="269875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452440</xdr:colOff>
      <xdr:row>0</xdr:row>
      <xdr:rowOff>166688</xdr:rowOff>
    </xdr:from>
    <xdr:to>
      <xdr:col>1</xdr:col>
      <xdr:colOff>656698</xdr:colOff>
      <xdr:row>2</xdr:row>
      <xdr:rowOff>55563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FA26AFF-53C1-487D-A30C-92FDD44A2600}"/>
            </a:ext>
          </a:extLst>
        </xdr:cNvPr>
        <xdr:cNvSpPr/>
      </xdr:nvSpPr>
      <xdr:spPr bwMode="auto">
        <a:xfrm rot="16200000">
          <a:off x="4334406" y="199497"/>
          <a:ext cx="269875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yyildizg\Desktop\Yeni%20klas&#246;r\Haziran%202026%20Konsolidasyon%20&#199;al&#305;&#351;mas&#305;.xlsx" TargetMode="External"/><Relationship Id="rId1" Type="http://schemas.openxmlformats.org/officeDocument/2006/relationships/externalLinkPath" Target="Haziran%202026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1.45\mifk\Documents%20and%20Settings\umut.dogan\M&#304;FK\&#246;n%20dosyalar\Forecast_P&amp;C_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Şirket_ID"/>
      <sheetName val="Branş_ID"/>
      <sheetName val="Genel Kontrol Ünitesi"/>
      <sheetName val="Gelir Tablosu"/>
      <sheetName val="Branş Kırılımlı Analiz"/>
      <sheetName val="Hayatdışı Branşlar"/>
      <sheetName val="Hayat Branşlar"/>
      <sheetName val="HAYATDISI"/>
      <sheetName val="HAYAT"/>
      <sheetName val="EMEKLİLİK"/>
      <sheetName val="MALI"/>
      <sheetName val="701"/>
      <sheetName val="702"/>
      <sheetName val="703"/>
      <sheetName val="704"/>
      <sheetName val="705"/>
      <sheetName val="706"/>
      <sheetName val="707"/>
      <sheetName val="708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745"/>
      <sheetName val="746"/>
      <sheetName val="747"/>
      <sheetName val="748"/>
      <sheetName val="749"/>
      <sheetName val="750"/>
      <sheetName val="751"/>
      <sheetName val="752"/>
      <sheetName val="753"/>
      <sheetName val="754"/>
      <sheetName val="755"/>
      <sheetName val="756"/>
      <sheetName val="757"/>
      <sheetName val="758"/>
      <sheetName val="759"/>
      <sheetName val="760"/>
      <sheetName val="761"/>
      <sheetName val="765"/>
      <sheetName val="766"/>
      <sheetName val="767"/>
      <sheetName val="768"/>
      <sheetName val="769"/>
      <sheetName val="770"/>
      <sheetName val="771"/>
      <sheetName val="772"/>
      <sheetName val="773"/>
      <sheetName val="774"/>
      <sheetName val="775"/>
      <sheetName val="776"/>
      <sheetName val="777"/>
      <sheetName val="778"/>
      <sheetName val="779"/>
      <sheetName val="780"/>
      <sheetName val="781"/>
      <sheetName val="782"/>
      <sheetName val="783"/>
      <sheetName val="784"/>
      <sheetName val="785"/>
      <sheetName val="786"/>
      <sheetName val="789"/>
      <sheetName val="798"/>
      <sheetName val="855"/>
      <sheetName val="856"/>
      <sheetName val="790"/>
      <sheetName val="791"/>
      <sheetName val="792"/>
      <sheetName val="793"/>
      <sheetName val="794"/>
      <sheetName val="795"/>
      <sheetName val="796"/>
      <sheetName val="797"/>
      <sheetName val="799"/>
      <sheetName val="Gelir Tablosu Özet"/>
      <sheetName val="Gelir Tablosu (2)"/>
      <sheetName val="Branş Kırılımlı Analiz (2)"/>
      <sheetName val="Hayatdışı Branşlar (2)"/>
      <sheetName val="Hayat Branşlar (2)"/>
      <sheetName val="HAYATDISI (2)"/>
      <sheetName val="HAYAT (2)"/>
      <sheetName val="EMEKLİLİK (2)"/>
      <sheetName val="MALI (2)"/>
      <sheetName val="KAZA"/>
      <sheetName val="HASTALIK-SAĞLIK"/>
      <sheetName val="KARA ARAÇLARI"/>
      <sheetName val="KASKO"/>
      <sheetName val="RAYLI ARAÇLAR"/>
      <sheetName val="HAVA ARAÇLARI"/>
      <sheetName val="SU ARAÇLARI"/>
      <sheetName val="NAKLİYAT"/>
      <sheetName val="YANGIN VE DOĞAL AFETLER"/>
      <sheetName val="GENEL ZARARLAR"/>
      <sheetName val="KARA ARAÇLARI SORUMLULUK"/>
      <sheetName val="TRAFİK"/>
      <sheetName val="HAVA ARAÇLARI SORUMLULUK"/>
      <sheetName val="SU ARAÇLARI SORUMLULUK"/>
      <sheetName val="GENEL SORUMLULUK"/>
      <sheetName val="KREDİ"/>
      <sheetName val="KEFALET"/>
      <sheetName val="FİNANSAL KAYIPLAR"/>
      <sheetName val="HUKUKSAL KORUMA"/>
      <sheetName val="DESTEK"/>
      <sheetName val="DEV. DEST. TARIM SİGORTALARI"/>
      <sheetName val="MÜHENDİSLİK SİGORTALARI"/>
      <sheetName val="HAYAT TOPLAM"/>
      <sheetName val="H-HASTALIK SAĞLIK"/>
      <sheetName val="HAYAT GRUBU TOPLAM"/>
      <sheetName val="Bilanço Detay Aktif"/>
      <sheetName val="Bilanço"/>
      <sheetName val="Aktif Cari 1"/>
      <sheetName val="Aktif Cari 2"/>
      <sheetName val="Aktif Cari Olmayan"/>
      <sheetName val="Bilanço Detay Pasif"/>
      <sheetName val="Pasif 1"/>
      <sheetName val="Pasif 2"/>
      <sheetName val="Bilanço Özet"/>
      <sheetName val="Bilanço (2)"/>
      <sheetName val="Aktif Detay"/>
      <sheetName val="Aktif Ozet"/>
      <sheetName val="Pasif Detay"/>
      <sheetName val="Pasif Ozet"/>
      <sheetName val="Hasar-Prim Oranları"/>
      <sheetName val="GENEL"/>
      <sheetName val="HAYATDISI (3)"/>
      <sheetName val="HAYAT (3)"/>
      <sheetName val="KAZA (2)"/>
      <sheetName val="HASTALIK-SAĞLIK (2)"/>
      <sheetName val="KARA ARAÇLARI (2)"/>
      <sheetName val="KASKO (2)"/>
      <sheetName val="RAYLI ARAÇLAR (2)"/>
      <sheetName val="HAVA ARAÇLARI (2)"/>
      <sheetName val="SU ARAÇLARI (2)"/>
      <sheetName val="NAKLİYAT (2)"/>
      <sheetName val="YANGIN VE DOĞAL AFETLER (2)"/>
      <sheetName val="GENEL ZARARLAR (2)"/>
      <sheetName val="KARA ARAÇLARI SORUMLULUK (2)"/>
      <sheetName val="TRAFİK (2)"/>
      <sheetName val="HAVA ARAÇLARI SORUMLULUK (2)"/>
      <sheetName val="SU ARAÇLARI SORUMLULUK (2)"/>
      <sheetName val="GENEL SORUMLULUK (2)"/>
      <sheetName val="KREDİ (2)"/>
      <sheetName val="KEFALET (2)"/>
      <sheetName val="FİNANSAL KAYIPLAR (2)"/>
      <sheetName val="HUKUKSAL KORUMA (2)"/>
      <sheetName val="DESTEK (2)"/>
      <sheetName val="DEV. DEST. TARIM SİGORTALAR (2"/>
      <sheetName val="MÜHENDİSLİK SİGORTALARI (2)"/>
      <sheetName val="Faaliyet Giderleri"/>
      <sheetName val="OZET"/>
      <sheetName val="GENEL (2)"/>
      <sheetName val="HAYATDISI (4)"/>
      <sheetName val="HAYAT (4)"/>
      <sheetName val="EMEKLILIK"/>
      <sheetName val="KAZA (3)"/>
      <sheetName val="HASTALIK-SAĞLIK (3)"/>
      <sheetName val="KARA ARAÇLARI (3)"/>
      <sheetName val="KASKO (3)"/>
      <sheetName val="RAYLI ARAÇLAR (3)"/>
      <sheetName val="HAVA ARAÇLARI (3)"/>
      <sheetName val="SU ARAÇLARI (3)"/>
      <sheetName val="NAKLİYAT (3)"/>
      <sheetName val="YANGIN VE DOĞAL AFETLER (3)"/>
      <sheetName val="GENEL ZARARLAR (3)"/>
      <sheetName val="KARA ARAÇLARI SORUMLULUK (3)"/>
      <sheetName val="TRAFİK (3)"/>
      <sheetName val="HAVA ARAÇLARI SORUMLULUK (3)"/>
      <sheetName val="SU ARAÇLARI SORUMLULUK (3)"/>
      <sheetName val="GENEL SORUMLULUK (3)"/>
      <sheetName val="KREDİ (3)"/>
      <sheetName val="KEFALET (3)"/>
      <sheetName val="FİNANSAL KAYIPLAR (3)"/>
      <sheetName val="HUKUKSAL KORUMA (3)"/>
      <sheetName val="DESTEK (3)"/>
      <sheetName val="DEV. DEST. TARIM SİGORTALARI (3"/>
      <sheetName val="MÜHENDİSLİK SİGORTALARI (3)"/>
      <sheetName val="Konsolide Tablolar"/>
      <sheetName val="Hayat Dışı (şirketler)"/>
      <sheetName val="Hayat Dışı (reasürans şirk)"/>
      <sheetName val="Hayat (şirketler)"/>
      <sheetName val="Hayat (reasürans şirk)"/>
      <sheetName val="Emeklilik (şirketler)"/>
      <sheetName val="Mali Neticeler"/>
      <sheetName val="Bilanço Aktif"/>
      <sheetName val="Bilanço Pasif"/>
      <sheetName val="Dağıtım Kanalı Bazında Üretim"/>
      <sheetName val="Genel(4)"/>
      <sheetName val="HAYATDISI (5)"/>
      <sheetName val="HAYAT (5)"/>
      <sheetName val="701 (2)"/>
      <sheetName val="702 (2)"/>
      <sheetName val="703 (2)"/>
      <sheetName val="704 (2)"/>
      <sheetName val="705 (2)"/>
      <sheetName val="706 (2)"/>
      <sheetName val="707 (2)"/>
      <sheetName val="708 (2)"/>
      <sheetName val="710 (2)"/>
      <sheetName val="711 (2)"/>
      <sheetName val="712 (2)"/>
      <sheetName val="713 (2)"/>
      <sheetName val="714 (2)"/>
      <sheetName val="715 (2)"/>
      <sheetName val="716 (2)"/>
      <sheetName val="717 (2)"/>
      <sheetName val="718 (2)"/>
      <sheetName val="719 (2)"/>
      <sheetName val="720 (2)"/>
      <sheetName val="721 (2)"/>
      <sheetName val="722 (2)"/>
      <sheetName val="723 (2)"/>
      <sheetName val="724 (2)"/>
      <sheetName val="725 (2)"/>
      <sheetName val="726 (2)"/>
      <sheetName val="727 (2)"/>
      <sheetName val="728 (2)"/>
      <sheetName val="729 (2)"/>
      <sheetName val="730 (2)"/>
      <sheetName val="731 (2)"/>
      <sheetName val="732 (2)"/>
      <sheetName val="733 (2)"/>
      <sheetName val="734 (2)"/>
      <sheetName val="735 (2)"/>
      <sheetName val="736 (2)"/>
      <sheetName val="737 (2)"/>
      <sheetName val="738 (2)"/>
      <sheetName val="739 (2)"/>
      <sheetName val="740 (2)"/>
      <sheetName val="741 (2)"/>
      <sheetName val="742 (2)"/>
      <sheetName val="743 (2)"/>
      <sheetName val="744 (2)"/>
      <sheetName val="745 (2)"/>
      <sheetName val="746 (2)"/>
      <sheetName val="747 (2)"/>
      <sheetName val="748 (2)"/>
      <sheetName val="749 (2)"/>
      <sheetName val="750 (2)"/>
      <sheetName val="751 (2)"/>
      <sheetName val="752 (2)"/>
      <sheetName val="753 (2)"/>
      <sheetName val="754 (2)"/>
      <sheetName val="755 (2)"/>
      <sheetName val="756 (2)"/>
      <sheetName val="757 (2)"/>
      <sheetName val="758 (2)"/>
      <sheetName val="759 (2)"/>
      <sheetName val="760 (2)"/>
      <sheetName val="761 (2)"/>
      <sheetName val="765 (2)"/>
      <sheetName val="766 (2)"/>
      <sheetName val="767 (2)"/>
      <sheetName val="768 (2)"/>
      <sheetName val="769 (2)"/>
      <sheetName val="770 (2)"/>
      <sheetName val="771 (2)"/>
      <sheetName val="772 (2)"/>
      <sheetName val="773 (2)"/>
      <sheetName val="774 (2)"/>
      <sheetName val="775 (2)"/>
      <sheetName val="776 (2)"/>
      <sheetName val="777 (2)"/>
      <sheetName val="778 (2)"/>
      <sheetName val="779 (2)"/>
      <sheetName val="780 (2)"/>
      <sheetName val="781 (2)"/>
      <sheetName val="782 (2)"/>
      <sheetName val="783 (2)"/>
      <sheetName val="784 (2)"/>
      <sheetName val="785 (2)"/>
      <sheetName val="786 (2)"/>
      <sheetName val="789 (2)"/>
      <sheetName val="798 (2)"/>
      <sheetName val="855 (2)"/>
      <sheetName val="856 (2)"/>
      <sheetName val="790 (2)"/>
      <sheetName val="791 (2)"/>
      <sheetName val="792 (2)"/>
      <sheetName val="793 (2)"/>
      <sheetName val="794 (2)"/>
      <sheetName val="795 (2)"/>
      <sheetName val="796 (2)"/>
      <sheetName val="797 (2)"/>
      <sheetName val="799 (2)"/>
      <sheetName val="Özet"/>
      <sheetName val="Genel (3)"/>
      <sheetName val="Kasko Trafik"/>
      <sheetName val="1001-B"/>
      <sheetName val="1001-G"/>
      <sheetName val="1001-GTD"/>
      <sheetName val="1003-B"/>
      <sheetName val="1003-G"/>
      <sheetName val="1003-GTD"/>
      <sheetName val="1004-B"/>
      <sheetName val="1004-G"/>
      <sheetName val="1004-GTD"/>
      <sheetName val="1005-B"/>
      <sheetName val="1005-G"/>
      <sheetName val="1005-GTD"/>
      <sheetName val="1006-B"/>
      <sheetName val="1006-G"/>
      <sheetName val="1006-GTD"/>
      <sheetName val="1007-B"/>
      <sheetName val="1007-G"/>
      <sheetName val="1007-GTD"/>
      <sheetName val="1008-B"/>
      <sheetName val="1008-G"/>
      <sheetName val="1008-GTD"/>
      <sheetName val="1009-B"/>
      <sheetName val="1009-G"/>
      <sheetName val="1009-GTD"/>
      <sheetName val="1010-B"/>
      <sheetName val="1010-G"/>
      <sheetName val="1010-GTD"/>
      <sheetName val="1011-B"/>
      <sheetName val="1011-G"/>
      <sheetName val="1011-GTD"/>
      <sheetName val="1012-B"/>
      <sheetName val="1012-G"/>
      <sheetName val="1012-GTD"/>
      <sheetName val="1013-B"/>
      <sheetName val="1013-G"/>
      <sheetName val="1013-GTD"/>
      <sheetName val="1016-B"/>
      <sheetName val="1016-G"/>
      <sheetName val="1016-GTD"/>
      <sheetName val="1017-B"/>
      <sheetName val="1017-G"/>
      <sheetName val="1017-GTD"/>
      <sheetName val="1018-B"/>
      <sheetName val="1018-G"/>
      <sheetName val="1018-GTD"/>
      <sheetName val="1020-B"/>
      <sheetName val="1020-G"/>
      <sheetName val="1020-GTD"/>
      <sheetName val="1022-B"/>
      <sheetName val="1022-G"/>
      <sheetName val="1022-GTD"/>
      <sheetName val="1025-B"/>
      <sheetName val="1025-G"/>
      <sheetName val="1025-GTD"/>
      <sheetName val="1027-B"/>
      <sheetName val="1027-G"/>
      <sheetName val="1027-GTD"/>
      <sheetName val="1028-B"/>
      <sheetName val="1028-G"/>
      <sheetName val="1028-GTD"/>
      <sheetName val="1030-B"/>
      <sheetName val="1030-G"/>
      <sheetName val="1030-GTD"/>
      <sheetName val="1031-B"/>
      <sheetName val="1031-G"/>
      <sheetName val="1031-GTD"/>
      <sheetName val="1032-B"/>
      <sheetName val="1032-G"/>
      <sheetName val="1032-GTD"/>
      <sheetName val="1034-B"/>
      <sheetName val="1034-G"/>
      <sheetName val="1034-GTD"/>
      <sheetName val="1035-B"/>
      <sheetName val="1035-G"/>
      <sheetName val="1035-GTD"/>
      <sheetName val="1036-B"/>
      <sheetName val="1036-G"/>
      <sheetName val="1036-GTD"/>
      <sheetName val="1037-B"/>
      <sheetName val="1037-G"/>
      <sheetName val="1037-GTD"/>
      <sheetName val="1038-B"/>
      <sheetName val="1038-G"/>
      <sheetName val="1038-GTD"/>
      <sheetName val="1039-B"/>
      <sheetName val="1039-G"/>
      <sheetName val="1039-GTD"/>
      <sheetName val="1040-B"/>
      <sheetName val="1040-G"/>
      <sheetName val="1040-GTD"/>
      <sheetName val="1043-B"/>
      <sheetName val="1043-G"/>
      <sheetName val="1043-GTD"/>
      <sheetName val="1044-B"/>
      <sheetName val="1044-G"/>
      <sheetName val="1044-GTD"/>
      <sheetName val="1045-B"/>
      <sheetName val="1045-G"/>
      <sheetName val="1045-GTD"/>
      <sheetName val="1046-B"/>
      <sheetName val="1046-G"/>
      <sheetName val="1046-GTD"/>
      <sheetName val="1048-B"/>
      <sheetName val="1048-G"/>
      <sheetName val="1048-GTD"/>
      <sheetName val="1049-B"/>
      <sheetName val="1049-G"/>
      <sheetName val="1049-GTD"/>
      <sheetName val="1051-B"/>
      <sheetName val="1051-G"/>
      <sheetName val="1051-GTD"/>
      <sheetName val="1052-B"/>
      <sheetName val="1052-G"/>
      <sheetName val="1052-GTD"/>
      <sheetName val="1053-B"/>
      <sheetName val="1053-G"/>
      <sheetName val="1053-GTD"/>
      <sheetName val="1056-B"/>
      <sheetName val="1056-G"/>
      <sheetName val="1056-GTD"/>
      <sheetName val="1057-B"/>
      <sheetName val="1057-G"/>
      <sheetName val="1057-GTD"/>
      <sheetName val="1058-B"/>
      <sheetName val="1058-G"/>
      <sheetName val="1058-GTD"/>
      <sheetName val="1059-B"/>
      <sheetName val="1059-G"/>
      <sheetName val="1059-GTD"/>
      <sheetName val="1060-B"/>
      <sheetName val="1060-G"/>
      <sheetName val="1060-GTD"/>
      <sheetName val="1061-B"/>
      <sheetName val="1061-G"/>
      <sheetName val="1061-GTD"/>
      <sheetName val="2001-B"/>
      <sheetName val="2001-G"/>
      <sheetName val="2001-GTD"/>
      <sheetName val="2002-B"/>
      <sheetName val="2002-G"/>
      <sheetName val="2002-GTD"/>
      <sheetName val="2005-B"/>
      <sheetName val="2005-G"/>
      <sheetName val="2005-GTD"/>
      <sheetName val="2006-B"/>
      <sheetName val="2006-G"/>
      <sheetName val="2006-GTD"/>
      <sheetName val="2007-B"/>
      <sheetName val="2007-G"/>
      <sheetName val="2007-GTD"/>
      <sheetName val="2008-B"/>
      <sheetName val="2008-G"/>
      <sheetName val="2008-GTD"/>
      <sheetName val="3001-B"/>
      <sheetName val="3001-G"/>
      <sheetName val="3001-GTD"/>
      <sheetName val="3002-B"/>
      <sheetName val="3002-G"/>
      <sheetName val="3002-GTD"/>
      <sheetName val="3003-B"/>
      <sheetName val="3003-G"/>
      <sheetName val="3003-GTD"/>
      <sheetName val="3004-B"/>
      <sheetName val="3004-G"/>
      <sheetName val="3004-GTD"/>
      <sheetName val="3005-B"/>
      <sheetName val="3005-G"/>
      <sheetName val="3005-GTD"/>
      <sheetName val="3006-B"/>
      <sheetName val="3006-G"/>
      <sheetName val="3006-GTD"/>
      <sheetName val="3007-B"/>
      <sheetName val="3007-G"/>
      <sheetName val="3007-GTD"/>
      <sheetName val="3008-B"/>
      <sheetName val="3008-G"/>
      <sheetName val="3008-GTD"/>
      <sheetName val="3009-B"/>
      <sheetName val="3009-G"/>
      <sheetName val="3009-GTD"/>
      <sheetName val="3011-B"/>
      <sheetName val="3011-G"/>
      <sheetName val="3011-GTD"/>
      <sheetName val="3012-B"/>
      <sheetName val="3012-G"/>
      <sheetName val="3012-GTD"/>
      <sheetName val="3016-B"/>
      <sheetName val="3016-G"/>
      <sheetName val="3016-GTD"/>
      <sheetName val="3017-B"/>
      <sheetName val="3017-G"/>
      <sheetName val="3017-GTD"/>
      <sheetName val="3018-B"/>
      <sheetName val="3018-G"/>
      <sheetName val="3018-GTD"/>
      <sheetName val="4002-B"/>
      <sheetName val="4002-G"/>
      <sheetName val="4002-GTD"/>
      <sheetName val="4003-B"/>
      <sheetName val="4003-G"/>
      <sheetName val="4003-GTD"/>
      <sheetName val="4004-B"/>
      <sheetName val="4004-G"/>
      <sheetName val="4004-GTD"/>
      <sheetName val="4005-B"/>
      <sheetName val="4005-G"/>
      <sheetName val="4005-GTD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F3" t="str">
            <v>Hayatdışı</v>
          </cell>
          <cell r="BH3" t="str">
            <v>Brüt Yazılan Primler</v>
          </cell>
        </row>
        <row r="4">
          <cell r="BF4" t="str">
            <v>Hayat</v>
          </cell>
          <cell r="BH4" t="str">
            <v>Brüt Kazanılan Primler</v>
          </cell>
        </row>
        <row r="5">
          <cell r="BF5" t="str">
            <v>Yangın</v>
          </cell>
          <cell r="BH5" t="str">
            <v>Brüt Ödenen Tazminatlar</v>
          </cell>
        </row>
        <row r="6">
          <cell r="BF6" t="str">
            <v>Kar Kaybı</v>
          </cell>
          <cell r="BH6" t="str">
            <v>Brüt Muallak Tazminatlar</v>
          </cell>
        </row>
        <row r="7">
          <cell r="BF7" t="str">
            <v>Zorunlu Deprem</v>
          </cell>
          <cell r="BH7" t="str">
            <v>Brüt Raporlanmayan Tazminatlar</v>
          </cell>
        </row>
        <row r="8">
          <cell r="BF8" t="str">
            <v>Maden Çalışanları Zorunlu Ferdi Kaza</v>
          </cell>
          <cell r="BH8" t="str">
            <v>Brüt Gerçekleşen Hasarlar</v>
          </cell>
        </row>
        <row r="9">
          <cell r="BF9" t="str">
            <v>Doğrudan Kefalet</v>
          </cell>
          <cell r="BH9" t="str">
            <v>Net Yazılan Primler</v>
          </cell>
        </row>
        <row r="10">
          <cell r="BF10" t="str">
            <v>Dolaylı Kefalet</v>
          </cell>
          <cell r="BH10" t="str">
            <v>Net Kazanılan Primler</v>
          </cell>
        </row>
        <row r="11">
          <cell r="BF11" t="str">
            <v>Devlet Destekli Ticari Alacak</v>
          </cell>
          <cell r="BH11" t="str">
            <v>Net Ödenen Tazminatlar</v>
          </cell>
        </row>
        <row r="12">
          <cell r="BF12" t="str">
            <v>Bina Tamamlama</v>
          </cell>
          <cell r="BH12" t="str">
            <v>Net Muallak Tazminatlar</v>
          </cell>
        </row>
        <row r="13">
          <cell r="BF13" t="str">
            <v>Emtea</v>
          </cell>
          <cell r="BH13" t="str">
            <v>Net Raporlanmayan Tazminatlar</v>
          </cell>
        </row>
        <row r="14">
          <cell r="BF14" t="str">
            <v>Kıymet</v>
          </cell>
          <cell r="BH14" t="str">
            <v>Net Gerçekleşen Hasarlar</v>
          </cell>
        </row>
        <row r="15">
          <cell r="BF15" t="str">
            <v>Tekne</v>
          </cell>
          <cell r="BH15" t="str">
            <v>Teknik Kar Zarar</v>
          </cell>
        </row>
        <row r="16">
          <cell r="BF16" t="str">
            <v>Raylı Araçlar</v>
          </cell>
        </row>
        <row r="17">
          <cell r="BF17" t="str">
            <v>Zorunlu Karayolu Tasımacılık Mali Sorumluluk</v>
          </cell>
        </row>
        <row r="18">
          <cell r="BF18" t="str">
            <v>KTK ZMSS (Trafik) (Yeşil Kart Dahil)</v>
          </cell>
        </row>
        <row r="19">
          <cell r="BF19" t="str">
            <v>İhtiyari Mali Sorumluluk</v>
          </cell>
        </row>
        <row r="20">
          <cell r="BF20" t="str">
            <v>Kasko</v>
          </cell>
        </row>
        <row r="21">
          <cell r="BF21" t="str">
            <v>Karayolu Yolcu Taşımacılığı Zorunlu Koltuk Ferdi Kaza</v>
          </cell>
        </row>
        <row r="22">
          <cell r="BF22" t="str">
            <v>İşveren Mali Sorumluluk</v>
          </cell>
        </row>
        <row r="23">
          <cell r="BF23" t="str">
            <v>Üçüncü Şahıslara Karşı MS</v>
          </cell>
        </row>
        <row r="24">
          <cell r="BF24" t="str">
            <v>Asansör Kaza 3. Şahıs MS</v>
          </cell>
        </row>
        <row r="25">
          <cell r="BF25" t="str">
            <v>Çevre Kirliliği Mali Sorumluluk</v>
          </cell>
        </row>
        <row r="26">
          <cell r="BF26" t="str">
            <v>Cam Kırılması</v>
          </cell>
        </row>
        <row r="27">
          <cell r="BF27" t="str">
            <v>Hırsızlık</v>
          </cell>
        </row>
        <row r="28">
          <cell r="BF28" t="str">
            <v>Tüpgaz Zorunlu Sorumluluk</v>
          </cell>
        </row>
        <row r="29">
          <cell r="BF29" t="str">
            <v>Tehlike Maddeler Zorunlu Sorumluluk</v>
          </cell>
        </row>
        <row r="30">
          <cell r="BF30" t="str">
            <v>Uçak Tekne</v>
          </cell>
        </row>
        <row r="31">
          <cell r="BF31" t="str">
            <v>Uçak Mali Mesuliyet</v>
          </cell>
        </row>
        <row r="32">
          <cell r="BF32" t="str">
            <v>Uçak Yolcu Kaza</v>
          </cell>
        </row>
        <row r="33">
          <cell r="BF33" t="str">
            <v>Tıbbı Kötü Uygulamaya İlişkin ZMSS</v>
          </cell>
        </row>
        <row r="34">
          <cell r="BF34" t="str">
            <v>Özel Güvenlik MSs</v>
          </cell>
        </row>
        <row r="35">
          <cell r="BF35" t="str">
            <v>Zorunlu Sertifika MS</v>
          </cell>
        </row>
        <row r="36">
          <cell r="BF36" t="str">
            <v>Mesleki Sorumluluk</v>
          </cell>
        </row>
        <row r="37">
          <cell r="BF37" t="str">
            <v>Kıyı Tesisleri Deniz Kirliliği Zorunlu MS</v>
          </cell>
        </row>
        <row r="38">
          <cell r="BF38" t="str">
            <v>Tekne Sorumluluk</v>
          </cell>
        </row>
        <row r="39">
          <cell r="BF39" t="str">
            <v>Emniyeti Suistimal</v>
          </cell>
        </row>
        <row r="40">
          <cell r="BF40" t="str">
            <v>Motorlu Kara Taşıtları Dışındaki Kara Taşıtları</v>
          </cell>
        </row>
        <row r="41">
          <cell r="BF41" t="str">
            <v>Nehir Araçları</v>
          </cell>
        </row>
        <row r="42">
          <cell r="BF42" t="str">
            <v>Göl Araçları</v>
          </cell>
        </row>
        <row r="43">
          <cell r="BF43" t="str">
            <v>İhtiyari Deprem</v>
          </cell>
        </row>
        <row r="44">
          <cell r="BF44" t="str">
            <v>Sel</v>
          </cell>
        </row>
        <row r="45">
          <cell r="BF45" t="str">
            <v>Deprem Ve Sel Dışındaki Doğal Afetler</v>
          </cell>
        </row>
        <row r="46">
          <cell r="BF46" t="str">
            <v>Nükleer Enerji</v>
          </cell>
        </row>
        <row r="47">
          <cell r="BF47" t="str">
            <v>Toprak Kayması</v>
          </cell>
        </row>
        <row r="48">
          <cell r="BF48" t="str">
            <v>Tasitli Kredi</v>
          </cell>
        </row>
        <row r="49">
          <cell r="BF49" t="str">
            <v>Uzun Vadeli Konut Kredisi</v>
          </cell>
        </row>
        <row r="50">
          <cell r="BF50" t="str">
            <v>Tarım Kredisi</v>
          </cell>
        </row>
        <row r="51">
          <cell r="BF51" t="str">
            <v>İstihdam</v>
          </cell>
        </row>
        <row r="52">
          <cell r="BF52" t="str">
            <v>Gelir Yetersizliği</v>
          </cell>
        </row>
      </sheetData>
      <sheetData sheetId="5">
        <row r="1">
          <cell r="KV1" t="str">
            <v>Hayatdışı</v>
          </cell>
        </row>
        <row r="2">
          <cell r="KV2" t="str">
            <v>Yangın</v>
          </cell>
        </row>
        <row r="3">
          <cell r="KV3" t="str">
            <v>Kar Kaybı</v>
          </cell>
        </row>
        <row r="4">
          <cell r="KV4" t="str">
            <v>Zorunlu Deprem</v>
          </cell>
        </row>
        <row r="5">
          <cell r="KV5" t="str">
            <v>Maden Çalışanları Zorunlu Ferdi Kaza</v>
          </cell>
        </row>
        <row r="6">
          <cell r="KV6" t="str">
            <v>Doğrudan Kefalet</v>
          </cell>
        </row>
        <row r="7">
          <cell r="KV7" t="str">
            <v>Dolaylı Kefalet</v>
          </cell>
        </row>
        <row r="8">
          <cell r="KV8" t="str">
            <v>Bina Tamamlama</v>
          </cell>
        </row>
        <row r="9">
          <cell r="KV9" t="str">
            <v>Emtea</v>
          </cell>
        </row>
        <row r="10">
          <cell r="KV10" t="str">
            <v>Kıymet</v>
          </cell>
        </row>
        <row r="11">
          <cell r="KV11" t="str">
            <v>Tekne</v>
          </cell>
        </row>
        <row r="12">
          <cell r="KV12" t="str">
            <v>Raylı Araçlar</v>
          </cell>
        </row>
        <row r="13">
          <cell r="KV13" t="str">
            <v>Zorunlu Karayolu Tasımacılık Mali Sorumluluk</v>
          </cell>
        </row>
        <row r="14">
          <cell r="KV14" t="str">
            <v>KTK ZMSS (Trafik) (Yeşil Kart Dahil)</v>
          </cell>
        </row>
        <row r="15">
          <cell r="KV15" t="str">
            <v>İhtiyari Mali Sorumluluk</v>
          </cell>
        </row>
        <row r="16">
          <cell r="KV16" t="str">
            <v>Kasko</v>
          </cell>
        </row>
        <row r="17">
          <cell r="KV17" t="str">
            <v>Karayolu Yolcu Taşımacılığı Zorunlu Koltuk Ferdi Kaza</v>
          </cell>
        </row>
        <row r="18">
          <cell r="KV18" t="str">
            <v>İşveren Mali Sorumluluk</v>
          </cell>
        </row>
        <row r="19">
          <cell r="KV19" t="str">
            <v>Üçüncü Şahıslara Karşı MS</v>
          </cell>
        </row>
        <row r="20">
          <cell r="KV20" t="str">
            <v>Asansör Kaza 3. Şahıs MS</v>
          </cell>
        </row>
        <row r="21">
          <cell r="KV21" t="str">
            <v>Çevre Kirliliği Mali Sorumluluk</v>
          </cell>
        </row>
        <row r="22">
          <cell r="KV22" t="str">
            <v>Hırsızlık</v>
          </cell>
        </row>
        <row r="23">
          <cell r="KV23" t="str">
            <v>Tüpgaz Zorunlu Sorumluluk</v>
          </cell>
        </row>
        <row r="24">
          <cell r="KV24" t="str">
            <v>Tehlike Maddeler Zorunlu Sorumluluk</v>
          </cell>
        </row>
        <row r="25">
          <cell r="KV25" t="str">
            <v>Uçak Tekne</v>
          </cell>
        </row>
        <row r="26">
          <cell r="KV26" t="str">
            <v>Uçak Mali Mesuliyet</v>
          </cell>
        </row>
        <row r="27">
          <cell r="KV27" t="str">
            <v>Uçak Yolcu Kaza</v>
          </cell>
        </row>
        <row r="28">
          <cell r="KV28" t="str">
            <v>Tıbbı Kötü Uygulamaya İlişkin ZMSS</v>
          </cell>
        </row>
        <row r="29">
          <cell r="KV29" t="str">
            <v>Özel Güvenlik MSs</v>
          </cell>
        </row>
        <row r="30">
          <cell r="KV30" t="str">
            <v>Zorunlu Sertifika MS</v>
          </cell>
        </row>
        <row r="31">
          <cell r="KV31" t="str">
            <v>Mesleki Sorumluluk</v>
          </cell>
        </row>
        <row r="32">
          <cell r="KV32" t="str">
            <v>Kıyı Tesisleri Deniz Kirliliği Zorunlu MS</v>
          </cell>
        </row>
        <row r="33">
          <cell r="KV33" t="str">
            <v>Emniyeti Suistimal</v>
          </cell>
        </row>
        <row r="34">
          <cell r="KV34" t="str">
            <v>Motorlu Kara Taşıtları Dışındaki Kara Taşıtları</v>
          </cell>
        </row>
        <row r="35">
          <cell r="KV35" t="str">
            <v>Nehir Araçları</v>
          </cell>
        </row>
        <row r="36">
          <cell r="KV36" t="str">
            <v>Göl Araçları</v>
          </cell>
        </row>
        <row r="37">
          <cell r="KV37" t="str">
            <v>Sel</v>
          </cell>
        </row>
        <row r="38">
          <cell r="KV38" t="str">
            <v>Deprem Ve Sel Dışındaki Doğal Afetler</v>
          </cell>
        </row>
        <row r="39">
          <cell r="KV39" t="str">
            <v>Nükleer Enerji</v>
          </cell>
        </row>
        <row r="40">
          <cell r="KV40" t="str">
            <v>Tasitli Kredi</v>
          </cell>
        </row>
        <row r="41">
          <cell r="KV41" t="str">
            <v>Tarım Kredisi</v>
          </cell>
        </row>
        <row r="42">
          <cell r="KV42" t="str">
            <v>İstihdam</v>
          </cell>
        </row>
        <row r="43">
          <cell r="KV43" t="str">
            <v>Gelir Yetersizliği</v>
          </cell>
        </row>
        <row r="44">
          <cell r="KV44" t="str">
            <v>Ferdi Kaza</v>
          </cell>
        </row>
        <row r="45">
          <cell r="KV45" t="str">
            <v>Uzun Süreli Ferdi Kaza</v>
          </cell>
        </row>
        <row r="46">
          <cell r="KV46" t="str">
            <v>Genel Giderler</v>
          </cell>
        </row>
        <row r="47">
          <cell r="KV47" t="str">
            <v>Beklenmeyen Ticari Giderler</v>
          </cell>
        </row>
        <row r="48">
          <cell r="KV48" t="str">
            <v>Kredi</v>
          </cell>
        </row>
        <row r="49">
          <cell r="KV49" t="str">
            <v>İhracat Kredi</v>
          </cell>
        </row>
        <row r="50">
          <cell r="KV50" t="str">
            <v>Piyasa Değerindeki Kayıp</v>
          </cell>
        </row>
        <row r="51">
          <cell r="KV51" t="str">
            <v>Diğer Finansal Kayıplar</v>
          </cell>
        </row>
        <row r="52">
          <cell r="KV52" t="str">
            <v>Hukuksal Koruma</v>
          </cell>
        </row>
        <row r="53">
          <cell r="KV53" t="str">
            <v>Patlama</v>
          </cell>
        </row>
        <row r="54">
          <cell r="KV54" t="str">
            <v>Makine Kırılması</v>
          </cell>
        </row>
        <row r="55">
          <cell r="KV55" t="str">
            <v>Montaj</v>
          </cell>
        </row>
        <row r="56">
          <cell r="KV56" t="str">
            <v>İnşaat</v>
          </cell>
        </row>
        <row r="57">
          <cell r="KV57" t="str">
            <v>Elektronik Cihaz</v>
          </cell>
        </row>
        <row r="58">
          <cell r="KV58" t="str">
            <v>Deniz Yolu Yolcu Taşımacılığı ZMS</v>
          </cell>
        </row>
        <row r="59">
          <cell r="KV59" t="str">
            <v>Devlet Destekli Arıcılık</v>
          </cell>
        </row>
        <row r="60">
          <cell r="KV60" t="str">
            <v>Su Ürünleri</v>
          </cell>
        </row>
        <row r="61">
          <cell r="KV61" t="str">
            <v>Dolu Sera</v>
          </cell>
        </row>
        <row r="62">
          <cell r="KV62" t="str">
            <v>Devlet Destekli Sera</v>
          </cell>
        </row>
        <row r="63">
          <cell r="KV63" t="str">
            <v>Devlet Destekli Bitkisel Ürün</v>
          </cell>
        </row>
        <row r="64">
          <cell r="KV64" t="str">
            <v>Devlet Destekli Su Ürünleri</v>
          </cell>
        </row>
        <row r="65">
          <cell r="KV65" t="str">
            <v>Devlet Destekli Hayvan Hayat</v>
          </cell>
        </row>
        <row r="66">
          <cell r="KV66" t="str">
            <v>Hayvan Hayat</v>
          </cell>
        </row>
        <row r="67">
          <cell r="KV67" t="str">
            <v>Kümes Hayvan. Hayat</v>
          </cell>
        </row>
        <row r="68">
          <cell r="KV68" t="str">
            <v>Devlet Destekli Küçükbaş Hayvan Hayat</v>
          </cell>
        </row>
        <row r="69">
          <cell r="KV69" t="str">
            <v>Hastalık</v>
          </cell>
        </row>
        <row r="70">
          <cell r="KV70" t="str">
            <v>Sağlık</v>
          </cell>
        </row>
        <row r="71">
          <cell r="KV71" t="str">
            <v>Destek</v>
          </cell>
        </row>
        <row r="72">
          <cell r="KV72" t="str">
            <v>Yeşil Kart</v>
          </cell>
        </row>
        <row r="73">
          <cell r="KV73" t="str">
            <v>Devlet Destekli Ticari Alacak</v>
          </cell>
        </row>
        <row r="74">
          <cell r="KV74" t="str">
            <v>Ürün Sorumluluk</v>
          </cell>
        </row>
      </sheetData>
      <sheetData sheetId="6">
        <row r="1">
          <cell r="KS1" t="str">
            <v>Hayat</v>
          </cell>
        </row>
        <row r="2">
          <cell r="KS2" t="str">
            <v>İrat Ödemeli Hayat Sigortaları</v>
          </cell>
        </row>
        <row r="3">
          <cell r="KS3" t="str">
            <v>Diğer Hayat Sigortaları</v>
          </cell>
        </row>
        <row r="4">
          <cell r="KS4" t="str">
            <v>Evlilik/Doğum Sigortası</v>
          </cell>
        </row>
        <row r="5">
          <cell r="KS5" t="str">
            <v>Yatırım Fonlu Sigortalar</v>
          </cell>
        </row>
        <row r="6">
          <cell r="KS6" t="str">
            <v>Sermaye İtfa Sigortası</v>
          </cell>
        </row>
        <row r="7">
          <cell r="KS7" t="str">
            <v>Fon Yönetim İşlemi Sigortası</v>
          </cell>
        </row>
        <row r="8">
          <cell r="KS8" t="str">
            <v>Hastalık</v>
          </cell>
        </row>
        <row r="9">
          <cell r="KS9" t="str">
            <v>Sağlık</v>
          </cell>
        </row>
        <row r="10">
          <cell r="KS10" t="str">
            <v>Tontin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>
        <row r="3">
          <cell r="BF3" t="str">
            <v>Hayat Dışı</v>
          </cell>
        </row>
      </sheetData>
      <sheetData sheetId="109">
        <row r="2">
          <cell r="HL2" t="str">
            <v>Kaza</v>
          </cell>
        </row>
      </sheetData>
      <sheetData sheetId="110">
        <row r="1">
          <cell r="GC1" t="str">
            <v>Hayat</v>
          </cell>
        </row>
      </sheetData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>
        <row r="3">
          <cell r="BC3" t="str">
            <v>Chubb European Group SE Merkezi Fransa Türkiye İstanbul Şubesi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1">
          <cell r="DH1" t="str">
            <v>Hayatdışı</v>
          </cell>
        </row>
        <row r="2">
          <cell r="DH2" t="str">
            <v>Hayat</v>
          </cell>
        </row>
        <row r="3">
          <cell r="DH3" t="str">
            <v>Yangın</v>
          </cell>
        </row>
        <row r="4">
          <cell r="DH4" t="str">
            <v>Kar Kaybı</v>
          </cell>
        </row>
        <row r="5">
          <cell r="DH5" t="str">
            <v>Zorunlu Deprem</v>
          </cell>
        </row>
        <row r="6">
          <cell r="DH6" t="str">
            <v>Maden Çalışanları Zorunlu Ferdi Kaza</v>
          </cell>
        </row>
        <row r="7">
          <cell r="DH7" t="str">
            <v>Doğrudan Kefalet</v>
          </cell>
        </row>
        <row r="8">
          <cell r="DH8" t="str">
            <v>Dolaylı Kefalet</v>
          </cell>
        </row>
        <row r="9">
          <cell r="DH9" t="str">
            <v>Devlet Destekli Ticari Alacak</v>
          </cell>
        </row>
        <row r="10">
          <cell r="DH10" t="str">
            <v>Bina Tamamlama</v>
          </cell>
        </row>
        <row r="11">
          <cell r="DH11" t="str">
            <v>Emtea</v>
          </cell>
        </row>
        <row r="12">
          <cell r="DH12" t="str">
            <v>Kıymet</v>
          </cell>
        </row>
        <row r="13">
          <cell r="DH13" t="str">
            <v>Tekne</v>
          </cell>
        </row>
        <row r="14">
          <cell r="DH14" t="str">
            <v>Raylı Araçlar</v>
          </cell>
        </row>
        <row r="15">
          <cell r="DH15" t="str">
            <v>Zorunlu Karayolu Tasımacılık Mali Sorumluluk</v>
          </cell>
        </row>
        <row r="16">
          <cell r="DH16" t="str">
            <v>KTK ZMSS (Trafik) (Yeşil Kart Dahil)</v>
          </cell>
        </row>
        <row r="17">
          <cell r="DH17" t="str">
            <v>İhtiyari Mali Sorumluluk</v>
          </cell>
        </row>
        <row r="18">
          <cell r="DH18" t="str">
            <v>Kasko</v>
          </cell>
        </row>
        <row r="19">
          <cell r="DH19" t="str">
            <v>Karayolu Yolcu Taşımacılığı Zorunlu Koltuk Ferdi Kaza</v>
          </cell>
        </row>
        <row r="20">
          <cell r="DH20" t="str">
            <v>İşveren Mali Sorumluluk</v>
          </cell>
        </row>
        <row r="21">
          <cell r="DH21" t="str">
            <v>Üçüncü Şahıslara Karşı MS</v>
          </cell>
        </row>
        <row r="22">
          <cell r="DH22" t="str">
            <v>Çevre Kirliliği Mali Sorumluluk</v>
          </cell>
        </row>
        <row r="23">
          <cell r="DH23" t="str">
            <v>Cam Kırılması</v>
          </cell>
        </row>
        <row r="24">
          <cell r="DH24" t="str">
            <v>Hırsızlık</v>
          </cell>
        </row>
        <row r="25">
          <cell r="DH25" t="str">
            <v>Tüpgaz Zorunlu Sorumluluk</v>
          </cell>
        </row>
        <row r="26">
          <cell r="DH26" t="str">
            <v>Tehlike Maddeler Zorunlu Sorumluluk</v>
          </cell>
        </row>
        <row r="27">
          <cell r="DH27" t="str">
            <v>Uçak Tekne</v>
          </cell>
        </row>
        <row r="28">
          <cell r="DH28" t="str">
            <v>Uçak Mali Mesuliyet</v>
          </cell>
        </row>
        <row r="29">
          <cell r="DH29" t="str">
            <v>Uçak Yolcu Kaza</v>
          </cell>
        </row>
        <row r="30">
          <cell r="DH30" t="str">
            <v>Tıbbı Kötü Uygulamaya İlişkin ZMSS</v>
          </cell>
        </row>
        <row r="31">
          <cell r="DH31" t="str">
            <v>Özel Güvenlik MSs</v>
          </cell>
        </row>
        <row r="32">
          <cell r="DH32" t="str">
            <v>Zorunlu Sertifika MS</v>
          </cell>
        </row>
        <row r="33">
          <cell r="DH33" t="str">
            <v>Mesleki Sorumluluk</v>
          </cell>
        </row>
        <row r="34">
          <cell r="DH34" t="str">
            <v>Kıyı Tesisleri Deniz Kirliliği Zorunlu MS</v>
          </cell>
        </row>
        <row r="35">
          <cell r="DH35" t="str">
            <v>Tekne Sorumluluk</v>
          </cell>
        </row>
        <row r="36">
          <cell r="DH36" t="str">
            <v>Emniyeti Suistimal</v>
          </cell>
        </row>
        <row r="37">
          <cell r="DH37" t="str">
            <v>Motorlu Kara Taşıtları Dışındaki Kara Taşıtları</v>
          </cell>
        </row>
        <row r="38">
          <cell r="DH38" t="str">
            <v>Nehir Araçları</v>
          </cell>
        </row>
        <row r="39">
          <cell r="DH39" t="str">
            <v>Göl Araçları</v>
          </cell>
        </row>
        <row r="40">
          <cell r="DH40" t="str">
            <v>İhtiyari Deprem</v>
          </cell>
        </row>
        <row r="41">
          <cell r="DH41" t="str">
            <v>Deprem Ve Sel Dışındaki Doğal Afetler</v>
          </cell>
        </row>
        <row r="42">
          <cell r="DH42" t="str">
            <v>Nükleer Enerji</v>
          </cell>
        </row>
        <row r="43">
          <cell r="DH43" t="str">
            <v>Toprak Kayması</v>
          </cell>
        </row>
        <row r="44">
          <cell r="DH44" t="str">
            <v>Tasitli Kredi</v>
          </cell>
        </row>
        <row r="45">
          <cell r="DH45" t="str">
            <v>Uzun Vadeli Konut Kredisi</v>
          </cell>
        </row>
        <row r="46">
          <cell r="DH46" t="str">
            <v>Tarım Kredisi</v>
          </cell>
        </row>
        <row r="47">
          <cell r="DH47" t="str">
            <v>İstihdam</v>
          </cell>
        </row>
        <row r="48">
          <cell r="DH48" t="str">
            <v>Gelir Yetersizliği</v>
          </cell>
        </row>
        <row r="49">
          <cell r="DH49" t="str">
            <v>Ferdi Kaza</v>
          </cell>
        </row>
        <row r="50">
          <cell r="DH50" t="str">
            <v>Uzun Süreli Ferdi Kaza</v>
          </cell>
        </row>
        <row r="51">
          <cell r="DH51" t="str">
            <v>Hava Şartları</v>
          </cell>
        </row>
        <row r="52">
          <cell r="DH52" t="str">
            <v>Genel Giderler</v>
          </cell>
        </row>
        <row r="53">
          <cell r="DH53" t="str">
            <v>Beklenmeyen Ticari Giderler</v>
          </cell>
        </row>
        <row r="54">
          <cell r="DH54" t="str">
            <v>Kredi</v>
          </cell>
        </row>
        <row r="55">
          <cell r="DH55" t="str">
            <v>İhracat Kredi</v>
          </cell>
        </row>
        <row r="56">
          <cell r="DH56" t="str">
            <v>Piyasa Değerindeki Kayıp</v>
          </cell>
        </row>
        <row r="57">
          <cell r="DH57" t="str">
            <v>Kira Ve Gelir Kaybı</v>
          </cell>
        </row>
        <row r="58">
          <cell r="DH58" t="str">
            <v>Diğer Finansal Kayıplar</v>
          </cell>
        </row>
        <row r="59">
          <cell r="DH59" t="str">
            <v>Hukuksal Koruma</v>
          </cell>
        </row>
        <row r="60">
          <cell r="DH60" t="str">
            <v>Patlama</v>
          </cell>
        </row>
        <row r="61">
          <cell r="DH61" t="str">
            <v>Makine Kırılması</v>
          </cell>
        </row>
        <row r="62">
          <cell r="DH62" t="str">
            <v>Montaj</v>
          </cell>
        </row>
        <row r="63">
          <cell r="DH63" t="str">
            <v>İnşaat</v>
          </cell>
        </row>
        <row r="64">
          <cell r="DH64" t="str">
            <v>Elektronik Cihaz</v>
          </cell>
        </row>
        <row r="65">
          <cell r="DH65" t="str">
            <v>Yapı Denetimi Zorunlu MS</v>
          </cell>
        </row>
        <row r="66">
          <cell r="DH66" t="str">
            <v>Deniz Yolu Yolcu Taşımacılığı ZMS</v>
          </cell>
        </row>
        <row r="67">
          <cell r="DH67" t="str">
            <v>Ürün Sorumluluk</v>
          </cell>
        </row>
        <row r="68">
          <cell r="DH68" t="str">
            <v>Su Ürünleri</v>
          </cell>
        </row>
        <row r="69">
          <cell r="DH69" t="str">
            <v>Dolu Sera</v>
          </cell>
        </row>
        <row r="70">
          <cell r="DH70" t="str">
            <v>Devlet Destekli Sera</v>
          </cell>
        </row>
        <row r="71">
          <cell r="DH71" t="str">
            <v>Devlet Destekli Su Ürünleri</v>
          </cell>
        </row>
        <row r="72">
          <cell r="DH72" t="str">
            <v>Devlet Destekli Hayvan Hayat</v>
          </cell>
        </row>
        <row r="73">
          <cell r="DH73" t="str">
            <v>Hayvan Hayat</v>
          </cell>
        </row>
        <row r="74">
          <cell r="DH74" t="str">
            <v>Kümes Hayvan. Hayat</v>
          </cell>
        </row>
        <row r="75">
          <cell r="DH75" t="str">
            <v>Devlet Destekli Kümes Hayvan Hayat</v>
          </cell>
        </row>
        <row r="76">
          <cell r="DH76" t="str">
            <v>Devlet Destekli Küçükbaş Hayvan Hayat</v>
          </cell>
        </row>
        <row r="77">
          <cell r="DH77" t="str">
            <v>Hastalık</v>
          </cell>
        </row>
        <row r="78">
          <cell r="DH78" t="str">
            <v>Sağlık</v>
          </cell>
        </row>
        <row r="79">
          <cell r="DH79" t="str">
            <v>Seyahat Sağlık</v>
          </cell>
        </row>
        <row r="80">
          <cell r="DH80" t="str">
            <v>Seyahat Araç Destek</v>
          </cell>
        </row>
        <row r="81">
          <cell r="DH81" t="str">
            <v>Destek</v>
          </cell>
        </row>
        <row r="82">
          <cell r="DH82" t="str">
            <v>Yeşil Kart</v>
          </cell>
        </row>
        <row r="83">
          <cell r="DH83" t="str">
            <v>Riskli Sigortalılar Havuzu</v>
          </cell>
        </row>
        <row r="84">
          <cell r="DH84" t="str">
            <v>İrat Ödemeli Hayat Sigortaları</v>
          </cell>
        </row>
        <row r="85">
          <cell r="DH85" t="str">
            <v>Diğer Hayat Sigortaları</v>
          </cell>
        </row>
        <row r="86">
          <cell r="DH86" t="str">
            <v>Evlilik/Doğum Sigortası</v>
          </cell>
        </row>
        <row r="87">
          <cell r="DH87" t="str">
            <v>Yatırım Fonlu Sigortalar</v>
          </cell>
        </row>
        <row r="88">
          <cell r="DH88" t="str">
            <v>Sermaye İtfa Sigortası</v>
          </cell>
        </row>
        <row r="89">
          <cell r="DH89" t="str">
            <v>Fon Yönetim İşlemi Sigortası</v>
          </cell>
        </row>
        <row r="90">
          <cell r="DH90" t="str">
            <v>Hastalık</v>
          </cell>
        </row>
        <row r="91">
          <cell r="DH91" t="str">
            <v>Sağlık (Hayat)</v>
          </cell>
        </row>
        <row r="92">
          <cell r="DH92" t="str">
            <v>Tontin</v>
          </cell>
        </row>
      </sheetData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Menu 1"/>
      <sheetName val="Menu 2"/>
      <sheetName val="Menu 3"/>
      <sheetName val="Print Menu"/>
      <sheetName val="PR001"/>
      <sheetName val="PR002"/>
      <sheetName val="PR003"/>
      <sheetName val="PR004"/>
      <sheetName val="PR005"/>
      <sheetName val="PR006"/>
      <sheetName val="PR007"/>
      <sheetName val="PR008"/>
      <sheetName val="PR009"/>
      <sheetName val="PR010"/>
      <sheetName val="PR011"/>
      <sheetName val="PR012"/>
      <sheetName val="PR013"/>
      <sheetName val="PR014"/>
      <sheetName val="PR015"/>
      <sheetName val="PR016"/>
      <sheetName val="PR017"/>
      <sheetName val="PR018"/>
      <sheetName val="PR019"/>
      <sheetName val="PR020"/>
      <sheetName val="PR021"/>
      <sheetName val="PR022"/>
      <sheetName val="PR023"/>
      <sheetName val="PR024"/>
      <sheetName val="PR025"/>
      <sheetName val="PR026"/>
      <sheetName val="PR027"/>
      <sheetName val="PR028"/>
      <sheetName val="PR029"/>
      <sheetName val="PR030"/>
      <sheetName val="PR031"/>
      <sheetName val="PR032"/>
      <sheetName val="PR033"/>
      <sheetName val="PR100"/>
      <sheetName val="PR101"/>
      <sheetName val="PR102"/>
      <sheetName val="PR103"/>
      <sheetName val="PR104"/>
      <sheetName val="PR105"/>
      <sheetName val="PR106"/>
      <sheetName val="PR107"/>
      <sheetName val="PR108"/>
      <sheetName val="PR109"/>
      <sheetName val="PR110"/>
      <sheetName val="PR111"/>
      <sheetName val="PR112"/>
      <sheetName val="PR113"/>
      <sheetName val="PR114"/>
      <sheetName val="PR115"/>
      <sheetName val="PR116"/>
      <sheetName val="PR117"/>
      <sheetName val="PR118"/>
      <sheetName val="PR119"/>
      <sheetName val="PR120"/>
      <sheetName val="PR121"/>
      <sheetName val="PR200"/>
      <sheetName val="PR201"/>
      <sheetName val="PR202"/>
      <sheetName val="PR203"/>
      <sheetName val="PR204"/>
      <sheetName val="PR205"/>
      <sheetName val="PR206"/>
      <sheetName val="PR207"/>
      <sheetName val="PR208"/>
      <sheetName val="PR209"/>
      <sheetName val="PR210"/>
      <sheetName val="PR211"/>
      <sheetName val="PR212"/>
      <sheetName val="PR213"/>
      <sheetName val="PR214"/>
      <sheetName val="PR215"/>
      <sheetName val="PR216"/>
      <sheetName val="PR217"/>
      <sheetName val="PR218"/>
      <sheetName val="PR219"/>
      <sheetName val="PR220"/>
      <sheetName val="PR221"/>
      <sheetName val="PR301"/>
      <sheetName val="PR302"/>
      <sheetName val="PR303"/>
      <sheetName val="PR304"/>
      <sheetName val="PR305"/>
      <sheetName val="PR700"/>
      <sheetName val="PR701"/>
      <sheetName val="PROTH"/>
      <sheetName val="PRCPT"/>
      <sheetName val="CROSS-CHECK"/>
      <sheetName val="AFFILCALC"/>
      <sheetName val="prt_res"/>
      <sheetName val="color"/>
      <sheetName val="Macro1"/>
      <sheetName val="Parameters"/>
      <sheetName val="Branş Kırılımlı Analiz"/>
      <sheetName val="Branş Kırılımlı Analiz (2)"/>
      <sheetName val="Hayat Branşlar (2)"/>
      <sheetName val="Hayat Branşlar"/>
      <sheetName val="Hayatdışı Branşlar (2)"/>
      <sheetName val="Hayatdışı Branşlar"/>
      <sheetName val="Genel(4)"/>
      <sheetName val="Gelir Tablos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4299-9117-4B17-8D87-2E7FA118F231}">
  <sheetPr>
    <tabColor theme="2" tint="-0.499984740745262"/>
  </sheetPr>
  <dimension ref="A1:CJR198"/>
  <sheetViews>
    <sheetView showGridLines="0" tabSelected="1" zoomScale="80" zoomScaleNormal="80" workbookViewId="0">
      <selection activeCell="E3" sqref="E3:F3"/>
    </sheetView>
  </sheetViews>
  <sheetFormatPr defaultRowHeight="12.75"/>
  <cols>
    <col min="1" max="1" width="3.5703125" style="31" customWidth="1"/>
    <col min="2" max="2" width="77" style="3" customWidth="1"/>
    <col min="3" max="3" width="16.7109375" style="3" bestFit="1" customWidth="1"/>
    <col min="4" max="4" width="4" style="3" customWidth="1"/>
    <col min="5" max="5" width="77" style="3" customWidth="1"/>
    <col min="6" max="6" width="16.7109375" style="3" bestFit="1" customWidth="1"/>
    <col min="7" max="7" width="9.140625" style="3" customWidth="1"/>
    <col min="8" max="8" width="9.140625" style="4"/>
    <col min="9" max="9" width="13.5703125" style="4" bestFit="1" customWidth="1"/>
    <col min="10" max="54" width="9.140625" style="4"/>
    <col min="55" max="55" width="29.85546875" style="42" customWidth="1"/>
    <col min="56" max="58" width="9.140625" style="42"/>
    <col min="59" max="59" width="54.140625" style="42" bestFit="1" customWidth="1"/>
    <col min="60" max="70" width="9.140625" style="42"/>
    <col min="71" max="255" width="9.140625" style="4"/>
    <col min="256" max="256" width="3.5703125" style="4" customWidth="1"/>
    <col min="257" max="257" width="9.5703125" style="4" bestFit="1" customWidth="1"/>
    <col min="258" max="258" width="57.140625" style="4" customWidth="1"/>
    <col min="259" max="259" width="16" style="4" customWidth="1"/>
    <col min="260" max="264" width="9.140625" style="4"/>
    <col min="265" max="265" width="13.5703125" style="4" bestFit="1" customWidth="1"/>
    <col min="266" max="511" width="9.140625" style="4"/>
    <col min="512" max="512" width="3.5703125" style="4" customWidth="1"/>
    <col min="513" max="513" width="9.5703125" style="4" bestFit="1" customWidth="1"/>
    <col min="514" max="514" width="57.140625" style="4" customWidth="1"/>
    <col min="515" max="515" width="16" style="4" customWidth="1"/>
    <col min="516" max="520" width="9.140625" style="4"/>
    <col min="521" max="521" width="13.5703125" style="4" bestFit="1" customWidth="1"/>
    <col min="522" max="767" width="9.140625" style="4"/>
    <col min="768" max="768" width="3.5703125" style="4" customWidth="1"/>
    <col min="769" max="769" width="9.5703125" style="4" bestFit="1" customWidth="1"/>
    <col min="770" max="770" width="57.140625" style="4" customWidth="1"/>
    <col min="771" max="771" width="16" style="4" customWidth="1"/>
    <col min="772" max="776" width="9.140625" style="4"/>
    <col min="777" max="777" width="13.5703125" style="4" bestFit="1" customWidth="1"/>
    <col min="778" max="1023" width="9.140625" style="4"/>
    <col min="1024" max="1024" width="3.5703125" style="4" customWidth="1"/>
    <col min="1025" max="1025" width="9.5703125" style="4" bestFit="1" customWidth="1"/>
    <col min="1026" max="1026" width="57.140625" style="4" customWidth="1"/>
    <col min="1027" max="1027" width="16" style="4" customWidth="1"/>
    <col min="1028" max="1032" width="9.140625" style="4"/>
    <col min="1033" max="1033" width="13.5703125" style="4" bestFit="1" customWidth="1"/>
    <col min="1034" max="1279" width="9.140625" style="4"/>
    <col min="1280" max="1280" width="3.5703125" style="4" customWidth="1"/>
    <col min="1281" max="1281" width="9.5703125" style="4" bestFit="1" customWidth="1"/>
    <col min="1282" max="1282" width="57.140625" style="4" customWidth="1"/>
    <col min="1283" max="1283" width="16" style="4" customWidth="1"/>
    <col min="1284" max="1288" width="9.140625" style="4"/>
    <col min="1289" max="1289" width="13.5703125" style="4" bestFit="1" customWidth="1"/>
    <col min="1290" max="1535" width="9.140625" style="4"/>
    <col min="1536" max="1536" width="3.5703125" style="4" customWidth="1"/>
    <col min="1537" max="1537" width="9.5703125" style="4" bestFit="1" customWidth="1"/>
    <col min="1538" max="1538" width="57.140625" style="4" customWidth="1"/>
    <col min="1539" max="1539" width="16" style="4" customWidth="1"/>
    <col min="1540" max="1544" width="9.140625" style="4"/>
    <col min="1545" max="1545" width="13.5703125" style="4" bestFit="1" customWidth="1"/>
    <col min="1546" max="1791" width="9.140625" style="4"/>
    <col min="1792" max="1792" width="3.5703125" style="4" customWidth="1"/>
    <col min="1793" max="1793" width="9.5703125" style="4" bestFit="1" customWidth="1"/>
    <col min="1794" max="1794" width="57.140625" style="4" customWidth="1"/>
    <col min="1795" max="1795" width="16" style="4" customWidth="1"/>
    <col min="1796" max="1800" width="9.140625" style="4"/>
    <col min="1801" max="1801" width="13.5703125" style="4" bestFit="1" customWidth="1"/>
    <col min="1802" max="2047" width="9.140625" style="4"/>
    <col min="2048" max="2048" width="3.5703125" style="4" customWidth="1"/>
    <col min="2049" max="2049" width="9.5703125" style="4" bestFit="1" customWidth="1"/>
    <col min="2050" max="2050" width="57.140625" style="4" customWidth="1"/>
    <col min="2051" max="2051" width="16" style="4" customWidth="1"/>
    <col min="2052" max="2056" width="9.140625" style="4"/>
    <col min="2057" max="2057" width="13.5703125" style="4" bestFit="1" customWidth="1"/>
    <col min="2058" max="2303" width="9.140625" style="4"/>
    <col min="2304" max="2304" width="3.5703125" style="4" customWidth="1"/>
    <col min="2305" max="2305" width="9.5703125" style="4" bestFit="1" customWidth="1"/>
    <col min="2306" max="2306" width="57.140625" style="5" customWidth="1"/>
    <col min="2307" max="2307" width="16" style="4" customWidth="1"/>
    <col min="2308" max="2312" width="9.140625" style="4"/>
    <col min="2313" max="2313" width="13.5703125" style="4" bestFit="1" customWidth="1"/>
    <col min="2314" max="2559" width="9.140625" style="4"/>
    <col min="2560" max="2560" width="3.5703125" style="4" customWidth="1"/>
    <col min="2561" max="2561" width="9.5703125" style="4" bestFit="1" customWidth="1"/>
    <col min="2562" max="2562" width="57.140625" style="4" customWidth="1"/>
    <col min="2563" max="2563" width="16" style="4" customWidth="1"/>
    <col min="2564" max="2568" width="9.140625" style="4"/>
    <col min="2569" max="2569" width="13.5703125" style="4" bestFit="1" customWidth="1"/>
    <col min="2570" max="2815" width="9.140625" style="4"/>
    <col min="2816" max="2816" width="3.5703125" style="4" customWidth="1"/>
    <col min="2817" max="2817" width="9.5703125" style="4" bestFit="1" customWidth="1"/>
    <col min="2818" max="2818" width="57.140625" style="4" customWidth="1"/>
    <col min="2819" max="2819" width="16" style="4" customWidth="1"/>
    <col min="2820" max="2824" width="9.140625" style="4"/>
    <col min="2825" max="2825" width="13.5703125" style="4" bestFit="1" customWidth="1"/>
    <col min="2826" max="3071" width="9.140625" style="4"/>
    <col min="3072" max="3072" width="3.5703125" style="4" customWidth="1"/>
    <col min="3073" max="3073" width="9.5703125" style="4" bestFit="1" customWidth="1"/>
    <col min="3074" max="3074" width="57.140625" style="4" customWidth="1"/>
    <col min="3075" max="3075" width="16" style="4" customWidth="1"/>
    <col min="3076" max="3080" width="9.140625" style="4"/>
    <col min="3081" max="3081" width="13.5703125" style="4" bestFit="1" customWidth="1"/>
    <col min="3082" max="3327" width="9.140625" style="4"/>
    <col min="3328" max="3328" width="3.5703125" style="4" customWidth="1"/>
    <col min="3329" max="3329" width="9.5703125" style="4" bestFit="1" customWidth="1"/>
    <col min="3330" max="3330" width="57.140625" style="4" customWidth="1"/>
    <col min="3331" max="3331" width="16" style="4" customWidth="1"/>
    <col min="3332" max="3336" width="9.140625" style="4"/>
    <col min="3337" max="3337" width="13.5703125" style="4" bestFit="1" customWidth="1"/>
    <col min="3338" max="3583" width="9.140625" style="4"/>
    <col min="3584" max="3584" width="3.5703125" style="4" customWidth="1"/>
    <col min="3585" max="3585" width="9.5703125" style="4" bestFit="1" customWidth="1"/>
    <col min="3586" max="3586" width="57.140625" style="4" customWidth="1"/>
    <col min="3587" max="3587" width="16" style="4" customWidth="1"/>
    <col min="3588" max="3592" width="9.140625" style="4"/>
    <col min="3593" max="3593" width="13.5703125" style="4" bestFit="1" customWidth="1"/>
    <col min="3594" max="3839" width="9.140625" style="4"/>
    <col min="3840" max="3840" width="3.5703125" style="4" customWidth="1"/>
    <col min="3841" max="3841" width="9.5703125" style="4" bestFit="1" customWidth="1"/>
    <col min="3842" max="3842" width="57.140625" style="4" customWidth="1"/>
    <col min="3843" max="3843" width="16" style="4" customWidth="1"/>
    <col min="3844" max="3848" width="9.140625" style="4"/>
    <col min="3849" max="3849" width="13.5703125" style="4" bestFit="1" customWidth="1"/>
    <col min="3850" max="4095" width="9.140625" style="4"/>
    <col min="4096" max="4096" width="3.5703125" style="4" customWidth="1"/>
    <col min="4097" max="4097" width="9.5703125" style="4" bestFit="1" customWidth="1"/>
    <col min="4098" max="4098" width="57.140625" style="4" customWidth="1"/>
    <col min="4099" max="4099" width="16" style="4" customWidth="1"/>
    <col min="4100" max="4104" width="9.140625" style="4"/>
    <col min="4105" max="4105" width="13.5703125" style="4" bestFit="1" customWidth="1"/>
    <col min="4106" max="4351" width="9.140625" style="4"/>
    <col min="4352" max="4352" width="3.5703125" style="4" customWidth="1"/>
    <col min="4353" max="4353" width="9.5703125" style="4" bestFit="1" customWidth="1"/>
    <col min="4354" max="4354" width="57.140625" style="4" customWidth="1"/>
    <col min="4355" max="4355" width="16" style="4" customWidth="1"/>
    <col min="4356" max="4360" width="9.140625" style="4"/>
    <col min="4361" max="4361" width="13.5703125" style="4" bestFit="1" customWidth="1"/>
    <col min="4362" max="4607" width="9.140625" style="4"/>
    <col min="4608" max="4608" width="3.5703125" style="4" customWidth="1"/>
    <col min="4609" max="4609" width="9.5703125" style="4" bestFit="1" customWidth="1"/>
    <col min="4610" max="4610" width="57.140625" style="4" customWidth="1"/>
    <col min="4611" max="4611" width="16" style="4" customWidth="1"/>
    <col min="4612" max="4616" width="9.140625" style="4"/>
    <col min="4617" max="4617" width="13.5703125" style="4" bestFit="1" customWidth="1"/>
    <col min="4618" max="4863" width="9.140625" style="4"/>
    <col min="4864" max="4864" width="3.5703125" style="4" customWidth="1"/>
    <col min="4865" max="4865" width="9.5703125" style="4" bestFit="1" customWidth="1"/>
    <col min="4866" max="4866" width="57.140625" style="4" customWidth="1"/>
    <col min="4867" max="4867" width="16" style="4" customWidth="1"/>
    <col min="4868" max="4872" width="9.140625" style="4"/>
    <col min="4873" max="4873" width="13.5703125" style="4" bestFit="1" customWidth="1"/>
    <col min="4874" max="5119" width="9.140625" style="4"/>
    <col min="5120" max="5120" width="3.5703125" style="4" customWidth="1"/>
    <col min="5121" max="5121" width="9.5703125" style="4" bestFit="1" customWidth="1"/>
    <col min="5122" max="5122" width="57.140625" style="4" customWidth="1"/>
    <col min="5123" max="5123" width="16" style="4" customWidth="1"/>
    <col min="5124" max="5128" width="9.140625" style="4"/>
    <col min="5129" max="5129" width="13.5703125" style="4" bestFit="1" customWidth="1"/>
    <col min="5130" max="5375" width="9.140625" style="4"/>
    <col min="5376" max="5376" width="3.5703125" style="4" customWidth="1"/>
    <col min="5377" max="5377" width="9.5703125" style="4" bestFit="1" customWidth="1"/>
    <col min="5378" max="5378" width="57.140625" style="4" customWidth="1"/>
    <col min="5379" max="5379" width="16" style="4" customWidth="1"/>
    <col min="5380" max="5384" width="9.140625" style="4"/>
    <col min="5385" max="5385" width="13.5703125" style="4" bestFit="1" customWidth="1"/>
    <col min="5386" max="5631" width="9.140625" style="4"/>
    <col min="5632" max="5632" width="3.5703125" style="4" customWidth="1"/>
    <col min="5633" max="5633" width="9.5703125" style="4" bestFit="1" customWidth="1"/>
    <col min="5634" max="5634" width="57.140625" style="4" customWidth="1"/>
    <col min="5635" max="5635" width="16" style="4" customWidth="1"/>
    <col min="5636" max="5640" width="9.140625" style="4"/>
    <col min="5641" max="5641" width="13.5703125" style="4" bestFit="1" customWidth="1"/>
    <col min="5642" max="5887" width="9.140625" style="4"/>
    <col min="5888" max="5888" width="3.5703125" style="4" customWidth="1"/>
    <col min="5889" max="5889" width="9.5703125" style="4" bestFit="1" customWidth="1"/>
    <col min="5890" max="5890" width="57.140625" style="4" customWidth="1"/>
    <col min="5891" max="5891" width="16" style="4" customWidth="1"/>
    <col min="5892" max="5896" width="9.140625" style="4"/>
    <col min="5897" max="5897" width="13.5703125" style="4" bestFit="1" customWidth="1"/>
    <col min="5898" max="6143" width="9.140625" style="4"/>
    <col min="6144" max="6144" width="3.5703125" style="4" customWidth="1"/>
    <col min="6145" max="6145" width="9.5703125" style="4" bestFit="1" customWidth="1"/>
    <col min="6146" max="6146" width="57.140625" style="4" customWidth="1"/>
    <col min="6147" max="6147" width="16" style="4" customWidth="1"/>
    <col min="6148" max="6152" width="9.140625" style="4"/>
    <col min="6153" max="6153" width="13.5703125" style="4" bestFit="1" customWidth="1"/>
    <col min="6154" max="6399" width="9.140625" style="4"/>
    <col min="6400" max="6400" width="3.5703125" style="4" customWidth="1"/>
    <col min="6401" max="6401" width="9.5703125" style="4" bestFit="1" customWidth="1"/>
    <col min="6402" max="6402" width="57.140625" style="4" customWidth="1"/>
    <col min="6403" max="6403" width="16" style="4" customWidth="1"/>
    <col min="6404" max="6408" width="9.140625" style="4"/>
    <col min="6409" max="6409" width="13.5703125" style="4" bestFit="1" customWidth="1"/>
    <col min="6410" max="6655" width="9.140625" style="4"/>
    <col min="6656" max="6656" width="3.5703125" style="4" customWidth="1"/>
    <col min="6657" max="6657" width="9.5703125" style="4" bestFit="1" customWidth="1"/>
    <col min="6658" max="6658" width="57.140625" style="4" customWidth="1"/>
    <col min="6659" max="6659" width="16" style="4" customWidth="1"/>
    <col min="6660" max="6664" width="9.140625" style="4"/>
    <col min="6665" max="6665" width="13.5703125" style="4" bestFit="1" customWidth="1"/>
    <col min="6666" max="6911" width="9.140625" style="4"/>
    <col min="6912" max="6912" width="3.5703125" style="4" customWidth="1"/>
    <col min="6913" max="6913" width="9.5703125" style="4" bestFit="1" customWidth="1"/>
    <col min="6914" max="6914" width="57.140625" style="4" customWidth="1"/>
    <col min="6915" max="6915" width="16" style="4" customWidth="1"/>
    <col min="6916" max="6920" width="9.140625" style="4"/>
    <col min="6921" max="6921" width="13.5703125" style="4" bestFit="1" customWidth="1"/>
    <col min="6922" max="7167" width="9.140625" style="4"/>
    <col min="7168" max="7168" width="3.5703125" style="4" customWidth="1"/>
    <col min="7169" max="7169" width="9.5703125" style="4" bestFit="1" customWidth="1"/>
    <col min="7170" max="7170" width="57.140625" style="4" customWidth="1"/>
    <col min="7171" max="7171" width="16" style="4" customWidth="1"/>
    <col min="7172" max="7176" width="9.140625" style="4"/>
    <col min="7177" max="7177" width="13.5703125" style="4" bestFit="1" customWidth="1"/>
    <col min="7178" max="7423" width="9.140625" style="4"/>
    <col min="7424" max="7424" width="3.5703125" style="4" customWidth="1"/>
    <col min="7425" max="7425" width="9.5703125" style="4" bestFit="1" customWidth="1"/>
    <col min="7426" max="7426" width="57.140625" style="4" customWidth="1"/>
    <col min="7427" max="7427" width="16" style="4" customWidth="1"/>
    <col min="7428" max="7432" width="9.140625" style="4"/>
    <col min="7433" max="7433" width="13.5703125" style="4" bestFit="1" customWidth="1"/>
    <col min="7434" max="7679" width="9.140625" style="4"/>
    <col min="7680" max="7680" width="3.5703125" style="4" customWidth="1"/>
    <col min="7681" max="7681" width="9.5703125" style="4" bestFit="1" customWidth="1"/>
    <col min="7682" max="7682" width="57.140625" style="4" customWidth="1"/>
    <col min="7683" max="7683" width="16" style="4" customWidth="1"/>
    <col min="7684" max="7688" width="9.140625" style="4"/>
    <col min="7689" max="7689" width="13.5703125" style="4" bestFit="1" customWidth="1"/>
    <col min="7690" max="7935" width="9.140625" style="4"/>
    <col min="7936" max="7936" width="3.5703125" style="4" customWidth="1"/>
    <col min="7937" max="7937" width="9.5703125" style="4" bestFit="1" customWidth="1"/>
    <col min="7938" max="7938" width="57.140625" style="4" customWidth="1"/>
    <col min="7939" max="7939" width="16" style="4" customWidth="1"/>
    <col min="7940" max="7944" width="9.140625" style="4"/>
    <col min="7945" max="7945" width="13.5703125" style="4" bestFit="1" customWidth="1"/>
    <col min="7946" max="8191" width="9.140625" style="4"/>
    <col min="8192" max="8192" width="3.5703125" style="4" customWidth="1"/>
    <col min="8193" max="8193" width="9.5703125" style="4" bestFit="1" customWidth="1"/>
    <col min="8194" max="8194" width="57.140625" style="4" customWidth="1"/>
    <col min="8195" max="8195" width="16" style="4" customWidth="1"/>
    <col min="8196" max="8200" width="9.140625" style="4"/>
    <col min="8201" max="8201" width="13.5703125" style="4" bestFit="1" customWidth="1"/>
    <col min="8202" max="8447" width="9.140625" style="4"/>
    <col min="8448" max="8448" width="3.5703125" style="4" customWidth="1"/>
    <col min="8449" max="8449" width="9.5703125" style="4" bestFit="1" customWidth="1"/>
    <col min="8450" max="8450" width="57.140625" style="4" customWidth="1"/>
    <col min="8451" max="8451" width="16" style="4" customWidth="1"/>
    <col min="8452" max="8456" width="9.140625" style="4"/>
    <col min="8457" max="8457" width="13.5703125" style="4" bestFit="1" customWidth="1"/>
    <col min="8458" max="8703" width="9.140625" style="4"/>
    <col min="8704" max="8704" width="3.5703125" style="4" customWidth="1"/>
    <col min="8705" max="8705" width="9.5703125" style="4" bestFit="1" customWidth="1"/>
    <col min="8706" max="8706" width="57.140625" style="4" customWidth="1"/>
    <col min="8707" max="8707" width="16" style="4" customWidth="1"/>
    <col min="8708" max="8712" width="9.140625" style="4"/>
    <col min="8713" max="8713" width="13.5703125" style="4" bestFit="1" customWidth="1"/>
    <col min="8714" max="8959" width="9.140625" style="4"/>
    <col min="8960" max="8960" width="3.5703125" style="4" customWidth="1"/>
    <col min="8961" max="8961" width="9.5703125" style="4" bestFit="1" customWidth="1"/>
    <col min="8962" max="8962" width="57.140625" style="4" customWidth="1"/>
    <col min="8963" max="8963" width="16" style="4" customWidth="1"/>
    <col min="8964" max="8968" width="9.140625" style="4"/>
    <col min="8969" max="8969" width="13.5703125" style="4" bestFit="1" customWidth="1"/>
    <col min="8970" max="9215" width="9.140625" style="4"/>
    <col min="9216" max="9216" width="3.5703125" style="4" customWidth="1"/>
    <col min="9217" max="9217" width="9.5703125" style="4" bestFit="1" customWidth="1"/>
    <col min="9218" max="9218" width="57.140625" style="4" customWidth="1"/>
    <col min="9219" max="9219" width="16" style="4" customWidth="1"/>
    <col min="9220" max="9224" width="9.140625" style="4"/>
    <col min="9225" max="9225" width="13.5703125" style="4" bestFit="1" customWidth="1"/>
    <col min="9226" max="9471" width="9.140625" style="4"/>
    <col min="9472" max="9472" width="3.5703125" style="4" customWidth="1"/>
    <col min="9473" max="9473" width="9.5703125" style="4" bestFit="1" customWidth="1"/>
    <col min="9474" max="9474" width="57.140625" style="4" customWidth="1"/>
    <col min="9475" max="9475" width="16" style="4" customWidth="1"/>
    <col min="9476" max="9480" width="9.140625" style="4"/>
    <col min="9481" max="9481" width="13.5703125" style="4" bestFit="1" customWidth="1"/>
    <col min="9482" max="9727" width="9.140625" style="4"/>
    <col min="9728" max="9728" width="3.5703125" style="4" customWidth="1"/>
    <col min="9729" max="9729" width="9.5703125" style="4" bestFit="1" customWidth="1"/>
    <col min="9730" max="9730" width="57.140625" style="4" customWidth="1"/>
    <col min="9731" max="9731" width="16" style="4" customWidth="1"/>
    <col min="9732" max="9736" width="9.140625" style="4"/>
    <col min="9737" max="9737" width="13.5703125" style="4" bestFit="1" customWidth="1"/>
    <col min="9738" max="9983" width="9.140625" style="4"/>
    <col min="9984" max="9984" width="3.5703125" style="4" customWidth="1"/>
    <col min="9985" max="9985" width="9.5703125" style="4" bestFit="1" customWidth="1"/>
    <col min="9986" max="9986" width="57.140625" style="4" customWidth="1"/>
    <col min="9987" max="9987" width="16" style="4" customWidth="1"/>
    <col min="9988" max="9992" width="9.140625" style="4"/>
    <col min="9993" max="9993" width="13.5703125" style="4" bestFit="1" customWidth="1"/>
    <col min="9994" max="10239" width="9.140625" style="4"/>
    <col min="10240" max="10240" width="3.5703125" style="4" customWidth="1"/>
    <col min="10241" max="10241" width="9.5703125" style="4" bestFit="1" customWidth="1"/>
    <col min="10242" max="10242" width="57.140625" style="4" customWidth="1"/>
    <col min="10243" max="10243" width="16" style="4" customWidth="1"/>
    <col min="10244" max="10248" width="9.140625" style="4"/>
    <col min="10249" max="10249" width="13.5703125" style="4" bestFit="1" customWidth="1"/>
    <col min="10250" max="10495" width="9.140625" style="4"/>
    <col min="10496" max="10496" width="3.5703125" style="4" customWidth="1"/>
    <col min="10497" max="10497" width="9.5703125" style="4" bestFit="1" customWidth="1"/>
    <col min="10498" max="10498" width="57.140625" style="4" customWidth="1"/>
    <col min="10499" max="10499" width="16" style="4" customWidth="1"/>
    <col min="10500" max="10504" width="9.140625" style="4"/>
    <col min="10505" max="10505" width="13.5703125" style="4" bestFit="1" customWidth="1"/>
    <col min="10506" max="10751" width="9.140625" style="4"/>
    <col min="10752" max="10752" width="3.5703125" style="4" customWidth="1"/>
    <col min="10753" max="10753" width="9.5703125" style="4" bestFit="1" customWidth="1"/>
    <col min="10754" max="10754" width="57.140625" style="4" customWidth="1"/>
    <col min="10755" max="10755" width="16" style="4" customWidth="1"/>
    <col min="10756" max="10760" width="9.140625" style="4"/>
    <col min="10761" max="10761" width="13.5703125" style="4" bestFit="1" customWidth="1"/>
    <col min="10762" max="11007" width="9.140625" style="4"/>
    <col min="11008" max="11008" width="3.5703125" style="4" customWidth="1"/>
    <col min="11009" max="11009" width="9.5703125" style="4" bestFit="1" customWidth="1"/>
    <col min="11010" max="11010" width="57.140625" style="4" customWidth="1"/>
    <col min="11011" max="11011" width="16" style="4" customWidth="1"/>
    <col min="11012" max="11016" width="9.140625" style="4"/>
    <col min="11017" max="11017" width="13.5703125" style="4" bestFit="1" customWidth="1"/>
    <col min="11018" max="11263" width="9.140625" style="4"/>
    <col min="11264" max="11264" width="3.5703125" style="4" customWidth="1"/>
    <col min="11265" max="11265" width="9.5703125" style="4" bestFit="1" customWidth="1"/>
    <col min="11266" max="11266" width="57.140625" style="4" customWidth="1"/>
    <col min="11267" max="11267" width="16" style="4" customWidth="1"/>
    <col min="11268" max="11272" width="9.140625" style="4"/>
    <col min="11273" max="11273" width="13.5703125" style="4" bestFit="1" customWidth="1"/>
    <col min="11274" max="11519" width="9.140625" style="4"/>
    <col min="11520" max="11520" width="3.5703125" style="4" customWidth="1"/>
    <col min="11521" max="11521" width="9.5703125" style="4" bestFit="1" customWidth="1"/>
    <col min="11522" max="11522" width="57.140625" style="4" customWidth="1"/>
    <col min="11523" max="11523" width="16" style="4" customWidth="1"/>
    <col min="11524" max="11528" width="9.140625" style="4"/>
    <col min="11529" max="11529" width="13.5703125" style="4" bestFit="1" customWidth="1"/>
    <col min="11530" max="11775" width="9.140625" style="4"/>
    <col min="11776" max="11776" width="3.5703125" style="4" customWidth="1"/>
    <col min="11777" max="11777" width="9.5703125" style="4" bestFit="1" customWidth="1"/>
    <col min="11778" max="11778" width="57.140625" style="4" customWidth="1"/>
    <col min="11779" max="11779" width="16" style="4" customWidth="1"/>
    <col min="11780" max="11784" width="9.140625" style="4"/>
    <col min="11785" max="11785" width="13.5703125" style="4" bestFit="1" customWidth="1"/>
    <col min="11786" max="12031" width="9.140625" style="4"/>
    <col min="12032" max="12032" width="3.5703125" style="4" customWidth="1"/>
    <col min="12033" max="12033" width="9.5703125" style="4" bestFit="1" customWidth="1"/>
    <col min="12034" max="12034" width="57.140625" style="4" customWidth="1"/>
    <col min="12035" max="12035" width="16" style="4" customWidth="1"/>
    <col min="12036" max="12040" width="9.140625" style="4"/>
    <col min="12041" max="12041" width="13.5703125" style="4" bestFit="1" customWidth="1"/>
    <col min="12042" max="12287" width="9.140625" style="4"/>
    <col min="12288" max="12288" width="3.5703125" style="4" customWidth="1"/>
    <col min="12289" max="12289" width="9.5703125" style="4" bestFit="1" customWidth="1"/>
    <col min="12290" max="12290" width="57.140625" style="4" customWidth="1"/>
    <col min="12291" max="12291" width="16" style="4" customWidth="1"/>
    <col min="12292" max="12296" width="9.140625" style="4"/>
    <col min="12297" max="12297" width="13.5703125" style="4" bestFit="1" customWidth="1"/>
    <col min="12298" max="12543" width="9.140625" style="4"/>
    <col min="12544" max="12544" width="3.5703125" style="4" customWidth="1"/>
    <col min="12545" max="12545" width="9.5703125" style="4" bestFit="1" customWidth="1"/>
    <col min="12546" max="12546" width="57.140625" style="4" customWidth="1"/>
    <col min="12547" max="12547" width="16" style="4" customWidth="1"/>
    <col min="12548" max="12552" width="9.140625" style="4"/>
    <col min="12553" max="12553" width="13.5703125" style="4" bestFit="1" customWidth="1"/>
    <col min="12554" max="12799" width="9.140625" style="4"/>
    <col min="12800" max="12800" width="3.5703125" style="4" customWidth="1"/>
    <col min="12801" max="12801" width="9.5703125" style="4" bestFit="1" customWidth="1"/>
    <col min="12802" max="12802" width="57.140625" style="4" customWidth="1"/>
    <col min="12803" max="12803" width="16" style="4" customWidth="1"/>
    <col min="12804" max="12808" width="9.140625" style="4"/>
    <col min="12809" max="12809" width="13.5703125" style="4" bestFit="1" customWidth="1"/>
    <col min="12810" max="13055" width="9.140625" style="4"/>
    <col min="13056" max="13056" width="3.5703125" style="4" customWidth="1"/>
    <col min="13057" max="13057" width="9.5703125" style="4" bestFit="1" customWidth="1"/>
    <col min="13058" max="13058" width="57.140625" style="4" customWidth="1"/>
    <col min="13059" max="13059" width="16" style="4" customWidth="1"/>
    <col min="13060" max="13064" width="9.140625" style="4"/>
    <col min="13065" max="13065" width="13.5703125" style="4" bestFit="1" customWidth="1"/>
    <col min="13066" max="13311" width="9.140625" style="4"/>
    <col min="13312" max="13312" width="3.5703125" style="4" customWidth="1"/>
    <col min="13313" max="13313" width="9.5703125" style="4" bestFit="1" customWidth="1"/>
    <col min="13314" max="13314" width="57.140625" style="4" customWidth="1"/>
    <col min="13315" max="13315" width="16" style="4" customWidth="1"/>
    <col min="13316" max="13320" width="9.140625" style="4"/>
    <col min="13321" max="13321" width="13.5703125" style="4" bestFit="1" customWidth="1"/>
    <col min="13322" max="13567" width="9.140625" style="4"/>
    <col min="13568" max="13568" width="3.5703125" style="4" customWidth="1"/>
    <col min="13569" max="13569" width="9.5703125" style="4" bestFit="1" customWidth="1"/>
    <col min="13570" max="13570" width="57.140625" style="4" customWidth="1"/>
    <col min="13571" max="13571" width="16" style="4" customWidth="1"/>
    <col min="13572" max="13576" width="9.140625" style="4"/>
    <col min="13577" max="13577" width="13.5703125" style="4" bestFit="1" customWidth="1"/>
    <col min="13578" max="13823" width="9.140625" style="4"/>
    <col min="13824" max="13824" width="3.5703125" style="4" customWidth="1"/>
    <col min="13825" max="13825" width="9.5703125" style="4" bestFit="1" customWidth="1"/>
    <col min="13826" max="13826" width="57.140625" style="4" customWidth="1"/>
    <col min="13827" max="13827" width="16" style="4" customWidth="1"/>
    <col min="13828" max="13832" width="9.140625" style="4"/>
    <col min="13833" max="13833" width="13.5703125" style="4" bestFit="1" customWidth="1"/>
    <col min="13834" max="14079" width="9.140625" style="4"/>
    <col min="14080" max="14080" width="3.5703125" style="4" customWidth="1"/>
    <col min="14081" max="14081" width="9.5703125" style="4" bestFit="1" customWidth="1"/>
    <col min="14082" max="14082" width="57.140625" style="4" customWidth="1"/>
    <col min="14083" max="14083" width="16" style="4" customWidth="1"/>
    <col min="14084" max="14088" width="9.140625" style="4"/>
    <col min="14089" max="14089" width="13.5703125" style="4" bestFit="1" customWidth="1"/>
    <col min="14090" max="14335" width="9.140625" style="4"/>
    <col min="14336" max="14336" width="3.5703125" style="4" customWidth="1"/>
    <col min="14337" max="14337" width="9.5703125" style="4" bestFit="1" customWidth="1"/>
    <col min="14338" max="14338" width="57.140625" style="4" customWidth="1"/>
    <col min="14339" max="14339" width="16" style="4" customWidth="1"/>
    <col min="14340" max="14344" width="9.140625" style="4"/>
    <col min="14345" max="14345" width="13.5703125" style="4" bestFit="1" customWidth="1"/>
    <col min="14346" max="14591" width="9.140625" style="4"/>
    <col min="14592" max="14592" width="3.5703125" style="4" customWidth="1"/>
    <col min="14593" max="14593" width="9.5703125" style="4" bestFit="1" customWidth="1"/>
    <col min="14594" max="14594" width="57.140625" style="4" customWidth="1"/>
    <col min="14595" max="14595" width="16" style="4" customWidth="1"/>
    <col min="14596" max="14600" width="9.140625" style="4"/>
    <col min="14601" max="14601" width="13.5703125" style="4" bestFit="1" customWidth="1"/>
    <col min="14602" max="14847" width="9.140625" style="4"/>
    <col min="14848" max="14848" width="3.5703125" style="4" customWidth="1"/>
    <col min="14849" max="14849" width="9.5703125" style="4" bestFit="1" customWidth="1"/>
    <col min="14850" max="14850" width="57.140625" style="4" customWidth="1"/>
    <col min="14851" max="14851" width="16" style="4" customWidth="1"/>
    <col min="14852" max="14856" width="9.140625" style="4"/>
    <col min="14857" max="14857" width="13.5703125" style="4" bestFit="1" customWidth="1"/>
    <col min="14858" max="15103" width="9.140625" style="4"/>
    <col min="15104" max="15104" width="3.5703125" style="4" customWidth="1"/>
    <col min="15105" max="15105" width="9.5703125" style="4" bestFit="1" customWidth="1"/>
    <col min="15106" max="15106" width="57.140625" style="4" customWidth="1"/>
    <col min="15107" max="15107" width="16" style="4" customWidth="1"/>
    <col min="15108" max="15112" width="9.140625" style="4"/>
    <col min="15113" max="15113" width="13.5703125" style="4" bestFit="1" customWidth="1"/>
    <col min="15114" max="15359" width="9.140625" style="4"/>
    <col min="15360" max="15360" width="3.5703125" style="4" customWidth="1"/>
    <col min="15361" max="15361" width="9.5703125" style="4" bestFit="1" customWidth="1"/>
    <col min="15362" max="15362" width="57.140625" style="4" customWidth="1"/>
    <col min="15363" max="15363" width="16" style="4" customWidth="1"/>
    <col min="15364" max="15368" width="9.140625" style="4"/>
    <col min="15369" max="15369" width="13.5703125" style="4" bestFit="1" customWidth="1"/>
    <col min="15370" max="15615" width="9.140625" style="4"/>
    <col min="15616" max="15616" width="3.5703125" style="4" customWidth="1"/>
    <col min="15617" max="15617" width="9.5703125" style="4" bestFit="1" customWidth="1"/>
    <col min="15618" max="15618" width="57.140625" style="4" customWidth="1"/>
    <col min="15619" max="15619" width="16" style="4" customWidth="1"/>
    <col min="15620" max="15624" width="9.140625" style="4"/>
    <col min="15625" max="15625" width="13.5703125" style="4" bestFit="1" customWidth="1"/>
    <col min="15626" max="15871" width="9.140625" style="4"/>
    <col min="15872" max="15872" width="3.5703125" style="4" customWidth="1"/>
    <col min="15873" max="15873" width="9.5703125" style="4" bestFit="1" customWidth="1"/>
    <col min="15874" max="15874" width="57.140625" style="4" customWidth="1"/>
    <col min="15875" max="15875" width="16" style="4" customWidth="1"/>
    <col min="15876" max="15880" width="9.140625" style="4"/>
    <col min="15881" max="15881" width="13.5703125" style="4" bestFit="1" customWidth="1"/>
    <col min="15882" max="16127" width="9.140625" style="4"/>
    <col min="16128" max="16128" width="3.5703125" style="4" customWidth="1"/>
    <col min="16129" max="16129" width="9.5703125" style="4" bestFit="1" customWidth="1"/>
    <col min="16130" max="16130" width="57.140625" style="4" customWidth="1"/>
    <col min="16131" max="16131" width="16" style="4" customWidth="1"/>
    <col min="16132" max="16136" width="9.140625" style="4"/>
    <col min="16137" max="16137" width="13.5703125" style="4" bestFit="1" customWidth="1"/>
    <col min="16138" max="16384" width="9.140625" style="4"/>
  </cols>
  <sheetData>
    <row r="1" spans="1:56">
      <c r="A1" s="1"/>
      <c r="B1" s="2"/>
      <c r="E1" s="2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6">
      <c r="A2" s="6"/>
      <c r="B2" s="7"/>
      <c r="E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6">
      <c r="A3" s="8"/>
      <c r="B3" s="85" t="s">
        <v>134</v>
      </c>
      <c r="C3" s="86"/>
      <c r="E3" s="85" t="s">
        <v>134</v>
      </c>
      <c r="F3" s="86"/>
      <c r="H3" s="85" t="s">
        <v>1</v>
      </c>
      <c r="I3" s="87"/>
      <c r="J3" s="8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42" t="s">
        <v>2</v>
      </c>
      <c r="BD3" s="42">
        <v>1001</v>
      </c>
    </row>
    <row r="4" spans="1:56">
      <c r="A4" s="9"/>
      <c r="B4" s="85" t="s">
        <v>3</v>
      </c>
      <c r="C4" s="86"/>
      <c r="E4" s="85" t="str">
        <f>+B4</f>
        <v>Gelir Tablosu - Haziran 2026</v>
      </c>
      <c r="F4" s="86"/>
      <c r="H4" s="10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42" t="s">
        <v>4</v>
      </c>
      <c r="BD4" s="42">
        <v>1003</v>
      </c>
    </row>
    <row r="5" spans="1:56" ht="13.5" thickBot="1">
      <c r="A5" s="11"/>
      <c r="B5" s="12"/>
      <c r="C5" s="13"/>
      <c r="E5" s="12"/>
      <c r="F5" s="13"/>
      <c r="H5" s="14"/>
      <c r="I5" s="14"/>
      <c r="J5" s="1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42" t="s">
        <v>5</v>
      </c>
      <c r="BD5" s="42">
        <v>1004</v>
      </c>
    </row>
    <row r="6" spans="1:56">
      <c r="A6" s="15"/>
      <c r="B6" s="16" t="s">
        <v>6</v>
      </c>
      <c r="C6" s="17">
        <f ca="1">C7+C11+C15+C19+C22+C25+C26+C27</f>
        <v>520307901222.36401</v>
      </c>
      <c r="E6" s="16" t="s">
        <v>6</v>
      </c>
      <c r="F6" s="17">
        <f ca="1">F7+F11+F15+F19+F22+F25+F26+F27</f>
        <v>520307901222.36401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42" t="s">
        <v>7</v>
      </c>
      <c r="BD6" s="42">
        <v>1005</v>
      </c>
    </row>
    <row r="7" spans="1:56">
      <c r="A7" s="15"/>
      <c r="B7" s="18" t="s">
        <v>8</v>
      </c>
      <c r="C7" s="19">
        <f ca="1">C8+C9+C10</f>
        <v>446904012014.04449</v>
      </c>
      <c r="E7" s="18" t="s">
        <v>8</v>
      </c>
      <c r="F7" s="19">
        <f ca="1">F8+F9+F10</f>
        <v>446904012014.04449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42" t="s">
        <v>9</v>
      </c>
      <c r="BD7" s="42">
        <v>1006</v>
      </c>
    </row>
    <row r="8" spans="1:56">
      <c r="A8" s="20">
        <v>60001</v>
      </c>
      <c r="B8" s="21" t="s">
        <v>10</v>
      </c>
      <c r="C8" s="22">
        <f ca="1">INDIRECT("'HAYATDISI'!"&amp;ADDRESS(IFERROR(MATCH(VLOOKUP($B$3,$BC$3:$BE$150,2,0),HAYATDISI!$B:$B,0),MATCH(9003,HAYATDISI!$B:$B,0)+1),MATCH($A8,HAYATDISI!$5:$5,0)))</f>
        <v>629039471854.44543</v>
      </c>
      <c r="E8" s="21" t="s">
        <v>10</v>
      </c>
      <c r="F8" s="22">
        <f ca="1">INDIRECT("'HAYATDISI'!"&amp;ADDRESS(IFERROR(MATCH(VLOOKUP($E$3,$BC$3:$BE$150,2,0),HAYATDISI!$B:$B,0),MATCH(9003,HAYATDISI!$B:$B,0)+1),MATCH($A8,HAYATDISI!$5:$5,0)))</f>
        <v>629039471854.44543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42" t="s">
        <v>11</v>
      </c>
      <c r="BD8" s="42">
        <v>1007</v>
      </c>
    </row>
    <row r="9" spans="1:56">
      <c r="A9" s="20">
        <v>60002</v>
      </c>
      <c r="B9" s="21" t="s">
        <v>12</v>
      </c>
      <c r="C9" s="22">
        <f ca="1">INDIRECT("'HAYATDISI'!"&amp;ADDRESS(IFERROR(MATCH(VLOOKUP($B$3,$BC$3:$BE$150,2,0),HAYATDISI!$B:$B,0),MATCH(9003,HAYATDISI!$B:$B,0)+1),MATCH($A9,HAYATDISI!$5:$5,0)))</f>
        <v>-167944570562.99097</v>
      </c>
      <c r="E9" s="21" t="s">
        <v>12</v>
      </c>
      <c r="F9" s="22">
        <f ca="1">INDIRECT("'HAYATDISI'!"&amp;ADDRESS(IFERROR(MATCH(VLOOKUP($E$3,$BC$3:$BE$150,2,0),HAYATDISI!$B:$B,0),MATCH(9003,HAYATDISI!$B:$B,0)+1),MATCH($A9,HAYATDISI!$5:$5,0)))</f>
        <v>-167944570562.99097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42" t="s">
        <v>13</v>
      </c>
      <c r="BD9" s="42">
        <v>1008</v>
      </c>
    </row>
    <row r="10" spans="1:56">
      <c r="A10" s="20">
        <v>60003</v>
      </c>
      <c r="B10" s="21" t="s">
        <v>14</v>
      </c>
      <c r="C10" s="22">
        <f ca="1">INDIRECT("'HAYATDISI'!"&amp;ADDRESS(IFERROR(MATCH(VLOOKUP($B$3,$BC$3:$BE$150,2,0),HAYATDISI!$B:$B,0),MATCH(9003,HAYATDISI!$B:$B,0)+1),MATCH($A10,HAYATDISI!$5:$5,0)))</f>
        <v>-14190889277.409996</v>
      </c>
      <c r="E10" s="21" t="s">
        <v>14</v>
      </c>
      <c r="F10" s="22">
        <f ca="1">INDIRECT("'HAYATDISI'!"&amp;ADDRESS(IFERROR(MATCH(VLOOKUP($E$3,$BC$3:$BE$150,2,0),HAYATDISI!$B:$B,0),MATCH(9003,HAYATDISI!$B:$B,0)+1),MATCH($A10,HAYATDISI!$5:$5,0)))</f>
        <v>-14190889277.409996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42" t="s">
        <v>15</v>
      </c>
      <c r="BD10" s="42">
        <v>1009</v>
      </c>
    </row>
    <row r="11" spans="1:56">
      <c r="A11" s="15"/>
      <c r="B11" s="18" t="s">
        <v>16</v>
      </c>
      <c r="C11" s="19">
        <f ca="1">C12+C13+C14</f>
        <v>-477434245576.28473</v>
      </c>
      <c r="E11" s="18" t="s">
        <v>16</v>
      </c>
      <c r="F11" s="19">
        <f ca="1">F12+F13+F14</f>
        <v>-477434245576.28473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42" t="s">
        <v>17</v>
      </c>
      <c r="BD11" s="42">
        <v>1010</v>
      </c>
    </row>
    <row r="12" spans="1:56">
      <c r="A12" s="20">
        <v>601011</v>
      </c>
      <c r="B12" s="21" t="s">
        <v>18</v>
      </c>
      <c r="C12" s="22">
        <f ca="1">INDIRECT("'HAYATDISI'!"&amp;ADDRESS(IFERROR(MATCH(VLOOKUP($B$3,$BC$3:$BE$150,2,0),HAYATDISI!$B:$B,0),MATCH(9003,HAYATDISI!$B:$B,0)+1),MATCH($A12,HAYATDISI!$5:$5,0)))</f>
        <v>-634720039325.50854</v>
      </c>
      <c r="E12" s="21" t="s">
        <v>18</v>
      </c>
      <c r="F12" s="22">
        <f ca="1">INDIRECT("'HAYATDISI'!"&amp;ADDRESS(IFERROR(MATCH(VLOOKUP($E$3,$BC$3:$BE$150,2,0),HAYATDISI!$B:$B,0),MATCH(9003,HAYATDISI!$B:$B,0)+1),MATCH($A12,HAYATDISI!$5:$5,0)))</f>
        <v>-634720039325.50854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42" t="s">
        <v>19</v>
      </c>
      <c r="BD12" s="42">
        <v>1011</v>
      </c>
    </row>
    <row r="13" spans="1:56" ht="15.75" customHeight="1">
      <c r="A13" s="20">
        <v>601021</v>
      </c>
      <c r="B13" s="21" t="s">
        <v>20</v>
      </c>
      <c r="C13" s="22">
        <f ca="1">INDIRECT("'HAYATDISI'!"&amp;ADDRESS(IFERROR(MATCH(VLOOKUP($B$3,$BC$3:$BE$150,2,0),HAYATDISI!$B:$B,0),MATCH(9003,HAYATDISI!$B:$B,0)+1),MATCH($A13,HAYATDISI!$5:$5,0)))</f>
        <v>142562251021.76382</v>
      </c>
      <c r="E13" s="21" t="s">
        <v>20</v>
      </c>
      <c r="F13" s="22">
        <f ca="1">INDIRECT("'HAYATDISI'!"&amp;ADDRESS(IFERROR(MATCH(VLOOKUP($E$3,$BC$3:$BE$150,2,0),HAYATDISI!$B:$B,0),MATCH(9003,HAYATDISI!$B:$B,0)+1),MATCH($A13,HAYATDISI!$5:$5,0)))</f>
        <v>142562251021.76382</v>
      </c>
      <c r="L13" s="2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42" t="s">
        <v>21</v>
      </c>
      <c r="BD13" s="42">
        <v>1012</v>
      </c>
    </row>
    <row r="14" spans="1:56">
      <c r="A14" s="20">
        <v>601031</v>
      </c>
      <c r="B14" s="21" t="s">
        <v>22</v>
      </c>
      <c r="C14" s="22">
        <f ca="1">INDIRECT("'HAYATDISI'!"&amp;ADDRESS(IFERROR(MATCH(VLOOKUP($B$3,$BC$3:$BE$150,2,0),HAYATDISI!$B:$B,0),MATCH(9003,HAYATDISI!$B:$B,0)+1),MATCH($A14,HAYATDISI!$5:$5,0)))</f>
        <v>14723542727.459999</v>
      </c>
      <c r="E14" s="21" t="s">
        <v>22</v>
      </c>
      <c r="F14" s="22">
        <f ca="1">INDIRECT("'HAYATDISI'!"&amp;ADDRESS(IFERROR(MATCH(VLOOKUP($E$3,$BC$3:$BE$150,2,0),HAYATDISI!$B:$B,0),MATCH(9003,HAYATDISI!$B:$B,0)+1),MATCH($A14,HAYATDISI!$5:$5,0)))</f>
        <v>14723542727.459999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42" t="s">
        <v>23</v>
      </c>
      <c r="BD14" s="42">
        <v>1013</v>
      </c>
    </row>
    <row r="15" spans="1:56">
      <c r="A15" s="15"/>
      <c r="B15" s="18" t="s">
        <v>24</v>
      </c>
      <c r="C15" s="19">
        <f ca="1">C16+C17+C18</f>
        <v>427645266705.79846</v>
      </c>
      <c r="E15" s="18" t="s">
        <v>24</v>
      </c>
      <c r="F15" s="19">
        <f ca="1">F16+F17+F18</f>
        <v>427645266705.79846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42" t="s">
        <v>25</v>
      </c>
      <c r="BD15" s="42">
        <v>1016</v>
      </c>
    </row>
    <row r="16" spans="1:56">
      <c r="A16" s="20">
        <v>601012</v>
      </c>
      <c r="B16" s="21" t="s">
        <v>26</v>
      </c>
      <c r="C16" s="22">
        <f ca="1">INDIRECT("'HAYATDISI'!"&amp;ADDRESS(IFERROR(MATCH(VLOOKUP($B$3,$BC$3:$BE$150,2,0),HAYATDISI!$B:$B,0),MATCH(9003,HAYATDISI!$B:$B,0)+1),MATCH($A16,HAYATDISI!$5:$5,0)))</f>
        <v>559481279102.7428</v>
      </c>
      <c r="E16" s="21" t="s">
        <v>26</v>
      </c>
      <c r="F16" s="22">
        <f ca="1">INDIRECT("'HAYATDISI'!"&amp;ADDRESS(IFERROR(MATCH(VLOOKUP($E$3,$BC$3:$BE$150,2,0),HAYATDISI!$B:$B,0),MATCH(9003,HAYATDISI!$B:$B,0)+1),MATCH($A16,HAYATDISI!$5:$5,0)))</f>
        <v>559481279102.7428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42" t="s">
        <v>27</v>
      </c>
      <c r="BD16" s="42">
        <v>1017</v>
      </c>
    </row>
    <row r="17" spans="1:56">
      <c r="A17" s="20">
        <v>601022</v>
      </c>
      <c r="B17" s="21" t="s">
        <v>28</v>
      </c>
      <c r="C17" s="22">
        <f ca="1">INDIRECT("'HAYATDISI'!"&amp;ADDRESS(IFERROR(MATCH(VLOOKUP($B$3,$BC$3:$BE$150,2,0),HAYATDISI!$B:$B,0),MATCH(9003,HAYATDISI!$B:$B,0)+1),MATCH($A17,HAYATDISI!$5:$5,0)))</f>
        <v>-118929054861.32433</v>
      </c>
      <c r="E17" s="21" t="s">
        <v>28</v>
      </c>
      <c r="F17" s="22">
        <f ca="1">INDIRECT("'HAYATDISI'!"&amp;ADDRESS(IFERROR(MATCH(VLOOKUP($E$3,$BC$3:$BE$150,2,0),HAYATDISI!$B:$B,0),MATCH(9003,HAYATDISI!$B:$B,0)+1),MATCH($A17,HAYATDISI!$5:$5,0)))</f>
        <v>-118929054861.32433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42" t="s">
        <v>29</v>
      </c>
      <c r="BD17" s="42">
        <v>1018</v>
      </c>
    </row>
    <row r="18" spans="1:56">
      <c r="A18" s="20">
        <v>601032</v>
      </c>
      <c r="B18" s="21" t="s">
        <v>30</v>
      </c>
      <c r="C18" s="22">
        <f ca="1">INDIRECT("'HAYATDISI'!"&amp;ADDRESS(IFERROR(MATCH(VLOOKUP($B$3,$BC$3:$BE$150,2,0),HAYATDISI!$B:$B,0),MATCH(9003,HAYATDISI!$B:$B,0)+1),MATCH($A18,HAYATDISI!$5:$5,0)))</f>
        <v>-12906957535.620001</v>
      </c>
      <c r="E18" s="21" t="s">
        <v>30</v>
      </c>
      <c r="F18" s="22">
        <f ca="1">INDIRECT("'HAYATDISI'!"&amp;ADDRESS(IFERROR(MATCH(VLOOKUP($E$3,$BC$3:$BE$150,2,0),HAYATDISI!$B:$B,0),MATCH(9003,HAYATDISI!$B:$B,0)+1),MATCH($A18,HAYATDISI!$5:$5,0)))</f>
        <v>-12906957535.620001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42" t="s">
        <v>31</v>
      </c>
      <c r="BD18" s="42">
        <v>1020</v>
      </c>
    </row>
    <row r="19" spans="1:56">
      <c r="A19" s="15"/>
      <c r="B19" s="18" t="s">
        <v>32</v>
      </c>
      <c r="C19" s="19">
        <f ca="1">C20+C21</f>
        <v>-18177049594.509998</v>
      </c>
      <c r="E19" s="18" t="s">
        <v>32</v>
      </c>
      <c r="F19" s="19">
        <f ca="1">F20+F21</f>
        <v>-18177049594.509998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42" t="s">
        <v>33</v>
      </c>
      <c r="BD19" s="42">
        <v>1022</v>
      </c>
    </row>
    <row r="20" spans="1:56">
      <c r="A20" s="20">
        <v>602011</v>
      </c>
      <c r="B20" s="21" t="s">
        <v>34</v>
      </c>
      <c r="C20" s="22">
        <f ca="1">INDIRECT("'HAYATDISI'!"&amp;ADDRESS(IFERROR(MATCH(VLOOKUP($B$3,$BC$3:$BE$150,2,0),HAYATDISI!$B:$B,0),MATCH(9003,HAYATDISI!$B:$B,0)+1),MATCH($A20,HAYATDISI!$5:$5,0)))</f>
        <v>-21972207496.119999</v>
      </c>
      <c r="E20" s="21" t="s">
        <v>34</v>
      </c>
      <c r="F20" s="22">
        <f ca="1">INDIRECT("'HAYATDISI'!"&amp;ADDRESS(IFERROR(MATCH(VLOOKUP($E$3,$BC$3:$BE$150,2,0),HAYATDISI!$B:$B,0),MATCH(9003,HAYATDISI!$B:$B,0)+1),MATCH($A20,HAYATDISI!$5:$5,0)))</f>
        <v>-21972207496.119999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42" t="s">
        <v>35</v>
      </c>
      <c r="BD20" s="42">
        <v>1025</v>
      </c>
    </row>
    <row r="21" spans="1:56">
      <c r="A21" s="20">
        <v>602021</v>
      </c>
      <c r="B21" s="21" t="s">
        <v>36</v>
      </c>
      <c r="C21" s="22">
        <f ca="1">INDIRECT("'HAYATDISI'!"&amp;ADDRESS(IFERROR(MATCH(VLOOKUP($B$3,$BC$3:$BE$150,2,0),HAYATDISI!$B:$B,0),MATCH(9003,HAYATDISI!$B:$B,0)+1),MATCH($A21,HAYATDISI!$5:$5,0)))</f>
        <v>3795157901.6100011</v>
      </c>
      <c r="E21" s="21" t="s">
        <v>36</v>
      </c>
      <c r="F21" s="22">
        <f ca="1">INDIRECT("'HAYATDISI'!"&amp;ADDRESS(IFERROR(MATCH(VLOOKUP($E$3,$BC$3:$BE$150,2,0),HAYATDISI!$B:$B,0),MATCH(9003,HAYATDISI!$B:$B,0)+1),MATCH($A21,HAYATDISI!$5:$5,0)))</f>
        <v>3795157901.6100011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42" t="s">
        <v>37</v>
      </c>
      <c r="BD21" s="42">
        <v>1027</v>
      </c>
    </row>
    <row r="22" spans="1:56">
      <c r="A22" s="15"/>
      <c r="B22" s="18" t="s">
        <v>38</v>
      </c>
      <c r="C22" s="19">
        <f ca="1">C23+C24</f>
        <v>15260199383.789995</v>
      </c>
      <c r="E22" s="18" t="s">
        <v>38</v>
      </c>
      <c r="F22" s="19">
        <f ca="1">F23+F24</f>
        <v>15260199383.789995</v>
      </c>
      <c r="H22" s="2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42" t="s">
        <v>39</v>
      </c>
      <c r="BD22" s="42">
        <v>1028</v>
      </c>
    </row>
    <row r="23" spans="1:56">
      <c r="A23" s="20">
        <v>602012</v>
      </c>
      <c r="B23" s="21" t="s">
        <v>40</v>
      </c>
      <c r="C23" s="22">
        <f ca="1">INDIRECT("'HAYATDISI'!"&amp;ADDRESS(IFERROR(MATCH(VLOOKUP($B$3,$BC$3:$BE$150,2,0),HAYATDISI!$B:$B,0),MATCH(9003,HAYATDISI!$B:$B,0)+1),MATCH($A23,HAYATDISI!$5:$5,0)))</f>
        <v>17922696736.239994</v>
      </c>
      <c r="E23" s="21" t="s">
        <v>40</v>
      </c>
      <c r="F23" s="22">
        <f ca="1">INDIRECT("'HAYATDISI'!"&amp;ADDRESS(IFERROR(MATCH(VLOOKUP($E$3,$BC$3:$BE$150,2,0),HAYATDISI!$B:$B,0),MATCH(9003,HAYATDISI!$B:$B,0)+1),MATCH($A23,HAYATDISI!$5:$5,0)))</f>
        <v>17922696736.239994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42" t="s">
        <v>41</v>
      </c>
      <c r="BD23" s="42">
        <v>1030</v>
      </c>
    </row>
    <row r="24" spans="1:56">
      <c r="A24" s="20">
        <v>602022</v>
      </c>
      <c r="B24" s="21" t="s">
        <v>42</v>
      </c>
      <c r="C24" s="22">
        <f ca="1">INDIRECT("'HAYATDISI'!"&amp;ADDRESS(IFERROR(MATCH(VLOOKUP($B$3,$BC$3:$BE$150,2,0),HAYATDISI!$B:$B,0),MATCH(9003,HAYATDISI!$B:$B,0)+1),MATCH($A24,HAYATDISI!$5:$5,0)))</f>
        <v>-2662497352.4499993</v>
      </c>
      <c r="E24" s="21" t="s">
        <v>42</v>
      </c>
      <c r="F24" s="22">
        <f ca="1">INDIRECT("'HAYATDISI'!"&amp;ADDRESS(IFERROR(MATCH(VLOOKUP($E$3,$BC$3:$BE$150,2,0),HAYATDISI!$B:$B,0),MATCH(9003,HAYATDISI!$B:$B,0)+1),MATCH($A24,HAYATDISI!$5:$5,0)))</f>
        <v>-2662497352.4499993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42" t="s">
        <v>43</v>
      </c>
      <c r="BD24" s="42">
        <v>1031</v>
      </c>
    </row>
    <row r="25" spans="1:56">
      <c r="A25" s="15">
        <v>603</v>
      </c>
      <c r="B25" s="18" t="s">
        <v>44</v>
      </c>
      <c r="C25" s="19">
        <f ca="1">INDIRECT("'HAYATDISI'!"&amp;ADDRESS(IFERROR(MATCH(VLOOKUP($B$3,$BC$3:$BE$150,2,0),HAYATDISI!$B:$B,0),MATCH(9003,HAYATDISI!$B:$B,0)+1),MATCH($A25,HAYATDISI!$5:$5,0)))</f>
        <v>121081602475.66196</v>
      </c>
      <c r="E25" s="18" t="s">
        <v>44</v>
      </c>
      <c r="F25" s="19">
        <f ca="1">INDIRECT("'HAYATDISI'!"&amp;ADDRESS(IFERROR(MATCH(VLOOKUP($E$3,$BC$3:$BE$150,2,0),HAYATDISI!$B:$B,0),MATCH(9003,HAYATDISI!$B:$B,0)+1),MATCH($A25,HAYATDISI!$5:$5,0)))</f>
        <v>121081602475.66196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42" t="s">
        <v>45</v>
      </c>
      <c r="BD25" s="42">
        <v>1032</v>
      </c>
    </row>
    <row r="26" spans="1:56">
      <c r="A26" s="15">
        <v>604</v>
      </c>
      <c r="B26" s="18" t="s">
        <v>46</v>
      </c>
      <c r="C26" s="19">
        <f ca="1">INDIRECT("'HAYATDISI'!"&amp;ADDRESS(IFERROR(MATCH(VLOOKUP($B$3,$BC$3:$BE$150,2,0),HAYATDISI!$B:$B,0),MATCH(9003,HAYATDISI!$B:$B,0)+1),MATCH($A26,HAYATDISI!$5:$5,0)))</f>
        <v>634798502.04999995</v>
      </c>
      <c r="E26" s="18" t="s">
        <v>46</v>
      </c>
      <c r="F26" s="19">
        <f ca="1">INDIRECT("'HAYATDISI'!"&amp;ADDRESS(IFERROR(MATCH(VLOOKUP($E$3,$BC$3:$BE$150,2,0),HAYATDISI!$B:$B,0),MATCH(9003,HAYATDISI!$B:$B,0)+1),MATCH($A26,HAYATDISI!$5:$5,0)))</f>
        <v>634798502.04999995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42" t="s">
        <v>47</v>
      </c>
      <c r="BD26" s="42">
        <v>1034</v>
      </c>
    </row>
    <row r="27" spans="1:56">
      <c r="A27" s="15">
        <v>605</v>
      </c>
      <c r="B27" s="18" t="s">
        <v>48</v>
      </c>
      <c r="C27" s="19">
        <f ca="1">INDIRECT("'HAYATDISI'!"&amp;ADDRESS(IFERROR(MATCH(VLOOKUP($B$3,$BC$3:$BE$150,2,0),HAYATDISI!$B:$B,0),MATCH(9003,HAYATDISI!$B:$B,0)+1),MATCH($A27,HAYATDISI!$5:$5,0)))</f>
        <v>4393317311.8139296</v>
      </c>
      <c r="E27" s="18" t="s">
        <v>48</v>
      </c>
      <c r="F27" s="19">
        <f ca="1">INDIRECT("'HAYATDISI'!"&amp;ADDRESS(IFERROR(MATCH(VLOOKUP($E$3,$BC$3:$BE$150,2,0),HAYATDISI!$B:$B,0),MATCH(9003,HAYATDISI!$B:$B,0)+1),MATCH($A27,HAYATDISI!$5:$5,0)))</f>
        <v>4393317311.8139296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42" t="s">
        <v>49</v>
      </c>
      <c r="BD27" s="42">
        <v>1035</v>
      </c>
    </row>
    <row r="28" spans="1:56">
      <c r="A28" s="15"/>
      <c r="B28" s="16" t="s">
        <v>50</v>
      </c>
      <c r="C28" s="17">
        <f ca="1">+C29+C32+C35+C38+C39+C43+C52+C55+C58</f>
        <v>-444652192194.19403</v>
      </c>
      <c r="E28" s="16" t="s">
        <v>50</v>
      </c>
      <c r="F28" s="17">
        <f ca="1">+F29+F32+F35+F38+F39+F43+F52+F55+F58</f>
        <v>-444652192194.19403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42" t="s">
        <v>51</v>
      </c>
      <c r="BD28" s="42">
        <v>1036</v>
      </c>
    </row>
    <row r="29" spans="1:56">
      <c r="A29" s="15"/>
      <c r="B29" s="18" t="s">
        <v>52</v>
      </c>
      <c r="C29" s="19">
        <f ca="1">C30+C31</f>
        <v>-244146961304.78046</v>
      </c>
      <c r="E29" s="18" t="s">
        <v>52</v>
      </c>
      <c r="F29" s="19">
        <f ca="1">F30+F31</f>
        <v>-244146961304.78046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42" t="s">
        <v>53</v>
      </c>
      <c r="BD29" s="42">
        <v>1037</v>
      </c>
    </row>
    <row r="30" spans="1:56">
      <c r="A30" s="20">
        <v>61001</v>
      </c>
      <c r="B30" s="21" t="s">
        <v>54</v>
      </c>
      <c r="C30" s="22">
        <f ca="1">INDIRECT("'HAYATDISI'!"&amp;ADDRESS(IFERROR(MATCH(VLOOKUP($B$3,$BC$3:$BE$150,2,0),HAYATDISI!$B:$B,0),MATCH(9003,HAYATDISI!$B:$B,0)+1),MATCH($A30,HAYATDISI!$5:$5,0)))</f>
        <v>-286128474946.56201</v>
      </c>
      <c r="E30" s="21" t="s">
        <v>54</v>
      </c>
      <c r="F30" s="22">
        <f ca="1">INDIRECT("'HAYATDISI'!"&amp;ADDRESS(IFERROR(MATCH(VLOOKUP($E$3,$BC$3:$BE$150,2,0),HAYATDISI!$B:$B,0),MATCH(9003,HAYATDISI!$B:$B,0)+1),MATCH($A30,HAYATDISI!$5:$5,0)))</f>
        <v>-286128474946.56201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42" t="s">
        <v>55</v>
      </c>
      <c r="BD30" s="42">
        <v>1038</v>
      </c>
    </row>
    <row r="31" spans="1:56">
      <c r="A31" s="20">
        <v>61002</v>
      </c>
      <c r="B31" s="21" t="s">
        <v>56</v>
      </c>
      <c r="C31" s="22">
        <f ca="1">INDIRECT("'HAYATDISI'!"&amp;ADDRESS(IFERROR(MATCH(VLOOKUP($B$3,$BC$3:$BE$150,2,0),HAYATDISI!$B:$B,0),MATCH(9003,HAYATDISI!$B:$B,0)+1),MATCH($A31,HAYATDISI!$5:$5,0)))</f>
        <v>41981513641.781555</v>
      </c>
      <c r="E31" s="21" t="s">
        <v>56</v>
      </c>
      <c r="F31" s="22">
        <f ca="1">INDIRECT("'HAYATDISI'!"&amp;ADDRESS(IFERROR(MATCH(VLOOKUP($E$3,$BC$3:$BE$150,2,0),HAYATDISI!$B:$B,0),MATCH(9003,HAYATDISI!$B:$B,0)+1),MATCH($A31,HAYATDISI!$5:$5,0)))</f>
        <v>41981513641.781555</v>
      </c>
      <c r="BC31" s="42" t="s">
        <v>57</v>
      </c>
      <c r="BD31" s="42">
        <v>1039</v>
      </c>
    </row>
    <row r="32" spans="1:56">
      <c r="A32" s="15"/>
      <c r="B32" s="18" t="s">
        <v>58</v>
      </c>
      <c r="C32" s="19">
        <f ca="1">C33+C34</f>
        <v>-398986043336.86157</v>
      </c>
      <c r="E32" s="18" t="s">
        <v>58</v>
      </c>
      <c r="F32" s="19">
        <f ca="1">F33+F34</f>
        <v>-398986043336.86157</v>
      </c>
      <c r="BC32" s="42" t="s">
        <v>59</v>
      </c>
      <c r="BD32" s="42">
        <v>1040</v>
      </c>
    </row>
    <row r="33" spans="1:56">
      <c r="A33" s="20">
        <v>611011</v>
      </c>
      <c r="B33" s="21" t="s">
        <v>60</v>
      </c>
      <c r="C33" s="22">
        <f ca="1">INDIRECT("'HAYATDISI'!"&amp;ADDRESS(IFERROR(MATCH(VLOOKUP($B$3,$BC$3:$BE$150,2,0),HAYATDISI!$B:$B,0),MATCH(9003,HAYATDISI!$B:$B,0)+1),MATCH($A33,HAYATDISI!$5:$5,0)))</f>
        <v>-535560164020.74548</v>
      </c>
      <c r="E33" s="21" t="s">
        <v>60</v>
      </c>
      <c r="F33" s="22">
        <f ca="1">INDIRECT("'HAYATDISI'!"&amp;ADDRESS(IFERROR(MATCH(VLOOKUP($E$3,$BC$3:$BE$150,2,0),HAYATDISI!$B:$B,0),MATCH(9003,HAYATDISI!$B:$B,0)+1),MATCH($A33,HAYATDISI!$5:$5,0)))</f>
        <v>-535560164020.74548</v>
      </c>
      <c r="BC33" s="42" t="s">
        <v>61</v>
      </c>
      <c r="BD33" s="42">
        <v>1043</v>
      </c>
    </row>
    <row r="34" spans="1:56">
      <c r="A34" s="20">
        <v>611021</v>
      </c>
      <c r="B34" s="21" t="s">
        <v>62</v>
      </c>
      <c r="C34" s="22">
        <f ca="1">INDIRECT("'HAYATDISI'!"&amp;ADDRESS(IFERROR(MATCH(VLOOKUP($B$3,$BC$3:$BE$150,2,0),HAYATDISI!$B:$B,0),MATCH(9003,HAYATDISI!$B:$B,0)+1),MATCH($A34,HAYATDISI!$5:$5,0)))</f>
        <v>136574120683.8839</v>
      </c>
      <c r="E34" s="21" t="s">
        <v>62</v>
      </c>
      <c r="F34" s="22">
        <f ca="1">INDIRECT("'HAYATDISI'!"&amp;ADDRESS(IFERROR(MATCH(VLOOKUP($E$3,$BC$3:$BE$150,2,0),HAYATDISI!$B:$B,0),MATCH(9003,HAYATDISI!$B:$B,0)+1),MATCH($A34,HAYATDISI!$5:$5,0)))</f>
        <v>136574120683.8839</v>
      </c>
      <c r="BC34" s="42" t="s">
        <v>63</v>
      </c>
      <c r="BD34" s="42">
        <v>1044</v>
      </c>
    </row>
    <row r="35" spans="1:56">
      <c r="A35" s="15"/>
      <c r="B35" s="18" t="s">
        <v>64</v>
      </c>
      <c r="C35" s="19">
        <f ca="1">C36+C37</f>
        <v>324671353704.95374</v>
      </c>
      <c r="E35" s="18" t="s">
        <v>64</v>
      </c>
      <c r="F35" s="19">
        <f ca="1">F36+F37</f>
        <v>324671353704.95374</v>
      </c>
      <c r="BC35" s="42" t="s">
        <v>65</v>
      </c>
      <c r="BD35" s="42">
        <v>1045</v>
      </c>
    </row>
    <row r="36" spans="1:56">
      <c r="A36" s="20">
        <v>611012</v>
      </c>
      <c r="B36" s="21" t="s">
        <v>66</v>
      </c>
      <c r="C36" s="22">
        <f ca="1">INDIRECT("'HAYATDISI'!"&amp;ADDRESS(IFERROR(MATCH(VLOOKUP($B$3,$BC$3:$BE$150,2,0),HAYATDISI!$B:$B,0),MATCH(9003,HAYATDISI!$B:$B,0)+1),MATCH($A36,HAYATDISI!$5:$5,0)))</f>
        <v>442496885039.21649</v>
      </c>
      <c r="E36" s="21" t="s">
        <v>66</v>
      </c>
      <c r="F36" s="22">
        <f ca="1">INDIRECT("'HAYATDISI'!"&amp;ADDRESS(IFERROR(MATCH(VLOOKUP($E$3,$BC$3:$BE$150,2,0),HAYATDISI!$B:$B,0),MATCH(9003,HAYATDISI!$B:$B,0)+1),MATCH($A36,HAYATDISI!$5:$5,0)))</f>
        <v>442496885039.21649</v>
      </c>
      <c r="BC36" s="42" t="s">
        <v>67</v>
      </c>
      <c r="BD36" s="42">
        <v>1046</v>
      </c>
    </row>
    <row r="37" spans="1:56">
      <c r="A37" s="20">
        <v>611022</v>
      </c>
      <c r="B37" s="21" t="s">
        <v>68</v>
      </c>
      <c r="C37" s="22">
        <f ca="1">INDIRECT("'HAYATDISI'!"&amp;ADDRESS(IFERROR(MATCH(VLOOKUP($B$3,$BC$3:$BE$150,2,0),HAYATDISI!$B:$B,0),MATCH(9003,HAYATDISI!$B:$B,0)+1),MATCH($A37,HAYATDISI!$5:$5,0)))</f>
        <v>-117825531334.26273</v>
      </c>
      <c r="E37" s="21" t="s">
        <v>68</v>
      </c>
      <c r="F37" s="22">
        <f ca="1">INDIRECT("'HAYATDISI'!"&amp;ADDRESS(IFERROR(MATCH(VLOOKUP($E$3,$BC$3:$BE$150,2,0),HAYATDISI!$B:$B,0),MATCH(9003,HAYATDISI!$B:$B,0)+1),MATCH($A37,HAYATDISI!$5:$5,0)))</f>
        <v>-117825531334.26273</v>
      </c>
      <c r="BC37" s="42" t="s">
        <v>69</v>
      </c>
      <c r="BD37" s="42">
        <v>1048</v>
      </c>
    </row>
    <row r="38" spans="1:56" ht="15.6" customHeight="1">
      <c r="A38" s="15">
        <v>612</v>
      </c>
      <c r="B38" s="18" t="s">
        <v>70</v>
      </c>
      <c r="C38" s="19">
        <f ca="1">INDIRECT("'HAYATDISI'!"&amp;ADDRESS(IFERROR(MATCH(VLOOKUP($B$3,$BC$3:$BE$150,2,0),HAYATDISI!$B:$B,0),MATCH(9003,HAYATDISI!$B:$B,0)+1),MATCH($A38,HAYATDISI!$5:$5,0)))</f>
        <v>-29170511.889774937</v>
      </c>
      <c r="E38" s="18" t="s">
        <v>70</v>
      </c>
      <c r="F38" s="19">
        <f ca="1">INDIRECT("'HAYATDISI'!"&amp;ADDRESS(IFERROR(MATCH(VLOOKUP($E$3,$BC$3:$BE$150,2,0),HAYATDISI!$B:$B,0),MATCH(9003,HAYATDISI!$B:$B,0)+1),MATCH($A38,HAYATDISI!$5:$5,0)))</f>
        <v>-29170511.889774937</v>
      </c>
      <c r="BC38" s="42" t="s">
        <v>71</v>
      </c>
      <c r="BD38" s="42">
        <v>1049</v>
      </c>
    </row>
    <row r="39" spans="1:56">
      <c r="A39" s="15"/>
      <c r="B39" s="18" t="s">
        <v>72</v>
      </c>
      <c r="C39" s="19">
        <f ca="1">C40+C41+C42</f>
        <v>-3237420710.8206911</v>
      </c>
      <c r="E39" s="18" t="s">
        <v>72</v>
      </c>
      <c r="F39" s="19">
        <f ca="1">F40+F41+F42</f>
        <v>-3237420710.8206911</v>
      </c>
      <c r="BC39" s="42" t="s">
        <v>73</v>
      </c>
      <c r="BD39" s="42">
        <v>1051</v>
      </c>
    </row>
    <row r="40" spans="1:56">
      <c r="A40" s="20">
        <v>61301</v>
      </c>
      <c r="B40" s="21" t="s">
        <v>74</v>
      </c>
      <c r="C40" s="22">
        <f ca="1">INDIRECT("'HAYATDISI'!"&amp;ADDRESS(IFERROR(MATCH(VLOOKUP($B$3,$BC$3:$BE$150,2,0),HAYATDISI!$B:$B,0),MATCH(9003,HAYATDISI!$B:$B,0)+1),MATCH($A40,HAYATDISI!$5:$5,0)))</f>
        <v>-3237424109.2206912</v>
      </c>
      <c r="E40" s="21" t="s">
        <v>74</v>
      </c>
      <c r="F40" s="22">
        <f ca="1">INDIRECT("'HAYATDISI'!"&amp;ADDRESS(IFERROR(MATCH(VLOOKUP($E$3,$BC$3:$BE$150,2,0),HAYATDISI!$B:$B,0),MATCH(9003,HAYATDISI!$B:$B,0)+1),MATCH($A40,HAYATDISI!$5:$5,0)))</f>
        <v>-3237424109.2206912</v>
      </c>
      <c r="BC40" s="42" t="s">
        <v>75</v>
      </c>
      <c r="BD40" s="42">
        <v>1052</v>
      </c>
    </row>
    <row r="41" spans="1:56">
      <c r="A41" s="20">
        <v>61302</v>
      </c>
      <c r="B41" s="21" t="s">
        <v>76</v>
      </c>
      <c r="C41" s="22">
        <f ca="1">INDIRECT("'HAYATDISI'!"&amp;ADDRESS(IFERROR(MATCH(VLOOKUP($B$3,$BC$3:$BE$150,2,0),HAYATDISI!$B:$B,0),MATCH(9003,HAYATDISI!$B:$B,0)+1),MATCH($A41,HAYATDISI!$5:$5,0)))</f>
        <v>0</v>
      </c>
      <c r="E41" s="21" t="s">
        <v>76</v>
      </c>
      <c r="F41" s="22">
        <f ca="1">INDIRECT("'HAYATDISI'!"&amp;ADDRESS(IFERROR(MATCH(VLOOKUP($E$3,$BC$3:$BE$150,2,0),HAYATDISI!$B:$B,0),MATCH(9003,HAYATDISI!$B:$B,0)+1),MATCH($A41,HAYATDISI!$5:$5,0)))</f>
        <v>0</v>
      </c>
      <c r="BC41" s="42" t="s">
        <v>77</v>
      </c>
      <c r="BD41" s="42">
        <v>1053</v>
      </c>
    </row>
    <row r="42" spans="1:56">
      <c r="A42" s="20">
        <v>61399</v>
      </c>
      <c r="B42" s="21" t="s">
        <v>78</v>
      </c>
      <c r="C42" s="22">
        <f ca="1">INDIRECT("'HAYATDISI'!"&amp;ADDRESS(IFERROR(MATCH(VLOOKUP($B$3,$BC$3:$BE$150,2,0),HAYATDISI!$B:$B,0),MATCH(9003,HAYATDISI!$B:$B,0)+1),MATCH($A42,HAYATDISI!$5:$5,0)))</f>
        <v>3398.4</v>
      </c>
      <c r="E42" s="21" t="s">
        <v>78</v>
      </c>
      <c r="F42" s="22">
        <f ca="1">INDIRECT("'HAYATDISI'!"&amp;ADDRESS(IFERROR(MATCH(VLOOKUP($E$3,$BC$3:$BE$150,2,0),HAYATDISI!$B:$B,0),MATCH(9003,HAYATDISI!$B:$B,0)+1),MATCH($A42,HAYATDISI!$5:$5,0)))</f>
        <v>3398.4</v>
      </c>
      <c r="BC42" s="42" t="s">
        <v>79</v>
      </c>
      <c r="BD42" s="42">
        <v>1054</v>
      </c>
    </row>
    <row r="43" spans="1:56">
      <c r="A43" s="15"/>
      <c r="B43" s="18" t="s">
        <v>80</v>
      </c>
      <c r="C43" s="19">
        <f ca="1">SUM(C44:C51)</f>
        <v>-113736744597.19528</v>
      </c>
      <c r="E43" s="18" t="s">
        <v>80</v>
      </c>
      <c r="F43" s="19">
        <f ca="1">SUM(F44:F51)</f>
        <v>-113736744597.19528</v>
      </c>
      <c r="BC43" s="42" t="s">
        <v>81</v>
      </c>
      <c r="BD43" s="42">
        <v>1055</v>
      </c>
    </row>
    <row r="44" spans="1:56">
      <c r="A44" s="20">
        <v>61401</v>
      </c>
      <c r="B44" s="21" t="s">
        <v>82</v>
      </c>
      <c r="C44" s="22">
        <f ca="1">INDIRECT("'HAYATDISI'!"&amp;ADDRESS(IFERROR(MATCH(VLOOKUP($B$3,$BC$3:$BE$150,2,0),HAYATDISI!$B:$B,0),MATCH(9003,HAYATDISI!$B:$B,0)+1),MATCH($A44,HAYATDISI!$5:$5,0)))</f>
        <v>-76980107710.307755</v>
      </c>
      <c r="E44" s="21" t="s">
        <v>82</v>
      </c>
      <c r="F44" s="22">
        <f ca="1">INDIRECT("'HAYATDISI'!"&amp;ADDRESS(IFERROR(MATCH(VLOOKUP($E$3,$BC$3:$BE$150,2,0),HAYATDISI!$B:$B,0),MATCH(9003,HAYATDISI!$B:$B,0)+1),MATCH($A44,HAYATDISI!$5:$5,0)))</f>
        <v>-76980107710.307755</v>
      </c>
      <c r="BC44" s="42" t="s">
        <v>83</v>
      </c>
      <c r="BD44" s="42">
        <v>1056</v>
      </c>
    </row>
    <row r="45" spans="1:56">
      <c r="A45" s="20">
        <v>61402</v>
      </c>
      <c r="B45" s="21" t="s">
        <v>84</v>
      </c>
      <c r="C45" s="22">
        <f ca="1">INDIRECT("'HAYATDISI'!"&amp;ADDRESS(IFERROR(MATCH(VLOOKUP($B$3,$BC$3:$BE$150,2,0),HAYATDISI!$B:$B,0),MATCH(9003,HAYATDISI!$B:$B,0)+1),MATCH($A45,HAYATDISI!$5:$5,0)))</f>
        <v>-31271339171.565426</v>
      </c>
      <c r="E45" s="21" t="s">
        <v>84</v>
      </c>
      <c r="F45" s="22">
        <f ca="1">INDIRECT("'HAYATDISI'!"&amp;ADDRESS(IFERROR(MATCH(VLOOKUP($E$3,$BC$3:$BE$150,2,0),HAYATDISI!$B:$B,0),MATCH(9003,HAYATDISI!$B:$B,0)+1),MATCH($A45,HAYATDISI!$5:$5,0)))</f>
        <v>-31271339171.565426</v>
      </c>
      <c r="BC45" s="42" t="s">
        <v>85</v>
      </c>
      <c r="BD45" s="42">
        <v>1057</v>
      </c>
    </row>
    <row r="46" spans="1:56">
      <c r="A46" s="20">
        <v>61403</v>
      </c>
      <c r="B46" s="21" t="s">
        <v>86</v>
      </c>
      <c r="C46" s="22">
        <f ca="1">INDIRECT("'HAYATDISI'!"&amp;ADDRESS(IFERROR(MATCH(VLOOKUP($B$3,$BC$3:$BE$150,2,0),HAYATDISI!$B:$B,0),MATCH(9003,HAYATDISI!$B:$B,0)+1),MATCH($A46,HAYATDISI!$5:$5,0)))</f>
        <v>-9129440575.312027</v>
      </c>
      <c r="E46" s="21" t="s">
        <v>86</v>
      </c>
      <c r="F46" s="22">
        <f ca="1">INDIRECT("'HAYATDISI'!"&amp;ADDRESS(IFERROR(MATCH(VLOOKUP($E$3,$BC$3:$BE$150,2,0),HAYATDISI!$B:$B,0),MATCH(9003,HAYATDISI!$B:$B,0)+1),MATCH($A46,HAYATDISI!$5:$5,0)))</f>
        <v>-9129440575.312027</v>
      </c>
      <c r="BC46" s="42" t="s">
        <v>87</v>
      </c>
      <c r="BD46" s="42">
        <v>1058</v>
      </c>
    </row>
    <row r="47" spans="1:56">
      <c r="A47" s="20">
        <v>61404</v>
      </c>
      <c r="B47" s="21" t="s">
        <v>88</v>
      </c>
      <c r="C47" s="22">
        <f ca="1">INDIRECT("'HAYATDISI'!"&amp;ADDRESS(IFERROR(MATCH(VLOOKUP($B$3,$BC$3:$BE$150,2,0),HAYATDISI!$B:$B,0),MATCH(9003,HAYATDISI!$B:$B,0)+1),MATCH($A47,HAYATDISI!$5:$5,0)))</f>
        <v>-2688756.2200000137</v>
      </c>
      <c r="E47" s="21" t="s">
        <v>88</v>
      </c>
      <c r="F47" s="22">
        <f ca="1">INDIRECT("'HAYATDISI'!"&amp;ADDRESS(IFERROR(MATCH(VLOOKUP($E$3,$BC$3:$BE$150,2,0),HAYATDISI!$B:$B,0),MATCH(9003,HAYATDISI!$B:$B,0)+1),MATCH($A47,HAYATDISI!$5:$5,0)))</f>
        <v>-2688756.2200000137</v>
      </c>
      <c r="BC47" s="42" t="s">
        <v>89</v>
      </c>
      <c r="BD47" s="42">
        <v>1059</v>
      </c>
    </row>
    <row r="48" spans="1:56">
      <c r="A48" s="20">
        <v>61405</v>
      </c>
      <c r="B48" s="21" t="s">
        <v>90</v>
      </c>
      <c r="C48" s="22">
        <f ca="1">INDIRECT("'HAYATDISI'!"&amp;ADDRESS(IFERROR(MATCH(VLOOKUP($B$3,$BC$3:$BE$150,2,0),HAYATDISI!$B:$B,0),MATCH(9003,HAYATDISI!$B:$B,0)+1),MATCH($A48,HAYATDISI!$5:$5,0)))</f>
        <v>-3803034927.17904</v>
      </c>
      <c r="E48" s="21" t="s">
        <v>90</v>
      </c>
      <c r="F48" s="22">
        <f ca="1">INDIRECT("'HAYATDISI'!"&amp;ADDRESS(IFERROR(MATCH(VLOOKUP($E$3,$BC$3:$BE$150,2,0),HAYATDISI!$B:$B,0),MATCH(9003,HAYATDISI!$B:$B,0)+1),MATCH($A48,HAYATDISI!$5:$5,0)))</f>
        <v>-3803034927.17904</v>
      </c>
      <c r="BC48" s="42" t="s">
        <v>91</v>
      </c>
      <c r="BD48" s="42">
        <v>1060</v>
      </c>
    </row>
    <row r="49" spans="1:56">
      <c r="A49" s="20">
        <v>61406</v>
      </c>
      <c r="B49" s="21" t="s">
        <v>92</v>
      </c>
      <c r="C49" s="22">
        <f ca="1">INDIRECT("'HAYATDISI'!"&amp;ADDRESS(IFERROR(MATCH(VLOOKUP($B$3,$BC$3:$BE$150,2,0),HAYATDISI!$B:$B,0),MATCH(9003,HAYATDISI!$B:$B,0)+1),MATCH($A49,HAYATDISI!$5:$5,0)))</f>
        <v>-5363815799.8620186</v>
      </c>
      <c r="E49" s="21" t="s">
        <v>92</v>
      </c>
      <c r="F49" s="22">
        <f ca="1">INDIRECT("'HAYATDISI'!"&amp;ADDRESS(IFERROR(MATCH(VLOOKUP($E$3,$BC$3:$BE$150,2,0),HAYATDISI!$B:$B,0),MATCH(9003,HAYATDISI!$B:$B,0)+1),MATCH($A49,HAYATDISI!$5:$5,0)))</f>
        <v>-5363815799.8620186</v>
      </c>
      <c r="BC49" s="42" t="s">
        <v>93</v>
      </c>
      <c r="BD49" s="42">
        <v>1061</v>
      </c>
    </row>
    <row r="50" spans="1:56">
      <c r="A50" s="20">
        <v>61407</v>
      </c>
      <c r="B50" s="21" t="s">
        <v>94</v>
      </c>
      <c r="C50" s="22">
        <f ca="1">INDIRECT("'HAYATDISI'!"&amp;ADDRESS(IFERROR(MATCH(VLOOKUP($B$3,$BC$3:$BE$150,2,0),HAYATDISI!$B:$B,0),MATCH(9003,HAYATDISI!$B:$B,0)+1),MATCH($A50,HAYATDISI!$5:$5,0)))</f>
        <v>17143467656.652338</v>
      </c>
      <c r="E50" s="21" t="s">
        <v>94</v>
      </c>
      <c r="F50" s="22">
        <f ca="1">INDIRECT("'HAYATDISI'!"&amp;ADDRESS(IFERROR(MATCH(VLOOKUP($E$3,$BC$3:$BE$150,2,0),HAYATDISI!$B:$B,0),MATCH(9003,HAYATDISI!$B:$B,0)+1),MATCH($A50,HAYATDISI!$5:$5,0)))</f>
        <v>17143467656.652338</v>
      </c>
      <c r="BC50" s="42" t="s">
        <v>95</v>
      </c>
      <c r="BD50" s="42">
        <v>2001</v>
      </c>
    </row>
    <row r="51" spans="1:56">
      <c r="A51" s="20">
        <v>61408</v>
      </c>
      <c r="B51" s="21" t="s">
        <v>96</v>
      </c>
      <c r="C51" s="22">
        <f ca="1">INDIRECT("'HAYATDISI'!"&amp;ADDRESS(IFERROR(MATCH(VLOOKUP($B$3,$BC$3:$BE$150,2,0),HAYATDISI!$B:$B,0),MATCH(9003,HAYATDISI!$B:$B,0)+1),MATCH($A51,HAYATDISI!$5:$5,0)))</f>
        <v>-4329785313.4013596</v>
      </c>
      <c r="E51" s="21" t="s">
        <v>96</v>
      </c>
      <c r="F51" s="22">
        <f ca="1">INDIRECT("'HAYATDISI'!"&amp;ADDRESS(IFERROR(MATCH(VLOOKUP($E$3,$BC$3:$BE$150,2,0),HAYATDISI!$B:$B,0),MATCH(9003,HAYATDISI!$B:$B,0)+1),MATCH($A51,HAYATDISI!$5:$5,0)))</f>
        <v>-4329785313.4013596</v>
      </c>
      <c r="BC51" s="42" t="s">
        <v>97</v>
      </c>
      <c r="BD51" s="42">
        <v>2002</v>
      </c>
    </row>
    <row r="52" spans="1:56">
      <c r="A52" s="15"/>
      <c r="B52" s="18" t="s">
        <v>98</v>
      </c>
      <c r="C52" s="19">
        <f ca="1">C53+C54</f>
        <v>-385162817.10984749</v>
      </c>
      <c r="E52" s="18" t="s">
        <v>98</v>
      </c>
      <c r="F52" s="19">
        <f ca="1">F53+F54</f>
        <v>-385162817.10984749</v>
      </c>
      <c r="BC52" s="42" t="s">
        <v>99</v>
      </c>
      <c r="BD52" s="42">
        <v>2005</v>
      </c>
    </row>
    <row r="53" spans="1:56">
      <c r="A53" s="20">
        <v>615011</v>
      </c>
      <c r="B53" s="21" t="s">
        <v>100</v>
      </c>
      <c r="C53" s="22">
        <f ca="1">INDIRECT("'HAYATDISI'!"&amp;ADDRESS(IFERROR(MATCH(VLOOKUP($B$3,$BC$3:$BE$150,2,0),HAYATDISI!$B:$B,0),MATCH(9003,HAYATDISI!$B:$B,0)+1),MATCH($A53,HAYATDISI!$5:$5,0)))</f>
        <v>-390427619.28984749</v>
      </c>
      <c r="E53" s="21" t="s">
        <v>100</v>
      </c>
      <c r="F53" s="22">
        <f ca="1">INDIRECT("'HAYATDISI'!"&amp;ADDRESS(IFERROR(MATCH(VLOOKUP($E$3,$BC$3:$BE$150,2,0),HAYATDISI!$B:$B,0),MATCH(9003,HAYATDISI!$B:$B,0)+1),MATCH($A53,HAYATDISI!$5:$5,0)))</f>
        <v>-390427619.28984749</v>
      </c>
      <c r="BC53" s="42" t="s">
        <v>101</v>
      </c>
      <c r="BD53" s="42">
        <v>2006</v>
      </c>
    </row>
    <row r="54" spans="1:56">
      <c r="A54" s="20">
        <v>615021</v>
      </c>
      <c r="B54" s="21" t="s">
        <v>102</v>
      </c>
      <c r="C54" s="22">
        <f ca="1">INDIRECT("'HAYATDISI'!"&amp;ADDRESS(IFERROR(MATCH(VLOOKUP($B$3,$BC$3:$BE$150,2,0),HAYATDISI!$B:$B,0),MATCH(9003,HAYATDISI!$B:$B,0)+1),MATCH($A54,HAYATDISI!$5:$5,0)))</f>
        <v>5264802.18</v>
      </c>
      <c r="E54" s="21" t="s">
        <v>102</v>
      </c>
      <c r="F54" s="22">
        <f ca="1">INDIRECT("'HAYATDISI'!"&amp;ADDRESS(IFERROR(MATCH(VLOOKUP($E$3,$BC$3:$BE$150,2,0),HAYATDISI!$B:$B,0),MATCH(9003,HAYATDISI!$B:$B,0)+1),MATCH($A54,HAYATDISI!$5:$5,0)))</f>
        <v>5264802.18</v>
      </c>
      <c r="BC54" s="42" t="s">
        <v>103</v>
      </c>
      <c r="BD54" s="42">
        <v>2007</v>
      </c>
    </row>
    <row r="55" spans="1:56">
      <c r="A55" s="15"/>
      <c r="B55" s="18" t="s">
        <v>104</v>
      </c>
      <c r="C55" s="19">
        <f ca="1">C56+C57</f>
        <v>289633775.97000003</v>
      </c>
      <c r="E55" s="18" t="s">
        <v>104</v>
      </c>
      <c r="F55" s="19">
        <f ca="1">F56+F57</f>
        <v>289633775.97000003</v>
      </c>
      <c r="BC55" s="42" t="s">
        <v>105</v>
      </c>
      <c r="BD55" s="42">
        <v>2008</v>
      </c>
    </row>
    <row r="56" spans="1:56">
      <c r="A56" s="20">
        <v>615012</v>
      </c>
      <c r="B56" s="21" t="s">
        <v>106</v>
      </c>
      <c r="C56" s="22">
        <f ca="1">INDIRECT("'HAYATDISI'!"&amp;ADDRESS(IFERROR(MATCH(VLOOKUP($B$3,$BC$3:$BE$150,2,0),HAYATDISI!$B:$B,0),MATCH(9003,HAYATDISI!$B:$B,0)+1),MATCH($A56,HAYATDISI!$5:$5,0)))</f>
        <v>294724612.62</v>
      </c>
      <c r="E56" s="21" t="s">
        <v>106</v>
      </c>
      <c r="F56" s="22">
        <f ca="1">INDIRECT("'HAYATDISI'!"&amp;ADDRESS(IFERROR(MATCH(VLOOKUP($E$3,$BC$3:$BE$150,2,0),HAYATDISI!$B:$B,0),MATCH(9003,HAYATDISI!$B:$B,0)+1),MATCH($A56,HAYATDISI!$5:$5,0)))</f>
        <v>294724612.62</v>
      </c>
      <c r="BC56" s="42" t="s">
        <v>107</v>
      </c>
      <c r="BD56" s="42">
        <v>3001</v>
      </c>
    </row>
    <row r="57" spans="1:56">
      <c r="A57" s="20">
        <v>615022</v>
      </c>
      <c r="B57" s="21" t="s">
        <v>108</v>
      </c>
      <c r="C57" s="22">
        <f ca="1">INDIRECT("'HAYATDISI'!"&amp;ADDRESS(IFERROR(MATCH(VLOOKUP($B$3,$BC$3:$BE$150,2,0),HAYATDISI!$B:$B,0),MATCH(9003,HAYATDISI!$B:$B,0)+1),MATCH($A57,HAYATDISI!$5:$5,0)))</f>
        <v>-5090836.6500000004</v>
      </c>
      <c r="E57" s="21" t="s">
        <v>108</v>
      </c>
      <c r="F57" s="22">
        <f ca="1">INDIRECT("'HAYATDISI'!"&amp;ADDRESS(IFERROR(MATCH(VLOOKUP($E$3,$BC$3:$BE$150,2,0),HAYATDISI!$B:$B,0),MATCH(9003,HAYATDISI!$B:$B,0)+1),MATCH($A57,HAYATDISI!$5:$5,0)))</f>
        <v>-5090836.6500000004</v>
      </c>
      <c r="BC57" s="42" t="s">
        <v>109</v>
      </c>
      <c r="BD57" s="42">
        <v>3002</v>
      </c>
    </row>
    <row r="58" spans="1:56">
      <c r="A58" s="15">
        <v>619</v>
      </c>
      <c r="B58" s="18" t="s">
        <v>110</v>
      </c>
      <c r="C58" s="19">
        <f ca="1">INDIRECT("'HAYATDISI'!"&amp;ADDRESS(IFERROR(MATCH(VLOOKUP($B$3,$BC$3:$BE$150,2,0),HAYATDISI!$B:$B,0),MATCH(9003,HAYATDISI!$B:$B,0)+1),MATCH($A58,HAYATDISI!$5:$5,0)))</f>
        <v>-9091676396.4600029</v>
      </c>
      <c r="E58" s="18" t="s">
        <v>110</v>
      </c>
      <c r="F58" s="19">
        <f ca="1">INDIRECT("'HAYATDISI'!"&amp;ADDRESS(IFERROR(MATCH(VLOOKUP($E$3,$BC$3:$BE$150,2,0),HAYATDISI!$B:$B,0),MATCH(9003,HAYATDISI!$B:$B,0)+1),MATCH($A58,HAYATDISI!$5:$5,0)))</f>
        <v>-9091676396.4600029</v>
      </c>
      <c r="BC58" s="42" t="s">
        <v>111</v>
      </c>
      <c r="BD58" s="42">
        <v>3003</v>
      </c>
    </row>
    <row r="59" spans="1:56" ht="13.5" thickBot="1">
      <c r="A59" s="25"/>
      <c r="B59" s="16" t="s">
        <v>112</v>
      </c>
      <c r="C59" s="17">
        <f ca="1">C6+C28</f>
        <v>75655709028.169983</v>
      </c>
      <c r="E59" s="16" t="s">
        <v>112</v>
      </c>
      <c r="F59" s="17">
        <f ca="1">F6+F28</f>
        <v>75655709028.169983</v>
      </c>
      <c r="BC59" s="42" t="s">
        <v>113</v>
      </c>
      <c r="BD59" s="42">
        <v>3004</v>
      </c>
    </row>
    <row r="60" spans="1:56">
      <c r="A60" s="15"/>
      <c r="B60" s="16" t="s">
        <v>114</v>
      </c>
      <c r="C60" s="17">
        <f ca="1">C61+C64+C67+C70+C73+C76+C77+C78+C79</f>
        <v>122536674066.1156</v>
      </c>
      <c r="E60" s="16" t="s">
        <v>114</v>
      </c>
      <c r="F60" s="17">
        <f ca="1">F61+F64+F67+F70+F73+F76+F77+F78+F79</f>
        <v>122536674066.1156</v>
      </c>
      <c r="BC60" s="42" t="s">
        <v>115</v>
      </c>
      <c r="BD60" s="42">
        <v>3005</v>
      </c>
    </row>
    <row r="61" spans="1:56">
      <c r="A61" s="15"/>
      <c r="B61" s="18" t="s">
        <v>8</v>
      </c>
      <c r="C61" s="19">
        <f ca="1">C62+C63</f>
        <v>109633427939.80197</v>
      </c>
      <c r="E61" s="18" t="s">
        <v>8</v>
      </c>
      <c r="F61" s="19">
        <f ca="1">F62+F63</f>
        <v>109633427939.80197</v>
      </c>
      <c r="BC61" s="42" t="s">
        <v>116</v>
      </c>
      <c r="BD61" s="42">
        <v>3006</v>
      </c>
    </row>
    <row r="62" spans="1:56">
      <c r="A62" s="20">
        <v>62001</v>
      </c>
      <c r="B62" s="21" t="s">
        <v>10</v>
      </c>
      <c r="C62" s="22">
        <f ca="1">INDIRECT("'HAYAT'!"&amp;ADDRESS(IFERROR(MATCH(VLOOKUP($B$3,$BC$3:$BE$150,2,0),HAYAT!$B:$B,0),MATCH(9003,HAYAT!$B:$B,0)+1),MATCH($A62,HAYAT!$5:$5,0)))</f>
        <v>114845653812.06911</v>
      </c>
      <c r="E62" s="21" t="s">
        <v>10</v>
      </c>
      <c r="F62" s="22">
        <f ca="1">INDIRECT("'HAYAT'!"&amp;ADDRESS(IFERROR(MATCH(VLOOKUP($E$3,$BC$3:$BE$150,2,0),HAYAT!$B:$B,0),MATCH(9003,HAYAT!$B:$B,0)+1),MATCH($A62,HAYAT!$5:$5,0)))</f>
        <v>114845653812.06911</v>
      </c>
      <c r="BC62" s="42" t="s">
        <v>117</v>
      </c>
      <c r="BD62" s="42">
        <v>3007</v>
      </c>
    </row>
    <row r="63" spans="1:56">
      <c r="A63" s="20">
        <v>62002</v>
      </c>
      <c r="B63" s="21" t="s">
        <v>12</v>
      </c>
      <c r="C63" s="22">
        <f ca="1">INDIRECT("'HAYAT'!"&amp;ADDRESS(IFERROR(MATCH(VLOOKUP($B$3,$BC$3:$BE$150,2,0),HAYAT!$B:$B,0),MATCH(9003,HAYAT!$B:$B,0)+1),MATCH($A63,HAYAT!$5:$5,0)))</f>
        <v>-5212225872.267128</v>
      </c>
      <c r="E63" s="21" t="s">
        <v>12</v>
      </c>
      <c r="F63" s="22">
        <f ca="1">INDIRECT("'HAYAT'!"&amp;ADDRESS(IFERROR(MATCH(VLOOKUP($E$3,$BC$3:$BE$150,2,0),HAYAT!$B:$B,0),MATCH(9003,HAYAT!$B:$B,0)+1),MATCH($A63,HAYAT!$5:$5,0)))</f>
        <v>-5212225872.267128</v>
      </c>
      <c r="BC63" s="42" t="s">
        <v>118</v>
      </c>
      <c r="BD63" s="42">
        <v>3008</v>
      </c>
    </row>
    <row r="64" spans="1:56">
      <c r="A64" s="15"/>
      <c r="B64" s="18" t="s">
        <v>16</v>
      </c>
      <c r="C64" s="19">
        <f ca="1">C65+C66</f>
        <v>-34614176178.260002</v>
      </c>
      <c r="E64" s="18" t="s">
        <v>16</v>
      </c>
      <c r="F64" s="19">
        <f ca="1">F65+F66</f>
        <v>-34614176178.260002</v>
      </c>
      <c r="BC64" s="42" t="s">
        <v>119</v>
      </c>
      <c r="BD64" s="42">
        <v>3009</v>
      </c>
    </row>
    <row r="65" spans="1:56">
      <c r="A65" s="20">
        <v>621011</v>
      </c>
      <c r="B65" s="21" t="s">
        <v>18</v>
      </c>
      <c r="C65" s="22">
        <f ca="1">INDIRECT("'HAYAT'!"&amp;ADDRESS(IFERROR(MATCH(VLOOKUP($B$3,$BC$3:$BE$150,2,0),HAYAT!$B:$B,0),MATCH(9003,HAYAT!$B:$B,0)+1),MATCH($A65,HAYAT!$5:$5,0)))</f>
        <v>-37205219999.400002</v>
      </c>
      <c r="E65" s="21" t="s">
        <v>18</v>
      </c>
      <c r="F65" s="22">
        <f ca="1">INDIRECT("'HAYAT'!"&amp;ADDRESS(IFERROR(MATCH(VLOOKUP($E$3,$BC$3:$BE$150,2,0),HAYAT!$B:$B,0),MATCH(9003,HAYAT!$B:$B,0)+1),MATCH($A65,HAYAT!$5:$5,0)))</f>
        <v>-37205219999.400002</v>
      </c>
      <c r="BC65" s="42" t="s">
        <v>120</v>
      </c>
      <c r="BD65" s="42">
        <v>3011</v>
      </c>
    </row>
    <row r="66" spans="1:56">
      <c r="A66" s="20">
        <v>621021</v>
      </c>
      <c r="B66" s="21" t="s">
        <v>20</v>
      </c>
      <c r="C66" s="22">
        <f ca="1">INDIRECT("'HAYAT'!"&amp;ADDRESS(IFERROR(MATCH(VLOOKUP($B$3,$BC$3:$BE$150,2,0),HAYAT!$B:$B,0),MATCH(9003,HAYAT!$B:$B,0)+1),MATCH($A66,HAYAT!$5:$5,0)))</f>
        <v>2591043821.1399999</v>
      </c>
      <c r="E66" s="21" t="s">
        <v>20</v>
      </c>
      <c r="F66" s="22">
        <f ca="1">INDIRECT("'HAYAT'!"&amp;ADDRESS(IFERROR(MATCH(VLOOKUP($E$3,$BC$3:$BE$150,2,0),HAYAT!$B:$B,0),MATCH(9003,HAYAT!$B:$B,0)+1),MATCH($A66,HAYAT!$5:$5,0)))</f>
        <v>2591043821.1399999</v>
      </c>
      <c r="BC66" s="42" t="s">
        <v>121</v>
      </c>
      <c r="BD66" s="42">
        <v>3012</v>
      </c>
    </row>
    <row r="67" spans="1:56">
      <c r="A67" s="15"/>
      <c r="B67" s="18" t="s">
        <v>24</v>
      </c>
      <c r="C67" s="19">
        <f ca="1">C68+C69</f>
        <v>26362021137.91</v>
      </c>
      <c r="E67" s="18" t="s">
        <v>24</v>
      </c>
      <c r="F67" s="19">
        <f ca="1">F68+F69</f>
        <v>26362021137.91</v>
      </c>
      <c r="BC67" s="42" t="s">
        <v>122</v>
      </c>
      <c r="BD67" s="42">
        <v>3016</v>
      </c>
    </row>
    <row r="68" spans="1:56">
      <c r="A68" s="20">
        <v>621012</v>
      </c>
      <c r="B68" s="21" t="s">
        <v>26</v>
      </c>
      <c r="C68" s="22">
        <f ca="1">INDIRECT("'HAYAT'!"&amp;ADDRESS(IFERROR(MATCH(VLOOKUP($B$3,$BC$3:$BE$150,2,0),HAYAT!$B:$B,0),MATCH(9003,HAYAT!$B:$B,0)+1),MATCH($A68,HAYAT!$5:$5,0)))</f>
        <v>28263981478.610001</v>
      </c>
      <c r="E68" s="21" t="s">
        <v>26</v>
      </c>
      <c r="F68" s="22">
        <f ca="1">INDIRECT("'HAYAT'!"&amp;ADDRESS(IFERROR(MATCH(VLOOKUP($E$3,$BC$3:$BE$150,2,0),HAYAT!$B:$B,0),MATCH(9003,HAYAT!$B:$B,0)+1),MATCH($A68,HAYAT!$5:$5,0)))</f>
        <v>28263981478.610001</v>
      </c>
      <c r="BC68" s="42" t="s">
        <v>123</v>
      </c>
      <c r="BD68" s="42">
        <v>3017</v>
      </c>
    </row>
    <row r="69" spans="1:56">
      <c r="A69" s="20">
        <v>621022</v>
      </c>
      <c r="B69" s="21" t="s">
        <v>28</v>
      </c>
      <c r="C69" s="22">
        <f ca="1">INDIRECT("'HAYAT'!"&amp;ADDRESS(IFERROR(MATCH(VLOOKUP($B$3,$BC$3:$BE$150,2,0),HAYAT!$B:$B,0),MATCH(9003,HAYAT!$B:$B,0)+1),MATCH($A69,HAYAT!$5:$5,0)))</f>
        <v>-1901960340.7</v>
      </c>
      <c r="E69" s="21" t="s">
        <v>28</v>
      </c>
      <c r="F69" s="22">
        <f ca="1">INDIRECT("'HAYAT'!"&amp;ADDRESS(IFERROR(MATCH(VLOOKUP($E$3,$BC$3:$BE$150,2,0),HAYAT!$B:$B,0),MATCH(9003,HAYAT!$B:$B,0)+1),MATCH($A69,HAYAT!$5:$5,0)))</f>
        <v>-1901960340.7</v>
      </c>
      <c r="BC69" s="42" t="s">
        <v>124</v>
      </c>
      <c r="BD69" s="42">
        <v>3018</v>
      </c>
    </row>
    <row r="70" spans="1:56">
      <c r="A70" s="15"/>
      <c r="B70" s="18" t="s">
        <v>32</v>
      </c>
      <c r="C70" s="19">
        <f ca="1">C71+C72</f>
        <v>0</v>
      </c>
      <c r="E70" s="18" t="s">
        <v>32</v>
      </c>
      <c r="F70" s="19">
        <f ca="1">F71+F72</f>
        <v>0</v>
      </c>
      <c r="BC70" s="42" t="s">
        <v>125</v>
      </c>
      <c r="BD70" s="42">
        <v>4002</v>
      </c>
    </row>
    <row r="71" spans="1:56">
      <c r="A71" s="20">
        <v>622011</v>
      </c>
      <c r="B71" s="21" t="s">
        <v>34</v>
      </c>
      <c r="C71" s="22">
        <f ca="1">INDIRECT("'HAYAT'!"&amp;ADDRESS(IFERROR(MATCH(VLOOKUP($B$3,$BC$3:$BE$150,2,0),HAYAT!$B:$B,0),MATCH(9003,HAYAT!$B:$B,0)+1),MATCH($A71,HAYAT!$5:$5,0)))</f>
        <v>0</v>
      </c>
      <c r="E71" s="21" t="s">
        <v>34</v>
      </c>
      <c r="F71" s="22">
        <f ca="1">INDIRECT("'HAYAT'!"&amp;ADDRESS(IFERROR(MATCH(VLOOKUP($E$3,$BC$3:$BE$150,2,0),HAYAT!$B:$B,0),MATCH(9003,HAYAT!$B:$B,0)+1),MATCH($A71,HAYAT!$5:$5,0)))</f>
        <v>0</v>
      </c>
      <c r="BC71" s="42" t="s">
        <v>126</v>
      </c>
      <c r="BD71" s="42">
        <v>4003</v>
      </c>
    </row>
    <row r="72" spans="1:56">
      <c r="A72" s="20">
        <v>622021</v>
      </c>
      <c r="B72" s="21" t="s">
        <v>36</v>
      </c>
      <c r="C72" s="22">
        <f ca="1">INDIRECT("'HAYAT'!"&amp;ADDRESS(IFERROR(MATCH(VLOOKUP($B$3,$BC$3:$BE$150,2,0),HAYAT!$B:$B,0),MATCH(9003,HAYAT!$B:$B,0)+1),MATCH($A72,HAYAT!$5:$5,0)))</f>
        <v>0</v>
      </c>
      <c r="E72" s="21" t="s">
        <v>36</v>
      </c>
      <c r="F72" s="22">
        <f ca="1">INDIRECT("'HAYAT'!"&amp;ADDRESS(IFERROR(MATCH(VLOOKUP($E$3,$BC$3:$BE$150,2,0),HAYAT!$B:$B,0),MATCH(9003,HAYAT!$B:$B,0)+1),MATCH($A72,HAYAT!$5:$5,0)))</f>
        <v>0</v>
      </c>
      <c r="BC72" s="42" t="s">
        <v>127</v>
      </c>
      <c r="BD72" s="42">
        <v>4004</v>
      </c>
    </row>
    <row r="73" spans="1:56">
      <c r="A73" s="15"/>
      <c r="B73" s="18" t="s">
        <v>38</v>
      </c>
      <c r="C73" s="19">
        <f ca="1">C74+C75</f>
        <v>0</v>
      </c>
      <c r="E73" s="18" t="s">
        <v>38</v>
      </c>
      <c r="F73" s="19">
        <f ca="1">F74+F75</f>
        <v>0</v>
      </c>
      <c r="BC73" s="42" t="s">
        <v>128</v>
      </c>
      <c r="BD73" s="42">
        <v>4005</v>
      </c>
    </row>
    <row r="74" spans="1:56">
      <c r="A74" s="20">
        <v>622012</v>
      </c>
      <c r="B74" s="21" t="s">
        <v>40</v>
      </c>
      <c r="C74" s="22">
        <f ca="1">INDIRECT("'HAYAT'!"&amp;ADDRESS(IFERROR(MATCH(VLOOKUP($B$3,$BC$3:$BE$150,2,0),HAYAT!$B:$B,0),MATCH(9003,HAYAT!$B:$B,0)+1),MATCH($A74,HAYAT!$5:$5,0)))</f>
        <v>0</v>
      </c>
      <c r="E74" s="21" t="s">
        <v>40</v>
      </c>
      <c r="F74" s="22">
        <f ca="1">INDIRECT("'HAYAT'!"&amp;ADDRESS(IFERROR(MATCH(VLOOKUP($E$3,$BC$3:$BE$150,2,0),HAYAT!$B:$B,0),MATCH(9003,HAYAT!$B:$B,0)+1),MATCH($A74,HAYAT!$5:$5,0)))</f>
        <v>0</v>
      </c>
      <c r="BC74" s="42" t="s">
        <v>129</v>
      </c>
      <c r="BD74" s="42">
        <v>9000</v>
      </c>
    </row>
    <row r="75" spans="1:56">
      <c r="A75" s="20">
        <v>622022</v>
      </c>
      <c r="B75" s="21" t="s">
        <v>42</v>
      </c>
      <c r="C75" s="22">
        <f ca="1">INDIRECT("'HAYAT'!"&amp;ADDRESS(IFERROR(MATCH(VLOOKUP($B$3,$BC$3:$BE$150,2,0),HAYAT!$B:$B,0),MATCH(9003,HAYAT!$B:$B,0)+1),MATCH($A75,HAYAT!$5:$5,0)))</f>
        <v>0</v>
      </c>
      <c r="E75" s="21" t="s">
        <v>42</v>
      </c>
      <c r="F75" s="22">
        <f ca="1">INDIRECT("'HAYAT'!"&amp;ADDRESS(IFERROR(MATCH(VLOOKUP($E$3,$BC$3:$BE$150,2,0),HAYAT!$B:$B,0),MATCH(9003,HAYAT!$B:$B,0)+1),MATCH($A75,HAYAT!$5:$5,0)))</f>
        <v>0</v>
      </c>
      <c r="BC75" s="42" t="s">
        <v>130</v>
      </c>
      <c r="BD75" s="42">
        <v>9001</v>
      </c>
    </row>
    <row r="76" spans="1:56">
      <c r="A76" s="15">
        <v>623</v>
      </c>
      <c r="B76" s="18" t="s">
        <v>131</v>
      </c>
      <c r="C76" s="19">
        <f ca="1">INDIRECT("'HAYAT'!"&amp;ADDRESS(IFERROR(MATCH(VLOOKUP($B$3,$BC$3:$BE$150,2,0),HAYAT!$B:$B,0),MATCH(9003,HAYAT!$B:$B,0)+1),MATCH($A76,HAYAT!$5:$5,0)))</f>
        <v>20371125082.123634</v>
      </c>
      <c r="E76" s="18" t="s">
        <v>131</v>
      </c>
      <c r="F76" s="19">
        <f ca="1">INDIRECT("'HAYAT'!"&amp;ADDRESS(IFERROR(MATCH(VLOOKUP($E$3,$BC$3:$BE$150,2,0),HAYAT!$B:$B,0),MATCH(9003,HAYAT!$B:$B,0)+1),MATCH($A76,HAYAT!$5:$5,0)))</f>
        <v>20371125082.123634</v>
      </c>
      <c r="BC76" s="42" t="s">
        <v>132</v>
      </c>
      <c r="BD76" s="42">
        <v>9002</v>
      </c>
    </row>
    <row r="77" spans="1:56">
      <c r="A77" s="15">
        <v>624</v>
      </c>
      <c r="B77" s="18" t="s">
        <v>133</v>
      </c>
      <c r="C77" s="19">
        <f ca="1">INDIRECT("'HAYAT'!"&amp;ADDRESS(IFERROR(MATCH(VLOOKUP($B$3,$BC$3:$BE$150,2,0),HAYAT!$B:$B,0),MATCH(9003,HAYAT!$B:$B,0)+1),MATCH($A77,HAYAT!$5:$5,0)))</f>
        <v>-4.9000000000000004</v>
      </c>
      <c r="E77" s="18" t="s">
        <v>133</v>
      </c>
      <c r="F77" s="19">
        <f ca="1">INDIRECT("'HAYAT'!"&amp;ADDRESS(IFERROR(MATCH(VLOOKUP($E$3,$BC$3:$BE$150,2,0),HAYAT!$B:$B,0),MATCH(9003,HAYAT!$B:$B,0)+1),MATCH($A77,HAYAT!$5:$5,0)))</f>
        <v>-4.9000000000000004</v>
      </c>
      <c r="BC77" s="42" t="s">
        <v>134</v>
      </c>
      <c r="BD77" s="42">
        <v>9003</v>
      </c>
    </row>
    <row r="78" spans="1:56">
      <c r="A78" s="15">
        <v>625</v>
      </c>
      <c r="B78" s="18" t="s">
        <v>135</v>
      </c>
      <c r="C78" s="19">
        <f ca="1">INDIRECT("'HAYAT'!"&amp;ADDRESS(IFERROR(MATCH(VLOOKUP($B$3,$BC$3:$BE$150,2,0),HAYAT!$B:$B,0),MATCH(9003,HAYAT!$B:$B,0)+1),MATCH($A78,HAYAT!$5:$5,0)))</f>
        <v>784276089.44000018</v>
      </c>
      <c r="E78" s="18" t="s">
        <v>135</v>
      </c>
      <c r="F78" s="19">
        <f ca="1">INDIRECT("'HAYAT'!"&amp;ADDRESS(IFERROR(MATCH(VLOOKUP($E$3,$BC$3:$BE$150,2,0),HAYAT!$B:$B,0),MATCH(9003,HAYAT!$B:$B,0)+1),MATCH($A78,HAYAT!$5:$5,0)))</f>
        <v>784276089.44000018</v>
      </c>
      <c r="H78" s="24"/>
      <c r="BC78" s="42" t="s">
        <v>136</v>
      </c>
    </row>
    <row r="79" spans="1:56">
      <c r="A79" s="15">
        <v>626</v>
      </c>
      <c r="B79" s="18" t="s">
        <v>137</v>
      </c>
      <c r="C79" s="19">
        <f ca="1">INDIRECT("'HAYAT'!"&amp;ADDRESS(IFERROR(MATCH(VLOOKUP($B$3,$BC$3:$BE$150,2,0),HAYAT!$B:$B,0),MATCH(9003,HAYAT!$B:$B,0)+1),MATCH($A79,HAYAT!$5:$5,0)))</f>
        <v>0</v>
      </c>
      <c r="E79" s="18" t="s">
        <v>137</v>
      </c>
      <c r="F79" s="19">
        <f ca="1">INDIRECT("'HAYAT'!"&amp;ADDRESS(IFERROR(MATCH(VLOOKUP($E$3,$BC$3:$BE$150,2,0),HAYAT!$B:$B,0),MATCH(9003,HAYAT!$B:$B,0)+1),MATCH($A79,HAYAT!$5:$5,0)))</f>
        <v>0</v>
      </c>
    </row>
    <row r="80" spans="1:56">
      <c r="A80" s="15"/>
      <c r="B80" s="16" t="s">
        <v>138</v>
      </c>
      <c r="C80" s="17">
        <f ca="1">C81+C84+C87+C90+C91+C110+C111+C112+C94+C97+C101</f>
        <v>-97273719987.296097</v>
      </c>
      <c r="E80" s="16" t="s">
        <v>138</v>
      </c>
      <c r="F80" s="17">
        <f ca="1">F81+F84+F87+F90+F91+F110+F111+F112+F94+F97+F101</f>
        <v>-97273719987.296097</v>
      </c>
    </row>
    <row r="81" spans="1:6">
      <c r="A81" s="15"/>
      <c r="B81" s="18" t="s">
        <v>52</v>
      </c>
      <c r="C81" s="19">
        <f ca="1">C82+C83</f>
        <v>-19731278292.781639</v>
      </c>
      <c r="E81" s="18" t="s">
        <v>52</v>
      </c>
      <c r="F81" s="19">
        <f ca="1">F82+F83</f>
        <v>-19731278292.781639</v>
      </c>
    </row>
    <row r="82" spans="1:6">
      <c r="A82" s="20">
        <v>63001</v>
      </c>
      <c r="B82" s="21" t="s">
        <v>54</v>
      </c>
      <c r="C82" s="22">
        <f ca="1">INDIRECT("'HAYAT'!"&amp;ADDRESS(IFERROR(MATCH(VLOOKUP($B$3,$BC$3:$BE$150,2,0),HAYAT!$B:$B,0),MATCH(9003,HAYAT!$B:$B,0)+1),MATCH($A82,HAYAT!$5:$5,0)))</f>
        <v>-20971971756.02</v>
      </c>
      <c r="E82" s="21" t="s">
        <v>54</v>
      </c>
      <c r="F82" s="22">
        <f ca="1">INDIRECT("'HAYAT'!"&amp;ADDRESS(IFERROR(MATCH(VLOOKUP($E$3,$BC$3:$BE$150,2,0),HAYAT!$B:$B,0),MATCH(9003,HAYAT!$B:$B,0)+1),MATCH($A82,HAYAT!$5:$5,0)))</f>
        <v>-20971971756.02</v>
      </c>
    </row>
    <row r="83" spans="1:6">
      <c r="A83" s="20">
        <v>63002</v>
      </c>
      <c r="B83" s="21" t="s">
        <v>56</v>
      </c>
      <c r="C83" s="22">
        <f ca="1">INDIRECT("'HAYAT'!"&amp;ADDRESS(IFERROR(MATCH(VLOOKUP($B$3,$BC$3:$BE$150,2,0),HAYAT!$B:$B,0),MATCH(9003,HAYAT!$B:$B,0)+1),MATCH($A83,HAYAT!$5:$5,0)))</f>
        <v>1240693463.2383618</v>
      </c>
      <c r="E83" s="21" t="s">
        <v>56</v>
      </c>
      <c r="F83" s="22">
        <f ca="1">INDIRECT("'HAYAT'!"&amp;ADDRESS(IFERROR(MATCH(VLOOKUP($E$3,$BC$3:$BE$150,2,0),HAYAT!$B:$B,0),MATCH(9003,HAYAT!$B:$B,0)+1),MATCH($A83,HAYAT!$5:$5,0)))</f>
        <v>1240693463.2383618</v>
      </c>
    </row>
    <row r="84" spans="1:6">
      <c r="A84" s="15"/>
      <c r="B84" s="18" t="s">
        <v>58</v>
      </c>
      <c r="C84" s="19">
        <f ca="1">C85+C86</f>
        <v>-8424438823.7804432</v>
      </c>
      <c r="E84" s="18" t="s">
        <v>58</v>
      </c>
      <c r="F84" s="19">
        <f ca="1">F85+F86</f>
        <v>-8424438823.7804432</v>
      </c>
    </row>
    <row r="85" spans="1:6">
      <c r="A85" s="20">
        <v>631011</v>
      </c>
      <c r="B85" s="21" t="s">
        <v>60</v>
      </c>
      <c r="C85" s="22">
        <f ca="1">INDIRECT("'HAYAT'!"&amp;ADDRESS(IFERROR(MATCH(VLOOKUP($B$3,$BC$3:$BE$150,2,0),HAYAT!$B:$B,0),MATCH(9003,HAYAT!$B:$B,0)+1),MATCH($A85,HAYAT!$5:$5,0)))</f>
        <v>-11086001034.537165</v>
      </c>
      <c r="E85" s="21" t="s">
        <v>60</v>
      </c>
      <c r="F85" s="22">
        <f ca="1">INDIRECT("'HAYAT'!"&amp;ADDRESS(IFERROR(MATCH(VLOOKUP($E$3,$BC$3:$BE$150,2,0),HAYAT!$B:$B,0),MATCH(9003,HAYAT!$B:$B,0)+1),MATCH($A85,HAYAT!$5:$5,0)))</f>
        <v>-11086001034.537165</v>
      </c>
    </row>
    <row r="86" spans="1:6">
      <c r="A86" s="20">
        <v>631021</v>
      </c>
      <c r="B86" s="21" t="s">
        <v>62</v>
      </c>
      <c r="C86" s="22">
        <f ca="1">INDIRECT("'HAYAT'!"&amp;ADDRESS(IFERROR(MATCH(VLOOKUP($B$3,$BC$3:$BE$150,2,0),HAYAT!$B:$B,0),MATCH(9003,HAYAT!$B:$B,0)+1),MATCH($A86,HAYAT!$5:$5,0)))</f>
        <v>2661562210.756721</v>
      </c>
      <c r="E86" s="21" t="s">
        <v>62</v>
      </c>
      <c r="F86" s="22">
        <f ca="1">INDIRECT("'HAYAT'!"&amp;ADDRESS(IFERROR(MATCH(VLOOKUP($E$3,$BC$3:$BE$150,2,0),HAYAT!$B:$B,0),MATCH(9003,HAYAT!$B:$B,0)+1),MATCH($A86,HAYAT!$5:$5,0)))</f>
        <v>2661562210.756721</v>
      </c>
    </row>
    <row r="87" spans="1:6">
      <c r="A87" s="15"/>
      <c r="B87" s="18" t="s">
        <v>64</v>
      </c>
      <c r="C87" s="19">
        <f ca="1">C88+C89</f>
        <v>7066037643.5605793</v>
      </c>
      <c r="E87" s="18" t="s">
        <v>64</v>
      </c>
      <c r="F87" s="19">
        <f ca="1">F88+F89</f>
        <v>7066037643.5605793</v>
      </c>
    </row>
    <row r="88" spans="1:6">
      <c r="A88" s="20">
        <v>631012</v>
      </c>
      <c r="B88" s="21" t="s">
        <v>66</v>
      </c>
      <c r="C88" s="22">
        <f ca="1">INDIRECT("'HAYAT'!"&amp;ADDRESS(IFERROR(MATCH(VLOOKUP($B$3,$BC$3:$BE$150,2,0),HAYAT!$B:$B,0),MATCH(9003,HAYAT!$B:$B,0)+1),MATCH($A88,HAYAT!$5:$5,0)))</f>
        <v>9000905099.787159</v>
      </c>
      <c r="E88" s="21" t="s">
        <v>66</v>
      </c>
      <c r="F88" s="22">
        <f ca="1">INDIRECT("'HAYAT'!"&amp;ADDRESS(IFERROR(MATCH(VLOOKUP($E$3,$BC$3:$BE$150,2,0),HAYAT!$B:$B,0),MATCH(9003,HAYAT!$B:$B,0)+1),MATCH($A88,HAYAT!$5:$5,0)))</f>
        <v>9000905099.787159</v>
      </c>
    </row>
    <row r="89" spans="1:6">
      <c r="A89" s="20">
        <v>631022</v>
      </c>
      <c r="B89" s="21" t="s">
        <v>68</v>
      </c>
      <c r="C89" s="22">
        <f ca="1">INDIRECT("'HAYAT'!"&amp;ADDRESS(IFERROR(MATCH(VLOOKUP($B$3,$BC$3:$BE$150,2,0),HAYAT!$B:$B,0),MATCH(9003,HAYAT!$B:$B,0)+1),MATCH($A89,HAYAT!$5:$5,0)))</f>
        <v>-1934867456.2265799</v>
      </c>
      <c r="E89" s="21" t="s">
        <v>68</v>
      </c>
      <c r="F89" s="22">
        <f ca="1">INDIRECT("'HAYAT'!"&amp;ADDRESS(IFERROR(MATCH(VLOOKUP($E$3,$BC$3:$BE$150,2,0),HAYAT!$B:$B,0),MATCH(9003,HAYAT!$B:$B,0)+1),MATCH($A89,HAYAT!$5:$5,0)))</f>
        <v>-1934867456.2265799</v>
      </c>
    </row>
    <row r="90" spans="1:6">
      <c r="A90" s="15">
        <v>632</v>
      </c>
      <c r="B90" s="18" t="s">
        <v>70</v>
      </c>
      <c r="C90" s="19">
        <f ca="1">INDIRECT("'HAYAT'!"&amp;ADDRESS(IFERROR(MATCH(VLOOKUP($B$3,$BC$3:$BE$150,2,0),HAYAT!$B:$B,0),MATCH(9003,HAYAT!$B:$B,0)+1),MATCH($A90,HAYAT!$5:$5,0)))</f>
        <v>-411267786.05999994</v>
      </c>
      <c r="E90" s="18" t="s">
        <v>70</v>
      </c>
      <c r="F90" s="19">
        <f ca="1">INDIRECT("'HAYAT'!"&amp;ADDRESS(IFERROR(MATCH(VLOOKUP($E$3,$BC$3:$BE$150,2,0),HAYAT!$B:$B,0),MATCH(9003,HAYAT!$B:$B,0)+1),MATCH($A90,HAYAT!$5:$5,0)))</f>
        <v>-411267786.05999994</v>
      </c>
    </row>
    <row r="91" spans="1:6">
      <c r="A91" s="15"/>
      <c r="B91" s="18" t="s">
        <v>139</v>
      </c>
      <c r="C91" s="19">
        <f ca="1">C92+C93</f>
        <v>-204586009801.79968</v>
      </c>
      <c r="E91" s="18" t="s">
        <v>139</v>
      </c>
      <c r="F91" s="19">
        <f ca="1">F92+F93</f>
        <v>-204586009801.79968</v>
      </c>
    </row>
    <row r="92" spans="1:6">
      <c r="A92" s="20">
        <v>633011</v>
      </c>
      <c r="B92" s="21" t="s">
        <v>100</v>
      </c>
      <c r="C92" s="22">
        <f ca="1">INDIRECT("'HAYAT'!"&amp;ADDRESS(IFERROR(MATCH(VLOOKUP($B$3,$BC$3:$BE$150,2,0),HAYAT!$B:$B,0),MATCH(9003,HAYAT!$B:$B,0)+1),MATCH($A92,HAYAT!$5:$5,0)))</f>
        <v>-204676459569.67969</v>
      </c>
      <c r="E92" s="21" t="s">
        <v>100</v>
      </c>
      <c r="F92" s="22">
        <f ca="1">INDIRECT("'HAYAT'!"&amp;ADDRESS(IFERROR(MATCH(VLOOKUP($E$3,$BC$3:$BE$150,2,0),HAYAT!$B:$B,0),MATCH(9003,HAYAT!$B:$B,0)+1),MATCH($A92,HAYAT!$5:$5,0)))</f>
        <v>-204676459569.67969</v>
      </c>
    </row>
    <row r="93" spans="1:6">
      <c r="A93" s="20">
        <v>633021</v>
      </c>
      <c r="B93" s="21" t="s">
        <v>102</v>
      </c>
      <c r="C93" s="22">
        <f ca="1">INDIRECT("'HAYAT'!"&amp;ADDRESS(IFERROR(MATCH(VLOOKUP($B$3,$BC$3:$BE$150,2,0),HAYAT!$B:$B,0),MATCH(9003,HAYAT!$B:$B,0)+1),MATCH($A93,HAYAT!$5:$5,0)))</f>
        <v>90449767.879999965</v>
      </c>
      <c r="E93" s="21" t="s">
        <v>102</v>
      </c>
      <c r="F93" s="22">
        <f ca="1">INDIRECT("'HAYAT'!"&amp;ADDRESS(IFERROR(MATCH(VLOOKUP($E$3,$BC$3:$BE$150,2,0),HAYAT!$B:$B,0),MATCH(9003,HAYAT!$B:$B,0)+1),MATCH($A93,HAYAT!$5:$5,0)))</f>
        <v>90449767.879999965</v>
      </c>
    </row>
    <row r="94" spans="1:6">
      <c r="A94" s="15"/>
      <c r="B94" s="18" t="s">
        <v>140</v>
      </c>
      <c r="C94" s="19">
        <f ca="1">C95+C96</f>
        <v>167862540517.42999</v>
      </c>
      <c r="E94" s="18" t="s">
        <v>140</v>
      </c>
      <c r="F94" s="19">
        <f ca="1">F95+F96</f>
        <v>167862540517.42999</v>
      </c>
    </row>
    <row r="95" spans="1:6">
      <c r="A95" s="20">
        <v>633012</v>
      </c>
      <c r="B95" s="21" t="s">
        <v>106</v>
      </c>
      <c r="C95" s="22">
        <f ca="1">INDIRECT("'HAYAT'!"&amp;ADDRESS(IFERROR(MATCH(VLOOKUP($B$3,$BC$3:$BE$150,2,0),HAYAT!$B:$B,0),MATCH(9003,HAYAT!$B:$B,0)+1),MATCH($A95,HAYAT!$5:$5,0)))</f>
        <v>168393592343.38</v>
      </c>
      <c r="E95" s="21" t="s">
        <v>106</v>
      </c>
      <c r="F95" s="22">
        <f ca="1">INDIRECT("'HAYAT'!"&amp;ADDRESS(IFERROR(MATCH(VLOOKUP($E$3,$BC$3:$BE$150,2,0),HAYAT!$B:$B,0),MATCH(9003,HAYAT!$B:$B,0)+1),MATCH($A95,HAYAT!$5:$5,0)))</f>
        <v>168393592343.38</v>
      </c>
    </row>
    <row r="96" spans="1:6">
      <c r="A96" s="20">
        <v>633022</v>
      </c>
      <c r="B96" s="21" t="s">
        <v>108</v>
      </c>
      <c r="C96" s="22">
        <f ca="1">INDIRECT("'HAYAT'!"&amp;ADDRESS(IFERROR(MATCH(VLOOKUP($B$3,$BC$3:$BE$150,2,0),HAYAT!$B:$B,0),MATCH(9003,HAYAT!$B:$B,0)+1),MATCH($A96,HAYAT!$5:$5,0)))</f>
        <v>-531051825.94999993</v>
      </c>
      <c r="E96" s="21" t="s">
        <v>108</v>
      </c>
      <c r="F96" s="22">
        <f ca="1">INDIRECT("'HAYAT'!"&amp;ADDRESS(IFERROR(MATCH(VLOOKUP($E$3,$BC$3:$BE$150,2,0),HAYAT!$B:$B,0),MATCH(9003,HAYAT!$B:$B,0)+1),MATCH($A96,HAYAT!$5:$5,0)))</f>
        <v>-531051825.94999993</v>
      </c>
    </row>
    <row r="97" spans="1:6">
      <c r="A97" s="15"/>
      <c r="B97" s="18" t="s">
        <v>141</v>
      </c>
      <c r="C97" s="19">
        <f ca="1">C98+C99+C100</f>
        <v>-496402865.88999993</v>
      </c>
      <c r="E97" s="18" t="s">
        <v>141</v>
      </c>
      <c r="F97" s="19">
        <f ca="1">F98+F99+F100</f>
        <v>-496402865.88999993</v>
      </c>
    </row>
    <row r="98" spans="1:6">
      <c r="A98" s="20">
        <v>63501</v>
      </c>
      <c r="B98" s="21" t="s">
        <v>74</v>
      </c>
      <c r="C98" s="22">
        <f ca="1">INDIRECT("'HAYAT'!"&amp;ADDRESS(IFERROR(MATCH(VLOOKUP($B$3,$BC$3:$BE$150,2,0),HAYAT!$B:$B,0),MATCH(9003,HAYAT!$B:$B,0)+1),MATCH($A98,HAYAT!$5:$5,0)))</f>
        <v>-490975084.0999999</v>
      </c>
      <c r="E98" s="21" t="s">
        <v>74</v>
      </c>
      <c r="F98" s="22">
        <f ca="1">INDIRECT("'HAYAT'!"&amp;ADDRESS(IFERROR(MATCH(VLOOKUP($E$3,$BC$3:$BE$150,2,0),HAYAT!$B:$B,0),MATCH(9003,HAYAT!$B:$B,0)+1),MATCH($A98,HAYAT!$5:$5,0)))</f>
        <v>-490975084.0999999</v>
      </c>
    </row>
    <row r="99" spans="1:6">
      <c r="A99" s="20">
        <v>63502</v>
      </c>
      <c r="B99" s="21" t="s">
        <v>76</v>
      </c>
      <c r="C99" s="22">
        <f ca="1">INDIRECT("'HAYAT'!"&amp;ADDRESS(IFERROR(MATCH(VLOOKUP($B$3,$BC$3:$BE$150,2,0),HAYAT!$B:$B,0),MATCH(9003,HAYAT!$B:$B,0)+1),MATCH($A99,HAYAT!$5:$5,0)))</f>
        <v>0</v>
      </c>
      <c r="E99" s="21" t="s">
        <v>76</v>
      </c>
      <c r="F99" s="22">
        <f ca="1">INDIRECT("'HAYAT'!"&amp;ADDRESS(IFERROR(MATCH(VLOOKUP($E$3,$BC$3:$BE$150,2,0),HAYAT!$B:$B,0),MATCH(9003,HAYAT!$B:$B,0)+1),MATCH($A99,HAYAT!$5:$5,0)))</f>
        <v>0</v>
      </c>
    </row>
    <row r="100" spans="1:6">
      <c r="A100" s="20">
        <v>63599</v>
      </c>
      <c r="B100" s="21" t="s">
        <v>78</v>
      </c>
      <c r="C100" s="22">
        <f ca="1">INDIRECT("'HAYAT'!"&amp;ADDRESS(IFERROR(MATCH(VLOOKUP($B$3,$BC$3:$BE$150,2,0),HAYAT!$B:$B,0),MATCH(9003,HAYAT!$B:$B,0)+1),MATCH($A100,HAYAT!$5:$5,0)))</f>
        <v>-5427781.79</v>
      </c>
      <c r="E100" s="21" t="s">
        <v>78</v>
      </c>
      <c r="F100" s="22">
        <f ca="1">INDIRECT("'HAYAT'!"&amp;ADDRESS(IFERROR(MATCH(VLOOKUP($E$3,$BC$3:$BE$150,2,0),HAYAT!$B:$B,0),MATCH(9003,HAYAT!$B:$B,0)+1),MATCH($A100,HAYAT!$5:$5,0)))</f>
        <v>-5427781.79</v>
      </c>
    </row>
    <row r="101" spans="1:6">
      <c r="A101" s="15"/>
      <c r="B101" s="18" t="s">
        <v>142</v>
      </c>
      <c r="C101" s="19">
        <f ca="1">SUM(C102:C109)</f>
        <v>-38344791676.914917</v>
      </c>
      <c r="E101" s="18" t="s">
        <v>142</v>
      </c>
      <c r="F101" s="19">
        <f ca="1">SUM(F102:F109)</f>
        <v>-38344791676.914917</v>
      </c>
    </row>
    <row r="102" spans="1:6">
      <c r="A102" s="20">
        <v>63601</v>
      </c>
      <c r="B102" s="21" t="s">
        <v>82</v>
      </c>
      <c r="C102" s="22">
        <f ca="1">INDIRECT("'HAYAT'!"&amp;ADDRESS(IFERROR(MATCH(VLOOKUP($B$3,$BC$3:$BE$150,2,0),HAYAT!$B:$B,0),MATCH(9003,HAYAT!$B:$B,0)+1),MATCH($A102,HAYAT!$5:$5,0)))</f>
        <v>-28348714493.864311</v>
      </c>
      <c r="E102" s="21" t="s">
        <v>82</v>
      </c>
      <c r="F102" s="22">
        <f ca="1">INDIRECT("'HAYAT'!"&amp;ADDRESS(IFERROR(MATCH(VLOOKUP($E$3,$BC$3:$BE$150,2,0),HAYAT!$B:$B,0),MATCH(9003,HAYAT!$B:$B,0)+1),MATCH($A102,HAYAT!$5:$5,0)))</f>
        <v>-28348714493.864311</v>
      </c>
    </row>
    <row r="103" spans="1:6">
      <c r="A103" s="20">
        <v>63602</v>
      </c>
      <c r="B103" s="21" t="s">
        <v>84</v>
      </c>
      <c r="C103" s="22">
        <f ca="1">INDIRECT("'HAYAT'!"&amp;ADDRESS(IFERROR(MATCH(VLOOKUP($B$3,$BC$3:$BE$150,2,0),HAYAT!$B:$B,0),MATCH(9003,HAYAT!$B:$B,0)+1),MATCH($A103,HAYAT!$5:$5,0)))</f>
        <v>-7731598381.2330809</v>
      </c>
      <c r="E103" s="21" t="s">
        <v>84</v>
      </c>
      <c r="F103" s="22">
        <f ca="1">INDIRECT("'HAYAT'!"&amp;ADDRESS(IFERROR(MATCH(VLOOKUP($E$3,$BC$3:$BE$150,2,0),HAYAT!$B:$B,0),MATCH(9003,HAYAT!$B:$B,0)+1),MATCH($A103,HAYAT!$5:$5,0)))</f>
        <v>-7731598381.2330809</v>
      </c>
    </row>
    <row r="104" spans="1:6">
      <c r="A104" s="20">
        <v>63603</v>
      </c>
      <c r="B104" s="21" t="s">
        <v>86</v>
      </c>
      <c r="C104" s="22">
        <f ca="1">INDIRECT("'HAYAT'!"&amp;ADDRESS(IFERROR(MATCH(VLOOKUP($B$3,$BC$3:$BE$150,2,0),HAYAT!$B:$B,0),MATCH(9003,HAYAT!$B:$B,0)+1),MATCH($A104,HAYAT!$5:$5,0)))</f>
        <v>-1803069034.5657842</v>
      </c>
      <c r="E104" s="21" t="s">
        <v>86</v>
      </c>
      <c r="F104" s="22">
        <f ca="1">INDIRECT("'HAYAT'!"&amp;ADDRESS(IFERROR(MATCH(VLOOKUP($E$3,$BC$3:$BE$150,2,0),HAYAT!$B:$B,0),MATCH(9003,HAYAT!$B:$B,0)+1),MATCH($A104,HAYAT!$5:$5,0)))</f>
        <v>-1803069034.5657842</v>
      </c>
    </row>
    <row r="105" spans="1:6">
      <c r="A105" s="20">
        <v>63604</v>
      </c>
      <c r="B105" s="21" t="s">
        <v>88</v>
      </c>
      <c r="C105" s="22">
        <f ca="1">INDIRECT("'HAYAT'!"&amp;ADDRESS(IFERROR(MATCH(VLOOKUP($B$3,$BC$3:$BE$150,2,0),HAYAT!$B:$B,0),MATCH(9003,HAYAT!$B:$B,0)+1),MATCH($A105,HAYAT!$5:$5,0)))</f>
        <v>0</v>
      </c>
      <c r="E105" s="21" t="s">
        <v>88</v>
      </c>
      <c r="F105" s="22">
        <f ca="1">INDIRECT("'HAYAT'!"&amp;ADDRESS(IFERROR(MATCH(VLOOKUP($E$3,$BC$3:$BE$150,2,0),HAYAT!$B:$B,0),MATCH(9003,HAYAT!$B:$B,0)+1),MATCH($A105,HAYAT!$5:$5,0)))</f>
        <v>0</v>
      </c>
    </row>
    <row r="106" spans="1:6">
      <c r="A106" s="20">
        <v>63605</v>
      </c>
      <c r="B106" s="21" t="s">
        <v>90</v>
      </c>
      <c r="C106" s="22">
        <f ca="1">INDIRECT("'HAYAT'!"&amp;ADDRESS(IFERROR(MATCH(VLOOKUP($B$3,$BC$3:$BE$150,2,0),HAYAT!$B:$B,0),MATCH(9003,HAYAT!$B:$B,0)+1),MATCH($A106,HAYAT!$5:$5,0)))</f>
        <v>-664066246.01378429</v>
      </c>
      <c r="E106" s="21" t="s">
        <v>90</v>
      </c>
      <c r="F106" s="22">
        <f ca="1">INDIRECT("'HAYAT'!"&amp;ADDRESS(IFERROR(MATCH(VLOOKUP($E$3,$BC$3:$BE$150,2,0),HAYAT!$B:$B,0),MATCH(9003,HAYAT!$B:$B,0)+1),MATCH($A106,HAYAT!$5:$5,0)))</f>
        <v>-664066246.01378429</v>
      </c>
    </row>
    <row r="107" spans="1:6">
      <c r="A107" s="20">
        <v>63606</v>
      </c>
      <c r="B107" s="21" t="s">
        <v>92</v>
      </c>
      <c r="C107" s="22">
        <f ca="1">INDIRECT("'HAYAT'!"&amp;ADDRESS(IFERROR(MATCH(VLOOKUP($B$3,$BC$3:$BE$150,2,0),HAYAT!$B:$B,0),MATCH(9003,HAYAT!$B:$B,0)+1),MATCH($A107,HAYAT!$5:$5,0)))</f>
        <v>-964806037.1964159</v>
      </c>
      <c r="E107" s="21" t="s">
        <v>92</v>
      </c>
      <c r="F107" s="22">
        <f ca="1">INDIRECT("'HAYAT'!"&amp;ADDRESS(IFERROR(MATCH(VLOOKUP($E$3,$BC$3:$BE$150,2,0),HAYAT!$B:$B,0),MATCH(9003,HAYAT!$B:$B,0)+1),MATCH($A107,HAYAT!$5:$5,0)))</f>
        <v>-964806037.1964159</v>
      </c>
    </row>
    <row r="108" spans="1:6">
      <c r="A108" s="20">
        <v>63607</v>
      </c>
      <c r="B108" s="21" t="s">
        <v>94</v>
      </c>
      <c r="C108" s="22">
        <f ca="1">INDIRECT("'HAYAT'!"&amp;ADDRESS(IFERROR(MATCH(VLOOKUP($B$3,$BC$3:$BE$150,2,0),HAYAT!$B:$B,0),MATCH(9003,HAYAT!$B:$B,0)+1),MATCH($A108,HAYAT!$5:$5,0)))</f>
        <v>1796461066.3743005</v>
      </c>
      <c r="E108" s="21" t="s">
        <v>94</v>
      </c>
      <c r="F108" s="22">
        <f ca="1">INDIRECT("'HAYAT'!"&amp;ADDRESS(IFERROR(MATCH(VLOOKUP($E$3,$BC$3:$BE$150,2,0),HAYAT!$B:$B,0),MATCH(9003,HAYAT!$B:$B,0)+1),MATCH($A108,HAYAT!$5:$5,0)))</f>
        <v>1796461066.3743005</v>
      </c>
    </row>
    <row r="109" spans="1:6">
      <c r="A109" s="20">
        <v>63699</v>
      </c>
      <c r="B109" s="21" t="s">
        <v>96</v>
      </c>
      <c r="C109" s="22">
        <f ca="1">INDIRECT("'HAYAT'!"&amp;ADDRESS(IFERROR(MATCH(VLOOKUP($B$3,$BC$3:$BE$150,2,0),HAYAT!$B:$B,0),MATCH(9003,HAYAT!$B:$B,0)+1),MATCH($A109,HAYAT!$5:$5,0)))</f>
        <v>-628998550.41584229</v>
      </c>
      <c r="E109" s="21" t="s">
        <v>96</v>
      </c>
      <c r="F109" s="22">
        <f ca="1">INDIRECT("'HAYAT'!"&amp;ADDRESS(IFERROR(MATCH(VLOOKUP($E$3,$BC$3:$BE$150,2,0),HAYAT!$B:$B,0),MATCH(9003,HAYAT!$B:$B,0)+1),MATCH($A109,HAYAT!$5:$5,0)))</f>
        <v>-628998550.41584229</v>
      </c>
    </row>
    <row r="110" spans="1:6">
      <c r="A110" s="15">
        <v>637</v>
      </c>
      <c r="B110" s="18" t="s">
        <v>143</v>
      </c>
      <c r="C110" s="19">
        <f ca="1">INDIRECT("'HAYAT'!"&amp;ADDRESS(IFERROR(MATCH(VLOOKUP($B$3,$BC$3:$BE$150,2,0),HAYAT!$B:$B,0),MATCH(9003,HAYAT!$B:$B,0)+1),MATCH($A110,HAYAT!$5:$5,0)))</f>
        <v>-128577507.86999999</v>
      </c>
      <c r="E110" s="18" t="s">
        <v>143</v>
      </c>
      <c r="F110" s="19">
        <f ca="1">INDIRECT("'HAYAT'!"&amp;ADDRESS(IFERROR(MATCH(VLOOKUP($E$3,$BC$3:$BE$150,2,0),HAYAT!$B:$B,0),MATCH(9003,HAYAT!$B:$B,0)+1),MATCH($A110,HAYAT!$5:$5,0)))</f>
        <v>-128577507.86999999</v>
      </c>
    </row>
    <row r="111" spans="1:6">
      <c r="A111" s="15">
        <v>638</v>
      </c>
      <c r="B111" s="18" t="s">
        <v>144</v>
      </c>
      <c r="C111" s="19">
        <f ca="1">INDIRECT("'HAYAT'!"&amp;ADDRESS(IFERROR(MATCH(VLOOKUP($B$3,$BC$3:$BE$150,2,0),HAYAT!$B:$B,0),MATCH(9003,HAYAT!$B:$B,0)+1),MATCH($A111,HAYAT!$5:$5,0)))</f>
        <v>0</v>
      </c>
      <c r="E111" s="18" t="s">
        <v>144</v>
      </c>
      <c r="F111" s="19">
        <f ca="1">INDIRECT("'HAYAT'!"&amp;ADDRESS(IFERROR(MATCH(VLOOKUP($E$3,$BC$3:$BE$150,2,0),HAYAT!$B:$B,0),MATCH(9003,HAYAT!$B:$B,0)+1),MATCH($A111,HAYAT!$5:$5,0)))</f>
        <v>0</v>
      </c>
    </row>
    <row r="112" spans="1:6">
      <c r="A112" s="15">
        <v>639</v>
      </c>
      <c r="B112" s="18" t="s">
        <v>145</v>
      </c>
      <c r="C112" s="19">
        <f ca="1">INDIRECT("'HAYAT'!"&amp;ADDRESS(IFERROR(MATCH(VLOOKUP($B$3,$BC$3:$BE$150,2,0),HAYAT!$B:$B,0),MATCH(9003,HAYAT!$B:$B,0)+1),MATCH($A112,HAYAT!$5:$5,0)))</f>
        <v>-79531393.190000013</v>
      </c>
      <c r="E112" s="18" t="s">
        <v>145</v>
      </c>
      <c r="F112" s="19">
        <f ca="1">INDIRECT("'HAYAT'!"&amp;ADDRESS(IFERROR(MATCH(VLOOKUP($E$3,$BC$3:$BE$150,2,0),HAYAT!$B:$B,0),MATCH(9003,HAYAT!$B:$B,0)+1),MATCH($A112,HAYAT!$5:$5,0)))</f>
        <v>-79531393.190000013</v>
      </c>
    </row>
    <row r="113" spans="1:9" ht="13.5" thickBot="1">
      <c r="A113" s="25"/>
      <c r="B113" s="16" t="s">
        <v>146</v>
      </c>
      <c r="C113" s="17">
        <f ca="1">C60+C80</f>
        <v>25262954078.819504</v>
      </c>
      <c r="E113" s="16" t="s">
        <v>146</v>
      </c>
      <c r="F113" s="17">
        <f ca="1">F60+F80</f>
        <v>25262954078.819504</v>
      </c>
    </row>
    <row r="114" spans="1:9">
      <c r="A114" s="26"/>
      <c r="B114" s="16" t="s">
        <v>147</v>
      </c>
      <c r="C114" s="17">
        <f ca="1">SUM(C115:C121)</f>
        <v>21717367154.330002</v>
      </c>
      <c r="E114" s="16" t="s">
        <v>147</v>
      </c>
      <c r="F114" s="17">
        <f ca="1">SUM(F115:F121)</f>
        <v>21717367154.330002</v>
      </c>
    </row>
    <row r="115" spans="1:9">
      <c r="A115" s="20">
        <v>640</v>
      </c>
      <c r="B115" s="21" t="s">
        <v>148</v>
      </c>
      <c r="C115" s="22">
        <f ca="1">INDIRECT("'EMEKLİLİK'!"&amp;ADDRESS(IFERROR(MATCH(VLOOKUP($B$3,$BC$3:$BE$150,2,0),EMEKLİLİK!$B:$B,0),MATCH(9003,EMEKLİLİK!$B:$B,0)+1),MATCH($A115,EMEKLİLİK!$5:$5,0)))</f>
        <v>14233426313.829998</v>
      </c>
      <c r="E115" s="21" t="s">
        <v>148</v>
      </c>
      <c r="F115" s="22">
        <f ca="1">INDIRECT("'EMEKLİLİK'!"&amp;ADDRESS(IFERROR(MATCH(VLOOKUP($E$3,$BC$3:$BE$150,2,0),EMEKLİLİK!$B:$B,0),MATCH(9003,EMEKLİLİK!$B:$B,0)+1),MATCH($A115,EMEKLİLİK!$5:$5,0)))</f>
        <v>14233426313.829998</v>
      </c>
    </row>
    <row r="116" spans="1:9">
      <c r="A116" s="20">
        <v>641</v>
      </c>
      <c r="B116" s="21" t="s">
        <v>149</v>
      </c>
      <c r="C116" s="22">
        <f ca="1">INDIRECT("'EMEKLİLİK'!"&amp;ADDRESS(IFERROR(MATCH(VLOOKUP($B$3,$BC$3:$BE$150,2,0),EMEKLİLİK!$B:$B,0),MATCH(9003,EMEKLİLİK!$B:$B,0)+1),MATCH($A116,EMEKLİLİK!$5:$5,0)))</f>
        <v>5283645867.1599998</v>
      </c>
      <c r="E116" s="21" t="s">
        <v>149</v>
      </c>
      <c r="F116" s="22">
        <f ca="1">INDIRECT("'EMEKLİLİK'!"&amp;ADDRESS(IFERROR(MATCH(VLOOKUP($E$3,$BC$3:$BE$150,2,0),EMEKLİLİK!$B:$B,0),MATCH(9003,EMEKLİLİK!$B:$B,0)+1),MATCH($A116,EMEKLİLİK!$5:$5,0)))</f>
        <v>5283645867.1599998</v>
      </c>
    </row>
    <row r="117" spans="1:9">
      <c r="A117" s="20">
        <v>642</v>
      </c>
      <c r="B117" s="21" t="s">
        <v>150</v>
      </c>
      <c r="C117" s="22">
        <f ca="1">INDIRECT("'EMEKLİLİK'!"&amp;ADDRESS(IFERROR(MATCH(VLOOKUP($B$3,$BC$3:$BE$150,2,0),EMEKLİLİK!$B:$B,0),MATCH(9003,EMEKLİLİK!$B:$B,0)+1),MATCH($A117,EMEKLİLİK!$5:$5,0)))</f>
        <v>1898520558.9499998</v>
      </c>
      <c r="E117" s="21" t="s">
        <v>150</v>
      </c>
      <c r="F117" s="22">
        <f ca="1">INDIRECT("'EMEKLİLİK'!"&amp;ADDRESS(IFERROR(MATCH(VLOOKUP($E$3,$BC$3:$BE$150,2,0),EMEKLİLİK!$B:$B,0),MATCH(9003,EMEKLİLİK!$B:$B,0)+1),MATCH($A117,EMEKLİLİK!$5:$5,0)))</f>
        <v>1898520558.9499998</v>
      </c>
    </row>
    <row r="118" spans="1:9">
      <c r="A118" s="20">
        <v>643</v>
      </c>
      <c r="B118" s="21" t="s">
        <v>151</v>
      </c>
      <c r="C118" s="22">
        <f ca="1">INDIRECT("'EMEKLİLİK'!"&amp;ADDRESS(IFERROR(MATCH(VLOOKUP($B$3,$BC$3:$BE$150,2,0),EMEKLİLİK!$B:$B,0),MATCH(9003,EMEKLİLİK!$B:$B,0)+1),MATCH($A118,EMEKLİLİK!$5:$5,0)))</f>
        <v>293922039.90000004</v>
      </c>
      <c r="E118" s="21" t="s">
        <v>151</v>
      </c>
      <c r="F118" s="22">
        <f ca="1">INDIRECT("'EMEKLİLİK'!"&amp;ADDRESS(IFERROR(MATCH(VLOOKUP($E$3,$BC$3:$BE$150,2,0),EMEKLİLİK!$B:$B,0),MATCH(9003,EMEKLİLİK!$B:$B,0)+1),MATCH($A118,EMEKLİLİK!$5:$5,0)))</f>
        <v>293922039.90000004</v>
      </c>
    </row>
    <row r="119" spans="1:9">
      <c r="A119" s="20">
        <v>644</v>
      </c>
      <c r="B119" s="21" t="s">
        <v>152</v>
      </c>
      <c r="C119" s="22">
        <f ca="1">INDIRECT("'EMEKLİLİK'!"&amp;ADDRESS(IFERROR(MATCH(VLOOKUP($B$3,$BC$3:$BE$150,2,0),EMEKLİLİK!$B:$B,0),MATCH(9003,EMEKLİLİK!$B:$B,0)+1),MATCH($A119,EMEKLİLİK!$5:$5,0)))</f>
        <v>0</v>
      </c>
      <c r="E119" s="21" t="s">
        <v>152</v>
      </c>
      <c r="F119" s="22">
        <f ca="1">INDIRECT("'EMEKLİLİK'!"&amp;ADDRESS(IFERROR(MATCH(VLOOKUP($E$3,$BC$3:$BE$150,2,0),EMEKLİLİK!$B:$B,0),MATCH(9003,EMEKLİLİK!$B:$B,0)+1),MATCH($A119,EMEKLİLİK!$5:$5,0)))</f>
        <v>0</v>
      </c>
    </row>
    <row r="120" spans="1:9">
      <c r="A120" s="20">
        <v>645</v>
      </c>
      <c r="B120" s="21" t="s">
        <v>153</v>
      </c>
      <c r="C120" s="22">
        <f ca="1">INDIRECT("'EMEKLİLİK'!"&amp;ADDRESS(IFERROR(MATCH(VLOOKUP($B$3,$BC$3:$BE$150,2,0),EMEKLİLİK!$B:$B,0),MATCH(9003,EMEKLİLİK!$B:$B,0)+1),MATCH($A120,EMEKLİLİK!$5:$5,0)))</f>
        <v>792998.22</v>
      </c>
      <c r="E120" s="21" t="s">
        <v>153</v>
      </c>
      <c r="F120" s="22">
        <f ca="1">INDIRECT("'EMEKLİLİK'!"&amp;ADDRESS(IFERROR(MATCH(VLOOKUP($E$3,$BC$3:$BE$150,2,0),EMEKLİLİK!$B:$B,0),MATCH(9003,EMEKLİLİK!$B:$B,0)+1),MATCH($A120,EMEKLİLİK!$5:$5,0)))</f>
        <v>792998.22</v>
      </c>
    </row>
    <row r="121" spans="1:9">
      <c r="A121" s="20">
        <v>649</v>
      </c>
      <c r="B121" s="21" t="s">
        <v>154</v>
      </c>
      <c r="C121" s="22">
        <f ca="1">INDIRECT("'EMEKLİLİK'!"&amp;ADDRESS(IFERROR(MATCH(VLOOKUP($B$3,$BC$3:$BE$150,2,0),EMEKLİLİK!$B:$B,0),MATCH(9003,EMEKLİLİK!$B:$B,0)+1),MATCH($A121,EMEKLİLİK!$5:$5,0)))</f>
        <v>7059376.2700000005</v>
      </c>
      <c r="E121" s="21" t="s">
        <v>154</v>
      </c>
      <c r="F121" s="22">
        <f ca="1">INDIRECT("'EMEKLİLİK'!"&amp;ADDRESS(IFERROR(MATCH(VLOOKUP($E$3,$BC$3:$BE$150,2,0),EMEKLİLİK!$B:$B,0),MATCH(9003,EMEKLİLİK!$B:$B,0)+1),MATCH($A121,EMEKLİLİK!$5:$5,0)))</f>
        <v>7059376.2700000005</v>
      </c>
    </row>
    <row r="122" spans="1:9">
      <c r="A122" s="27"/>
      <c r="B122" s="16" t="s">
        <v>155</v>
      </c>
      <c r="C122" s="17">
        <f ca="1">SUM(C123:C127)</f>
        <v>-19754962685.885567</v>
      </c>
      <c r="E122" s="16" t="s">
        <v>155</v>
      </c>
      <c r="F122" s="17">
        <f ca="1">SUM(F123:F127)</f>
        <v>-19754962685.885567</v>
      </c>
    </row>
    <row r="123" spans="1:9">
      <c r="A123" s="20">
        <v>650</v>
      </c>
      <c r="B123" s="21" t="s">
        <v>156</v>
      </c>
      <c r="C123" s="22">
        <f ca="1">INDIRECT("'EMEKLİLİK'!"&amp;ADDRESS(IFERROR(MATCH(VLOOKUP($B$3,$BC$3:$BE$150,2,0),EMEKLİLİK!$B:$B,0),MATCH(9003,EMEKLİLİK!$B:$B,0)+1),MATCH($A123,EMEKLİLİK!$5:$5,0)))</f>
        <v>-1615706593.4499998</v>
      </c>
      <c r="E123" s="21" t="s">
        <v>156</v>
      </c>
      <c r="F123" s="22">
        <f ca="1">INDIRECT("'EMEKLİLİK'!"&amp;ADDRESS(IFERROR(MATCH(VLOOKUP($E$3,$BC$3:$BE$150,2,0),EMEKLİLİK!$B:$B,0),MATCH(9003,EMEKLİLİK!$B:$B,0)+1),MATCH($A123,EMEKLİLİK!$5:$5,0)))</f>
        <v>-1615706593.4499998</v>
      </c>
      <c r="I123" s="28"/>
    </row>
    <row r="124" spans="1:9">
      <c r="A124" s="20">
        <v>651</v>
      </c>
      <c r="B124" s="21" t="s">
        <v>157</v>
      </c>
      <c r="C124" s="22">
        <f ca="1">INDIRECT("'EMEKLİLİK'!"&amp;ADDRESS(IFERROR(MATCH(VLOOKUP($B$3,$BC$3:$BE$150,2,0),EMEKLİLİK!$B:$B,0),MATCH(9003,EMEKLİLİK!$B:$B,0)+1),MATCH($A124,EMEKLİLİK!$5:$5,0)))</f>
        <v>0</v>
      </c>
      <c r="E124" s="21" t="s">
        <v>157</v>
      </c>
      <c r="F124" s="22">
        <f ca="1">INDIRECT("'EMEKLİLİK'!"&amp;ADDRESS(IFERROR(MATCH(VLOOKUP($E$3,$BC$3:$BE$150,2,0),EMEKLİLİK!$B:$B,0),MATCH(9003,EMEKLİLİK!$B:$B,0)+1),MATCH($A124,EMEKLİLİK!$5:$5,0)))</f>
        <v>0</v>
      </c>
      <c r="I124" s="28"/>
    </row>
    <row r="125" spans="1:9">
      <c r="A125" s="20">
        <v>652</v>
      </c>
      <c r="B125" s="21" t="s">
        <v>158</v>
      </c>
      <c r="C125" s="22">
        <f ca="1">INDIRECT("'EMEKLİLİK'!"&amp;ADDRESS(IFERROR(MATCH(VLOOKUP($B$3,$BC$3:$BE$150,2,0),EMEKLİLİK!$B:$B,0),MATCH(9003,EMEKLİLİK!$B:$B,0)+1),MATCH($A125,EMEKLİLİK!$5:$5,0)))</f>
        <v>-16481191267.935566</v>
      </c>
      <c r="E125" s="21" t="s">
        <v>158</v>
      </c>
      <c r="F125" s="22">
        <f ca="1">INDIRECT("'EMEKLİLİK'!"&amp;ADDRESS(IFERROR(MATCH(VLOOKUP($E$3,$BC$3:$BE$150,2,0),EMEKLİLİK!$B:$B,0),MATCH(9003,EMEKLİLİK!$B:$B,0)+1),MATCH($A125,EMEKLİLİK!$5:$5,0)))</f>
        <v>-16481191267.935566</v>
      </c>
    </row>
    <row r="126" spans="1:9">
      <c r="A126" s="20">
        <v>653</v>
      </c>
      <c r="B126" s="21" t="s">
        <v>159</v>
      </c>
      <c r="C126" s="22">
        <f ca="1">INDIRECT("'EMEKLİLİK'!"&amp;ADDRESS(IFERROR(MATCH(VLOOKUP($B$3,$BC$3:$BE$150,2,0),EMEKLİLİK!$B:$B,0),MATCH(9003,EMEKLİLİK!$B:$B,0)+1),MATCH($A126,EMEKLİLİK!$5:$5,0)))</f>
        <v>-1632199048.6400003</v>
      </c>
      <c r="E126" s="21" t="s">
        <v>159</v>
      </c>
      <c r="F126" s="22">
        <f ca="1">INDIRECT("'EMEKLİLİK'!"&amp;ADDRESS(IFERROR(MATCH(VLOOKUP($E$3,$BC$3:$BE$150,2,0),EMEKLİLİK!$B:$B,0),MATCH(9003,EMEKLİLİK!$B:$B,0)+1),MATCH($A126,EMEKLİLİK!$5:$5,0)))</f>
        <v>-1632199048.6400003</v>
      </c>
    </row>
    <row r="127" spans="1:9">
      <c r="A127" s="20">
        <v>654</v>
      </c>
      <c r="B127" s="21" t="s">
        <v>160</v>
      </c>
      <c r="C127" s="22">
        <f ca="1">INDIRECT("'EMEKLİLİK'!"&amp;ADDRESS(IFERROR(MATCH(VLOOKUP($B$3,$BC$3:$BE$150,2,0),EMEKLİLİK!$B:$B,0),MATCH(9003,EMEKLİLİK!$B:$B,0)+1),MATCH($A127,EMEKLİLİK!$5:$5,0)))</f>
        <v>-25865775.859999999</v>
      </c>
      <c r="E127" s="21" t="s">
        <v>160</v>
      </c>
      <c r="F127" s="22">
        <f ca="1">INDIRECT("'EMEKLİLİK'!"&amp;ADDRESS(IFERROR(MATCH(VLOOKUP($E$3,$BC$3:$BE$150,2,0),EMEKLİLİK!$B:$B,0),MATCH(9003,EMEKLİLİK!$B:$B,0)+1),MATCH($A127,EMEKLİLİK!$5:$5,0)))</f>
        <v>-25865775.859999999</v>
      </c>
    </row>
    <row r="128" spans="1:9" ht="13.5" thickBot="1">
      <c r="A128" s="25"/>
      <c r="B128" s="16" t="s">
        <v>161</v>
      </c>
      <c r="C128" s="17">
        <f ca="1">C114+C122</f>
        <v>1962404468.4444351</v>
      </c>
      <c r="E128" s="16" t="s">
        <v>161</v>
      </c>
      <c r="F128" s="17">
        <f ca="1">F114+F122</f>
        <v>1962404468.4444351</v>
      </c>
    </row>
    <row r="129" spans="1:9" ht="13.5" thickBot="1">
      <c r="A129" s="25"/>
      <c r="B129" s="16" t="s">
        <v>112</v>
      </c>
      <c r="C129" s="17">
        <f ca="1">C59</f>
        <v>75655709028.169983</v>
      </c>
      <c r="E129" s="16" t="s">
        <v>112</v>
      </c>
      <c r="F129" s="17">
        <f ca="1">F59</f>
        <v>75655709028.169983</v>
      </c>
    </row>
    <row r="130" spans="1:9" ht="13.5" thickBot="1">
      <c r="A130" s="25"/>
      <c r="B130" s="16" t="s">
        <v>146</v>
      </c>
      <c r="C130" s="17">
        <f ca="1">C113</f>
        <v>25262954078.819504</v>
      </c>
      <c r="E130" s="16" t="s">
        <v>146</v>
      </c>
      <c r="F130" s="17">
        <f ca="1">F113</f>
        <v>25262954078.819504</v>
      </c>
    </row>
    <row r="131" spans="1:9" ht="13.5" thickBot="1">
      <c r="A131" s="25"/>
      <c r="B131" s="16" t="s">
        <v>161</v>
      </c>
      <c r="C131" s="17">
        <f ca="1">C128</f>
        <v>1962404468.4444351</v>
      </c>
      <c r="E131" s="16" t="s">
        <v>161</v>
      </c>
      <c r="F131" s="17">
        <f ca="1">F128</f>
        <v>1962404468.4444351</v>
      </c>
    </row>
    <row r="132" spans="1:9" ht="13.5" thickBot="1">
      <c r="A132" s="25"/>
      <c r="B132" s="16" t="s">
        <v>162</v>
      </c>
      <c r="C132" s="17">
        <f ca="1">SUM(C129:C131)</f>
        <v>102881067575.43393</v>
      </c>
      <c r="E132" s="16" t="s">
        <v>162</v>
      </c>
      <c r="F132" s="17">
        <f ca="1">SUM(F129:F131)</f>
        <v>102881067575.43393</v>
      </c>
    </row>
    <row r="133" spans="1:9">
      <c r="A133" s="26"/>
      <c r="B133" s="16" t="s">
        <v>163</v>
      </c>
      <c r="C133" s="17">
        <f ca="1">SUM(C134:C143)</f>
        <v>193778184950.24005</v>
      </c>
      <c r="E133" s="16" t="s">
        <v>163</v>
      </c>
      <c r="F133" s="17">
        <f ca="1">SUM(F134:F143)</f>
        <v>193778184950.24005</v>
      </c>
    </row>
    <row r="134" spans="1:9">
      <c r="A134" s="20">
        <v>660</v>
      </c>
      <c r="B134" s="21" t="s">
        <v>164</v>
      </c>
      <c r="C134" s="22">
        <f ca="1">INDIRECT("'MALI'!"&amp;ADDRESS(IFERROR(MATCH(VLOOKUP($B$3,$BC$3:$BE$150,2,0),MALI!$B:$B,0),MATCH(9003,MALI!$B:$B,0)+1),MATCH($A134,MALI!$5:$5,0)))</f>
        <v>115897282147.76003</v>
      </c>
      <c r="E134" s="21" t="s">
        <v>164</v>
      </c>
      <c r="F134" s="22">
        <f ca="1">INDIRECT("'MALI'!"&amp;ADDRESS(IFERROR(MATCH(VLOOKUP($E$3,$BC$3:$BE$150,2,0),MALI!$B:$B,0),MATCH(9003,MALI!$B:$B,0)+1),MATCH($A134,MALI!$5:$5,0)))</f>
        <v>115897282147.76003</v>
      </c>
    </row>
    <row r="135" spans="1:9">
      <c r="A135" s="20">
        <v>661</v>
      </c>
      <c r="B135" s="21" t="s">
        <v>165</v>
      </c>
      <c r="C135" s="22">
        <f ca="1">INDIRECT("'MALI'!"&amp;ADDRESS(IFERROR(MATCH(VLOOKUP($B$3,$BC$3:$BE$150,2,0),MALI!$B:$B,0),MATCH(9003,MALI!$B:$B,0)+1),MATCH($A135,MALI!$5:$5,0)))</f>
        <v>6761431856.6100006</v>
      </c>
      <c r="E135" s="21" t="s">
        <v>165</v>
      </c>
      <c r="F135" s="22">
        <f ca="1">INDIRECT("'MALI'!"&amp;ADDRESS(IFERROR(MATCH(VLOOKUP($E$3,$BC$3:$BE$150,2,0),MALI!$B:$B,0),MATCH(9003,MALI!$B:$B,0)+1),MATCH($A135,MALI!$5:$5,0)))</f>
        <v>6761431856.6100006</v>
      </c>
    </row>
    <row r="136" spans="1:9">
      <c r="A136" s="20">
        <v>662</v>
      </c>
      <c r="B136" s="21" t="s">
        <v>166</v>
      </c>
      <c r="C136" s="22">
        <f ca="1">INDIRECT("'MALI'!"&amp;ADDRESS(IFERROR(MATCH(VLOOKUP($B$3,$BC$3:$BE$150,2,0),MALI!$B:$B,0),MATCH(9003,MALI!$B:$B,0)+1),MATCH($A136,MALI!$5:$5,0)))</f>
        <v>38093736515.589981</v>
      </c>
      <c r="E136" s="21" t="s">
        <v>166</v>
      </c>
      <c r="F136" s="22">
        <f ca="1">INDIRECT("'MALI'!"&amp;ADDRESS(IFERROR(MATCH(VLOOKUP($E$3,$BC$3:$BE$150,2,0),MALI!$B:$B,0),MATCH(9003,MALI!$B:$B,0)+1),MATCH($A136,MALI!$5:$5,0)))</f>
        <v>38093736515.589981</v>
      </c>
    </row>
    <row r="137" spans="1:9">
      <c r="A137" s="20">
        <v>663</v>
      </c>
      <c r="B137" s="21" t="s">
        <v>167</v>
      </c>
      <c r="C137" s="22">
        <f ca="1">INDIRECT("'MALI'!"&amp;ADDRESS(IFERROR(MATCH(VLOOKUP($B$3,$BC$3:$BE$150,2,0),MALI!$B:$B,0),MATCH(9003,MALI!$B:$B,0)+1),MATCH($A137,MALI!$5:$5,0)))</f>
        <v>24693959533.649986</v>
      </c>
      <c r="E137" s="21" t="s">
        <v>167</v>
      </c>
      <c r="F137" s="22">
        <f ca="1">INDIRECT("'MALI'!"&amp;ADDRESS(IFERROR(MATCH(VLOOKUP($E$3,$BC$3:$BE$150,2,0),MALI!$B:$B,0),MATCH(9003,MALI!$B:$B,0)+1),MATCH($A137,MALI!$5:$5,0)))</f>
        <v>24693959533.649986</v>
      </c>
    </row>
    <row r="138" spans="1:9">
      <c r="A138" s="20">
        <v>664</v>
      </c>
      <c r="B138" s="21" t="s">
        <v>168</v>
      </c>
      <c r="C138" s="22">
        <f ca="1">INDIRECT("'MALI'!"&amp;ADDRESS(IFERROR(MATCH(VLOOKUP($B$3,$BC$3:$BE$150,2,0),MALI!$B:$B,0),MATCH(9003,MALI!$B:$B,0)+1),MATCH($A138,MALI!$5:$5,0)))</f>
        <v>1242112731.8499999</v>
      </c>
      <c r="E138" s="21" t="s">
        <v>168</v>
      </c>
      <c r="F138" s="22">
        <f ca="1">INDIRECT("'MALI'!"&amp;ADDRESS(IFERROR(MATCH(VLOOKUP($E$3,$BC$3:$BE$150,2,0),MALI!$B:$B,0),MATCH(9003,MALI!$B:$B,0)+1),MATCH($A138,MALI!$5:$5,0)))</f>
        <v>1242112731.8499999</v>
      </c>
    </row>
    <row r="139" spans="1:9">
      <c r="A139" s="20">
        <v>665</v>
      </c>
      <c r="B139" s="21" t="s">
        <v>169</v>
      </c>
      <c r="C139" s="22">
        <f ca="1">INDIRECT("'MALI'!"&amp;ADDRESS(IFERROR(MATCH(VLOOKUP($B$3,$BC$3:$BE$150,2,0),MALI!$B:$B,0),MATCH(9003,MALI!$B:$B,0)+1),MATCH($A139,MALI!$5:$5,0)))</f>
        <v>1896677952.5</v>
      </c>
      <c r="E139" s="21" t="s">
        <v>169</v>
      </c>
      <c r="F139" s="22">
        <f ca="1">INDIRECT("'MALI'!"&amp;ADDRESS(IFERROR(MATCH(VLOOKUP($E$3,$BC$3:$BE$150,2,0),MALI!$B:$B,0),MATCH(9003,MALI!$B:$B,0)+1),MATCH($A139,MALI!$5:$5,0)))</f>
        <v>1896677952.5</v>
      </c>
      <c r="I139" s="28"/>
    </row>
    <row r="140" spans="1:9">
      <c r="A140" s="20">
        <v>666</v>
      </c>
      <c r="B140" s="21" t="s">
        <v>170</v>
      </c>
      <c r="C140" s="22">
        <f ca="1">INDIRECT("'MALI'!"&amp;ADDRESS(IFERROR(MATCH(VLOOKUP($B$3,$BC$3:$BE$150,2,0),MALI!$B:$B,0),MATCH(9003,MALI!$B:$B,0)+1),MATCH($A140,MALI!$5:$5,0)))</f>
        <v>2498447619.6999993</v>
      </c>
      <c r="E140" s="21" t="s">
        <v>170</v>
      </c>
      <c r="F140" s="22">
        <f ca="1">INDIRECT("'MALI'!"&amp;ADDRESS(IFERROR(MATCH(VLOOKUP($E$3,$BC$3:$BE$150,2,0),MALI!$B:$B,0),MATCH(9003,MALI!$B:$B,0)+1),MATCH($A140,MALI!$5:$5,0)))</f>
        <v>2498447619.6999993</v>
      </c>
    </row>
    <row r="141" spans="1:9">
      <c r="A141" s="20">
        <v>667</v>
      </c>
      <c r="B141" s="21" t="s">
        <v>171</v>
      </c>
      <c r="C141" s="22">
        <f ca="1">INDIRECT("'MALI'!"&amp;ADDRESS(IFERROR(MATCH(VLOOKUP($B$3,$BC$3:$BE$150,2,0),MALI!$B:$B,0),MATCH(9003,MALI!$B:$B,0)+1),MATCH($A141,MALI!$5:$5,0)))</f>
        <v>2576089913.0699997</v>
      </c>
      <c r="E141" s="21" t="s">
        <v>171</v>
      </c>
      <c r="F141" s="22">
        <f ca="1">INDIRECT("'MALI'!"&amp;ADDRESS(IFERROR(MATCH(VLOOKUP($E$3,$BC$3:$BE$150,2,0),MALI!$B:$B,0),MATCH(9003,MALI!$B:$B,0)+1),MATCH($A141,MALI!$5:$5,0)))</f>
        <v>2576089913.0699997</v>
      </c>
    </row>
    <row r="142" spans="1:9">
      <c r="A142" s="20">
        <v>668</v>
      </c>
      <c r="B142" s="21" t="s">
        <v>172</v>
      </c>
      <c r="C142" s="22">
        <f ca="1">INDIRECT("'MALI'!"&amp;ADDRESS(IFERROR(MATCH(VLOOKUP($B$3,$BC$3:$BE$150,2,0),MALI!$B:$B,0),MATCH(9003,MALI!$B:$B,0)+1),MATCH($A142,MALI!$5:$5,0)))</f>
        <v>38915286.32</v>
      </c>
      <c r="E142" s="21" t="s">
        <v>172</v>
      </c>
      <c r="F142" s="22">
        <f ca="1">INDIRECT("'MALI'!"&amp;ADDRESS(IFERROR(MATCH(VLOOKUP($E$3,$BC$3:$BE$150,2,0),MALI!$B:$B,0),MATCH(9003,MALI!$B:$B,0)+1),MATCH($A142,MALI!$5:$5,0)))</f>
        <v>38915286.32</v>
      </c>
    </row>
    <row r="143" spans="1:9">
      <c r="A143" s="20">
        <v>669</v>
      </c>
      <c r="B143" s="21" t="s">
        <v>173</v>
      </c>
      <c r="C143" s="22">
        <f ca="1">INDIRECT("'MALI'!"&amp;ADDRESS(IFERROR(MATCH(VLOOKUP($B$3,$BC$3:$BE$150,2,0),MALI!$B:$B,0),MATCH(9003,MALI!$B:$B,0)+1),MATCH($A143,MALI!$5:$5,0)))</f>
        <v>79531393.190000013</v>
      </c>
      <c r="E143" s="21" t="s">
        <v>173</v>
      </c>
      <c r="F143" s="22">
        <f ca="1">INDIRECT("'MALI'!"&amp;ADDRESS(IFERROR(MATCH(VLOOKUP($E$3,$BC$3:$BE$150,2,0),MALI!$B:$B,0),MATCH(9003,MALI!$B:$B,0)+1),MATCH($A143,MALI!$5:$5,0)))</f>
        <v>79531393.190000013</v>
      </c>
    </row>
    <row r="144" spans="1:9">
      <c r="A144" s="27"/>
      <c r="B144" s="16" t="s">
        <v>174</v>
      </c>
      <c r="C144" s="17">
        <f ca="1">SUM(C145:C152)</f>
        <v>-149782178612.5256</v>
      </c>
      <c r="E144" s="16" t="s">
        <v>174</v>
      </c>
      <c r="F144" s="17">
        <f ca="1">SUM(F145:F152)</f>
        <v>-149782178612.5256</v>
      </c>
    </row>
    <row r="145" spans="1:6">
      <c r="A145" s="20">
        <v>670</v>
      </c>
      <c r="B145" s="21" t="s">
        <v>175</v>
      </c>
      <c r="C145" s="22">
        <f ca="1">INDIRECT("'MALI'!"&amp;ADDRESS(IFERROR(MATCH(VLOOKUP($B$3,$BC$3:$BE$150,2,0),MALI!$B:$B,0),MATCH(9003,MALI!$B:$B,0)+1),MATCH($A145,MALI!$5:$5,0)))</f>
        <v>-6540504176.2700014</v>
      </c>
      <c r="E145" s="21" t="s">
        <v>175</v>
      </c>
      <c r="F145" s="22">
        <f ca="1">INDIRECT("'MALI'!"&amp;ADDRESS(IFERROR(MATCH(VLOOKUP($E$3,$BC$3:$BE$150,2,0),MALI!$B:$B,0),MATCH(9003,MALI!$B:$B,0)+1),MATCH($A145,MALI!$5:$5,0)))</f>
        <v>-6540504176.2700014</v>
      </c>
    </row>
    <row r="146" spans="1:6">
      <c r="A146" s="20">
        <v>671</v>
      </c>
      <c r="B146" s="21" t="s">
        <v>176</v>
      </c>
      <c r="C146" s="22">
        <f ca="1">INDIRECT("'MALI'!"&amp;ADDRESS(IFERROR(MATCH(VLOOKUP($B$3,$BC$3:$BE$150,2,0),MALI!$B:$B,0),MATCH(9003,MALI!$B:$B,0)+1),MATCH($A146,MALI!$5:$5,0)))</f>
        <v>-802211202.22999954</v>
      </c>
      <c r="E146" s="21" t="s">
        <v>176</v>
      </c>
      <c r="F146" s="22">
        <f ca="1">INDIRECT("'MALI'!"&amp;ADDRESS(IFERROR(MATCH(VLOOKUP($E$3,$BC$3:$BE$150,2,0),MALI!$B:$B,0),MATCH(9003,MALI!$B:$B,0)+1),MATCH($A146,MALI!$5:$5,0)))</f>
        <v>-802211202.22999954</v>
      </c>
    </row>
    <row r="147" spans="1:6">
      <c r="A147" s="20">
        <v>672</v>
      </c>
      <c r="B147" s="21" t="s">
        <v>177</v>
      </c>
      <c r="C147" s="22">
        <f ca="1">INDIRECT("'MALI'!"&amp;ADDRESS(IFERROR(MATCH(VLOOKUP($B$3,$BC$3:$BE$150,2,0),MALI!$B:$B,0),MATCH(9003,MALI!$B:$B,0)+1),MATCH($A147,MALI!$5:$5,0)))</f>
        <v>-1015936704.6599998</v>
      </c>
      <c r="E147" s="21" t="s">
        <v>177</v>
      </c>
      <c r="F147" s="22">
        <f ca="1">INDIRECT("'MALI'!"&amp;ADDRESS(IFERROR(MATCH(VLOOKUP($E$3,$BC$3:$BE$150,2,0),MALI!$B:$B,0),MATCH(9003,MALI!$B:$B,0)+1),MATCH($A147,MALI!$5:$5,0)))</f>
        <v>-1015936704.6599998</v>
      </c>
    </row>
    <row r="148" spans="1:6">
      <c r="A148" s="20">
        <v>673</v>
      </c>
      <c r="B148" s="21" t="s">
        <v>178</v>
      </c>
      <c r="C148" s="22">
        <f ca="1">INDIRECT("'MALI'!"&amp;ADDRESS(IFERROR(MATCH(VLOOKUP($B$3,$BC$3:$BE$150,2,0),MALI!$B:$B,0),MATCH(9003,MALI!$B:$B,0)+1),MATCH($A148,MALI!$5:$5,0)))</f>
        <v>-123430004842.1156</v>
      </c>
      <c r="E148" s="21" t="s">
        <v>178</v>
      </c>
      <c r="F148" s="22">
        <f ca="1">INDIRECT("'MALI'!"&amp;ADDRESS(IFERROR(MATCH(VLOOKUP($E$3,$BC$3:$BE$150,2,0),MALI!$B:$B,0),MATCH(9003,MALI!$B:$B,0)+1),MATCH($A148,MALI!$5:$5,0)))</f>
        <v>-123430004842.1156</v>
      </c>
    </row>
    <row r="149" spans="1:6">
      <c r="A149" s="20">
        <v>674</v>
      </c>
      <c r="B149" s="21" t="s">
        <v>179</v>
      </c>
      <c r="C149" s="22">
        <f ca="1">INDIRECT("'MALI'!"&amp;ADDRESS(IFERROR(MATCH(VLOOKUP($B$3,$BC$3:$BE$150,2,0),MALI!$B:$B,0),MATCH(9003,MALI!$B:$B,0)+1),MATCH($A149,MALI!$5:$5,0)))</f>
        <v>-640393164.28999996</v>
      </c>
      <c r="E149" s="21" t="s">
        <v>179</v>
      </c>
      <c r="F149" s="22">
        <f ca="1">INDIRECT("'MALI'!"&amp;ADDRESS(IFERROR(MATCH(VLOOKUP($E$3,$BC$3:$BE$150,2,0),MALI!$B:$B,0),MATCH(9003,MALI!$B:$B,0)+1),MATCH($A149,MALI!$5:$5,0)))</f>
        <v>-640393164.28999996</v>
      </c>
    </row>
    <row r="150" spans="1:6">
      <c r="A150" s="20">
        <v>675</v>
      </c>
      <c r="B150" s="21" t="s">
        <v>180</v>
      </c>
      <c r="C150" s="22">
        <f ca="1">INDIRECT("'MALI'!"&amp;ADDRESS(IFERROR(MATCH(VLOOKUP($B$3,$BC$3:$BE$150,2,0),MALI!$B:$B,0),MATCH(9003,MALI!$B:$B,0)+1),MATCH($A150,MALI!$5:$5,0)))</f>
        <v>-11583662995.549995</v>
      </c>
      <c r="E150" s="21" t="s">
        <v>180</v>
      </c>
      <c r="F150" s="22">
        <f ca="1">INDIRECT("'MALI'!"&amp;ADDRESS(IFERROR(MATCH(VLOOKUP($E$3,$BC$3:$BE$150,2,0),MALI!$B:$B,0),MATCH(9003,MALI!$B:$B,0)+1),MATCH($A150,MALI!$5:$5,0)))</f>
        <v>-11583662995.549995</v>
      </c>
    </row>
    <row r="151" spans="1:6">
      <c r="A151" s="20">
        <v>676</v>
      </c>
      <c r="B151" s="21" t="s">
        <v>181</v>
      </c>
      <c r="C151" s="22">
        <f ca="1">INDIRECT("'MALI'!"&amp;ADDRESS(IFERROR(MATCH(VLOOKUP($B$3,$BC$3:$BE$150,2,0),MALI!$B:$B,0),MATCH(9003,MALI!$B:$B,0)+1),MATCH($A151,MALI!$5:$5,0)))</f>
        <v>-3982250990.250001</v>
      </c>
      <c r="E151" s="21" t="s">
        <v>181</v>
      </c>
      <c r="F151" s="22">
        <f ca="1">INDIRECT("'MALI'!"&amp;ADDRESS(IFERROR(MATCH(VLOOKUP($E$3,$BC$3:$BE$150,2,0),MALI!$B:$B,0),MATCH(9003,MALI!$B:$B,0)+1),MATCH($A151,MALI!$5:$5,0)))</f>
        <v>-3982250990.250001</v>
      </c>
    </row>
    <row r="152" spans="1:6">
      <c r="A152" s="20">
        <v>677</v>
      </c>
      <c r="B152" s="21" t="s">
        <v>182</v>
      </c>
      <c r="C152" s="22">
        <f ca="1">INDIRECT("'MALI'!"&amp;ADDRESS(IFERROR(MATCH(VLOOKUP($B$3,$BC$3:$BE$150,2,0),MALI!$B:$B,0),MATCH(9003,MALI!$B:$B,0)+1),MATCH($A152,MALI!$5:$5,0)))</f>
        <v>-1787214537.1599998</v>
      </c>
      <c r="E152" s="21" t="s">
        <v>182</v>
      </c>
      <c r="F152" s="22">
        <f ca="1">INDIRECT("'MALI'!"&amp;ADDRESS(IFERROR(MATCH(VLOOKUP($E$3,$BC$3:$BE$150,2,0),MALI!$B:$B,0),MATCH(9003,MALI!$B:$B,0)+1),MATCH($A152,MALI!$5:$5,0)))</f>
        <v>-1787214537.1599998</v>
      </c>
    </row>
    <row r="153" spans="1:6">
      <c r="A153" s="27"/>
      <c r="B153" s="16" t="s">
        <v>183</v>
      </c>
      <c r="C153" s="17">
        <f ca="1">SUM(C154:C163)</f>
        <v>-8860885483.9399986</v>
      </c>
      <c r="E153" s="16" t="s">
        <v>183</v>
      </c>
      <c r="F153" s="17">
        <f ca="1">SUM(F154:F163)</f>
        <v>-8860885483.9399986</v>
      </c>
    </row>
    <row r="154" spans="1:6">
      <c r="A154" s="20">
        <v>680</v>
      </c>
      <c r="B154" s="21" t="s">
        <v>184</v>
      </c>
      <c r="C154" s="22">
        <f ca="1">INDIRECT("'MALI'!"&amp;ADDRESS(IFERROR(MATCH(VLOOKUP($B$3,$BC$3:$BE$150,2,0),MALI!$B:$B,0),MATCH(9003,MALI!$B:$B,0)+1),MATCH($A154,MALI!$5:$5,0)))</f>
        <v>-6343000766.8599977</v>
      </c>
      <c r="E154" s="21" t="s">
        <v>184</v>
      </c>
      <c r="F154" s="22">
        <f ca="1">INDIRECT("'MALI'!"&amp;ADDRESS(IFERROR(MATCH(VLOOKUP($E$3,$BC$3:$BE$150,2,0),MALI!$B:$B,0),MATCH(9003,MALI!$B:$B,0)+1),MATCH($A154,MALI!$5:$5,0)))</f>
        <v>-6343000766.8599977</v>
      </c>
    </row>
    <row r="155" spans="1:6">
      <c r="A155" s="20">
        <v>681</v>
      </c>
      <c r="B155" s="21" t="s">
        <v>185</v>
      </c>
      <c r="C155" s="22">
        <f ca="1">INDIRECT("'MALI'!"&amp;ADDRESS(IFERROR(MATCH(VLOOKUP($B$3,$BC$3:$BE$150,2,0),MALI!$B:$B,0),MATCH(9003,MALI!$B:$B,0)+1),MATCH($A155,MALI!$5:$5,0)))</f>
        <v>-1675847664.0799999</v>
      </c>
      <c r="E155" s="21" t="s">
        <v>185</v>
      </c>
      <c r="F155" s="22">
        <f ca="1">INDIRECT("'MALI'!"&amp;ADDRESS(IFERROR(MATCH(VLOOKUP($E$3,$BC$3:$BE$150,2,0),MALI!$B:$B,0),MATCH(9003,MALI!$B:$B,0)+1),MATCH($A155,MALI!$5:$5,0)))</f>
        <v>-1675847664.0799999</v>
      </c>
    </row>
    <row r="156" spans="1:6">
      <c r="A156" s="20">
        <v>682</v>
      </c>
      <c r="B156" s="21" t="s">
        <v>186</v>
      </c>
      <c r="C156" s="22">
        <f ca="1">INDIRECT("'MALI'!"&amp;ADDRESS(IFERROR(MATCH(VLOOKUP($B$3,$BC$3:$BE$150,2,0),MALI!$B:$B,0),MATCH(9003,MALI!$B:$B,0)+1),MATCH($A156,MALI!$5:$5,0)))</f>
        <v>17278331.640000001</v>
      </c>
      <c r="E156" s="21" t="s">
        <v>186</v>
      </c>
      <c r="F156" s="22">
        <f ca="1">INDIRECT("'MALI'!"&amp;ADDRESS(IFERROR(MATCH(VLOOKUP($E$3,$BC$3:$BE$150,2,0),MALI!$B:$B,0),MATCH(9003,MALI!$B:$B,0)+1),MATCH($A156,MALI!$5:$5,0)))</f>
        <v>17278331.640000001</v>
      </c>
    </row>
    <row r="157" spans="1:6">
      <c r="A157" s="20">
        <v>683</v>
      </c>
      <c r="B157" s="21" t="s">
        <v>187</v>
      </c>
      <c r="C157" s="22">
        <f ca="1">INDIRECT("'MALI'!"&amp;ADDRESS(IFERROR(MATCH(VLOOKUP($B$3,$BC$3:$BE$150,2,0),MALI!$B:$B,0),MATCH(9003,MALI!$B:$B,0)+1),MATCH($A157,MALI!$5:$5,0)))</f>
        <v>0</v>
      </c>
      <c r="E157" s="21" t="s">
        <v>187</v>
      </c>
      <c r="F157" s="22">
        <f ca="1">INDIRECT("'MALI'!"&amp;ADDRESS(IFERROR(MATCH(VLOOKUP($E$3,$BC$3:$BE$150,2,0),MALI!$B:$B,0),MATCH(9003,MALI!$B:$B,0)+1),MATCH($A157,MALI!$5:$5,0)))</f>
        <v>0</v>
      </c>
    </row>
    <row r="158" spans="1:6">
      <c r="A158" s="20">
        <v>684</v>
      </c>
      <c r="B158" s="21" t="s">
        <v>188</v>
      </c>
      <c r="C158" s="22">
        <f ca="1">INDIRECT("'MALI'!"&amp;ADDRESS(IFERROR(MATCH(VLOOKUP($B$3,$BC$3:$BE$150,2,0),MALI!$B:$B,0),MATCH(9003,MALI!$B:$B,0)+1),MATCH($A158,MALI!$5:$5,0)))</f>
        <v>639182351.40000057</v>
      </c>
      <c r="E158" s="21" t="s">
        <v>188</v>
      </c>
      <c r="F158" s="22">
        <f ca="1">INDIRECT("'MALI'!"&amp;ADDRESS(IFERROR(MATCH(VLOOKUP($E$3,$BC$3:$BE$150,2,0),MALI!$B:$B,0),MATCH(9003,MALI!$B:$B,0)+1),MATCH($A158,MALI!$5:$5,0)))</f>
        <v>639182351.40000057</v>
      </c>
    </row>
    <row r="159" spans="1:6">
      <c r="A159" s="20">
        <v>685</v>
      </c>
      <c r="B159" s="21" t="s">
        <v>189</v>
      </c>
      <c r="C159" s="22">
        <f ca="1">INDIRECT("'MALI'!"&amp;ADDRESS(IFERROR(MATCH(VLOOKUP($B$3,$BC$3:$BE$150,2,0),MALI!$B:$B,0),MATCH(9003,MALI!$B:$B,0)+1),MATCH($A159,MALI!$5:$5,0)))</f>
        <v>-542327055.10000002</v>
      </c>
      <c r="E159" s="21" t="s">
        <v>189</v>
      </c>
      <c r="F159" s="22">
        <f ca="1">INDIRECT("'MALI'!"&amp;ADDRESS(IFERROR(MATCH(VLOOKUP($E$3,$BC$3:$BE$150,2,0),MALI!$B:$B,0),MATCH(9003,MALI!$B:$B,0)+1),MATCH($A159,MALI!$5:$5,0)))</f>
        <v>-542327055.10000002</v>
      </c>
    </row>
    <row r="160" spans="1:6">
      <c r="A160" s="29">
        <v>686</v>
      </c>
      <c r="B160" s="21" t="s">
        <v>190</v>
      </c>
      <c r="C160" s="22">
        <f ca="1">INDIRECT("'MALI'!"&amp;ADDRESS(IFERROR(MATCH(VLOOKUP($B$3,$BC$3:$BE$150,2,0),MALI!$B:$B,0),MATCH(9003,MALI!$B:$B,0)+1),MATCH($A160,MALI!$5:$5,0)))</f>
        <v>741544508.21000051</v>
      </c>
      <c r="E160" s="21" t="s">
        <v>190</v>
      </c>
      <c r="F160" s="22">
        <f ca="1">INDIRECT("'MALI'!"&amp;ADDRESS(IFERROR(MATCH(VLOOKUP($E$3,$BC$3:$BE$150,2,0),MALI!$B:$B,0),MATCH(9003,MALI!$B:$B,0)+1),MATCH($A160,MALI!$5:$5,0)))</f>
        <v>741544508.21000051</v>
      </c>
    </row>
    <row r="161" spans="1:7">
      <c r="A161" s="29">
        <v>687</v>
      </c>
      <c r="B161" s="21" t="s">
        <v>191</v>
      </c>
      <c r="C161" s="22">
        <f ca="1">INDIRECT("'MALI'!"&amp;ADDRESS(IFERROR(MATCH(VLOOKUP($B$3,$BC$3:$BE$150,2,0),MALI!$B:$B,0),MATCH(9003,MALI!$B:$B,0)+1),MATCH($A161,MALI!$5:$5,0)))</f>
        <v>-1725885243.8000004</v>
      </c>
      <c r="E161" s="21" t="s">
        <v>191</v>
      </c>
      <c r="F161" s="22">
        <f ca="1">INDIRECT("'MALI'!"&amp;ADDRESS(IFERROR(MATCH(VLOOKUP($E$3,$BC$3:$BE$150,2,0),MALI!$B:$B,0),MATCH(9003,MALI!$B:$B,0)+1),MATCH($A161,MALI!$5:$5,0)))</f>
        <v>-1725885243.8000004</v>
      </c>
    </row>
    <row r="162" spans="1:7">
      <c r="A162" s="29">
        <v>688</v>
      </c>
      <c r="B162" s="21" t="s">
        <v>192</v>
      </c>
      <c r="C162" s="22">
        <f ca="1">INDIRECT("'MALI'!"&amp;ADDRESS(IFERROR(MATCH(VLOOKUP($B$3,$BC$3:$BE$150,2,0),MALI!$B:$B,0),MATCH(9003,MALI!$B:$B,0)+1),MATCH($A162,MALI!$5:$5,0)))</f>
        <v>182150158.24000001</v>
      </c>
      <c r="E162" s="21" t="s">
        <v>192</v>
      </c>
      <c r="F162" s="22">
        <f ca="1">INDIRECT("'MALI'!"&amp;ADDRESS(IFERROR(MATCH(VLOOKUP($E$3,$BC$3:$BE$150,2,0),MALI!$B:$B,0),MATCH(9003,MALI!$B:$B,0)+1),MATCH($A162,MALI!$5:$5,0)))</f>
        <v>182150158.24000001</v>
      </c>
    </row>
    <row r="163" spans="1:7">
      <c r="A163" s="29">
        <v>689</v>
      </c>
      <c r="B163" s="21" t="s">
        <v>193</v>
      </c>
      <c r="C163" s="22">
        <f ca="1">INDIRECT("'MALI'!"&amp;ADDRESS(IFERROR(MATCH(VLOOKUP($B$3,$BC$3:$BE$150,2,0),MALI!$B:$B,0),MATCH(9003,MALI!$B:$B,0)+1),MATCH($A163,MALI!$5:$5,0)))</f>
        <v>-153980103.59</v>
      </c>
      <c r="E163" s="21" t="s">
        <v>193</v>
      </c>
      <c r="F163" s="22">
        <f ca="1">INDIRECT("'MALI'!"&amp;ADDRESS(IFERROR(MATCH(VLOOKUP($E$3,$BC$3:$BE$150,2,0),MALI!$B:$B,0),MATCH(9003,MALI!$B:$B,0)+1),MATCH($A163,MALI!$5:$5,0)))</f>
        <v>-153980103.59</v>
      </c>
    </row>
    <row r="164" spans="1:7">
      <c r="A164" s="27"/>
      <c r="B164" s="16" t="s">
        <v>194</v>
      </c>
      <c r="C164" s="17">
        <f ca="1">C165+C166+C168</f>
        <v>103458397138.19031</v>
      </c>
      <c r="E164" s="16" t="s">
        <v>194</v>
      </c>
      <c r="F164" s="17">
        <f ca="1">F165+F166+F168</f>
        <v>103458397138.19031</v>
      </c>
    </row>
    <row r="165" spans="1:7">
      <c r="A165" s="20">
        <v>690</v>
      </c>
      <c r="B165" s="21" t="s">
        <v>195</v>
      </c>
      <c r="C165" s="22">
        <f ca="1">INDIRECT("'MALI'!"&amp;ADDRESS(IFERROR(MATCH(VLOOKUP($B$3,$BC$3:$BE$150,2,0),MALI!$B:$B,0),MATCH(9003,MALI!$B:$B,0)+1),MATCH($A165,MALI!$5:$5,0)))</f>
        <v>138016188431.29431</v>
      </c>
      <c r="E165" s="21" t="s">
        <v>195</v>
      </c>
      <c r="F165" s="22">
        <f ca="1">INDIRECT("'MALI'!"&amp;ADDRESS(IFERROR(MATCH(VLOOKUP($E$3,$BC$3:$BE$150,2,0),MALI!$B:$B,0),MATCH(9003,MALI!$B:$B,0)+1),MATCH($A165,MALI!$5:$5,0)))</f>
        <v>138016188431.29431</v>
      </c>
    </row>
    <row r="166" spans="1:7">
      <c r="A166" s="20">
        <v>691</v>
      </c>
      <c r="B166" s="21" t="s">
        <v>196</v>
      </c>
      <c r="C166" s="22">
        <f ca="1">INDIRECT("'MALI'!"&amp;ADDRESS(IFERROR(MATCH(VLOOKUP($B$3,$BC$3:$BE$150,2,0),MALI!$B:$B,0),MATCH(9003,MALI!$B:$B,0)+1),MATCH($A166,MALI!$5:$5,0)))</f>
        <v>-34557791293.104004</v>
      </c>
      <c r="E166" s="21" t="s">
        <v>196</v>
      </c>
      <c r="F166" s="22">
        <f ca="1">INDIRECT("'MALI'!"&amp;ADDRESS(IFERROR(MATCH(VLOOKUP($E$3,$BC$3:$BE$150,2,0),MALI!$B:$B,0),MATCH(9003,MALI!$B:$B,0)+1),MATCH($A166,MALI!$5:$5,0)))</f>
        <v>-34557791293.104004</v>
      </c>
    </row>
    <row r="167" spans="1:7">
      <c r="A167" s="20">
        <v>692</v>
      </c>
      <c r="B167" s="21" t="s">
        <v>197</v>
      </c>
      <c r="C167" s="22">
        <f ca="1">INDIRECT("'MALI'!"&amp;ADDRESS(IFERROR(MATCH(VLOOKUP($B$3,$BC$3:$BE$150,2,0),MALI!$B:$B,0),MATCH(9003,MALI!$B:$B,0)+1),MATCH($A167,MALI!$5:$5,0)))</f>
        <v>103458397138.19029</v>
      </c>
      <c r="E167" s="21" t="s">
        <v>197</v>
      </c>
      <c r="F167" s="22">
        <f ca="1">INDIRECT("'MALI'!"&amp;ADDRESS(IFERROR(MATCH(VLOOKUP($E$3,$BC$3:$BE$150,2,0),MALI!$B:$B,0),MATCH(9003,MALI!$B:$B,0)+1),MATCH($A167,MALI!$5:$5,0)))</f>
        <v>103458397138.19029</v>
      </c>
    </row>
    <row r="168" spans="1:7">
      <c r="A168" s="20">
        <v>693</v>
      </c>
      <c r="B168" s="30" t="s">
        <v>198</v>
      </c>
      <c r="C168" s="22">
        <f ca="1">INDIRECT("'MALI'!"&amp;ADDRESS(IFERROR(MATCH(VLOOKUP($B$3,$BC$3:$BE$150,2,0),MALI!$B:$B,0),MATCH(9003,MALI!$B:$B,0)+1),MATCH($A168,MALI!$5:$5,0)))</f>
        <v>0</v>
      </c>
      <c r="E168" s="21" t="s">
        <v>198</v>
      </c>
      <c r="F168" s="22">
        <f ca="1">INDIRECT("'MALI'!"&amp;ADDRESS(IFERROR(MATCH(VLOOKUP($E$3,$BC$3:$BE$150,2,0),MALI!$B:$B,0),MATCH(9003,MALI!$B:$B,0)+1),MATCH($A168,MALI!$5:$5,0)))</f>
        <v>0</v>
      </c>
    </row>
    <row r="169" spans="1:7">
      <c r="C169" s="32">
        <v>0</v>
      </c>
      <c r="F169" s="32">
        <v>0</v>
      </c>
    </row>
    <row r="171" spans="1:7">
      <c r="A171" s="33"/>
      <c r="B171" s="34"/>
      <c r="E171" s="34"/>
    </row>
    <row r="172" spans="1:7">
      <c r="A172" s="35"/>
      <c r="B172" s="85" t="str">
        <f>B3</f>
        <v>TOPLAM (HAYAT DIŞI ŞİRKETLER+HAYAT VE EMEKLİLİK ŞİRKETLERİ)</v>
      </c>
      <c r="C172" s="86"/>
      <c r="D172" s="36"/>
      <c r="E172" s="85" t="str">
        <f>E3</f>
        <v>TOPLAM (HAYAT DIŞI ŞİRKETLER+HAYAT VE EMEKLİLİK ŞİRKETLERİ)</v>
      </c>
      <c r="F172" s="86"/>
      <c r="G172" s="36"/>
    </row>
    <row r="173" spans="1:7">
      <c r="A173" s="37"/>
      <c r="B173" s="85" t="s">
        <v>199</v>
      </c>
      <c r="C173" s="86"/>
      <c r="D173" s="36"/>
      <c r="E173" s="85" t="s">
        <v>199</v>
      </c>
      <c r="F173" s="86"/>
      <c r="G173" s="36"/>
    </row>
    <row r="174" spans="1:7">
      <c r="A174" s="37"/>
      <c r="B174" s="37"/>
      <c r="C174" s="37"/>
      <c r="E174" s="37"/>
      <c r="F174" s="37"/>
    </row>
    <row r="175" spans="1:7">
      <c r="A175" s="37"/>
      <c r="B175" s="38" t="s">
        <v>200</v>
      </c>
      <c r="C175" s="39">
        <f ca="1">IF(C8+C10+C62=0,0,(C30+C82)/(C8+C10+C62)*-1)</f>
        <v>0.4208618231963433</v>
      </c>
      <c r="D175" s="36"/>
      <c r="E175" s="38" t="s">
        <v>200</v>
      </c>
      <c r="F175" s="39">
        <f ca="1">IF(F8+F10+F62=0,0,(F30+F82)/(F8+F10+F62)*-1)</f>
        <v>0.4208618231963433</v>
      </c>
      <c r="G175" s="36"/>
    </row>
    <row r="176" spans="1:7">
      <c r="A176" s="37"/>
      <c r="B176" s="38" t="s">
        <v>201</v>
      </c>
      <c r="C176" s="39">
        <f ca="1">IF(C8+C10+C62=0,0,(C33+C36+C85+C88)/(C8+C10+C62)*-1)</f>
        <v>0.13039485605247644</v>
      </c>
      <c r="D176" s="36"/>
      <c r="E176" s="38" t="s">
        <v>201</v>
      </c>
      <c r="F176" s="39">
        <f ca="1">IF(F8+F10+F62=0,0,(F33+F36+F85+F88)/(F8+F10+F62)*-1)</f>
        <v>0.13039485605247644</v>
      </c>
      <c r="G176" s="36"/>
    </row>
    <row r="177" spans="1:7">
      <c r="A177" s="37"/>
      <c r="B177" s="38"/>
      <c r="C177" s="39"/>
      <c r="D177" s="36"/>
      <c r="E177" s="38"/>
      <c r="F177" s="39"/>
      <c r="G177" s="36"/>
    </row>
    <row r="178" spans="1:7">
      <c r="A178" s="37"/>
      <c r="B178" s="38" t="s">
        <v>202</v>
      </c>
      <c r="C178" s="39">
        <f ca="1">IF(C30+C82=0,0,(C31+C83)/(C30+C82)*-1)</f>
        <v>0.14074289884338523</v>
      </c>
      <c r="E178" s="38" t="s">
        <v>202</v>
      </c>
      <c r="F178" s="39">
        <f ca="1">IF(F30+F82=0,0,(F31+F83)/(F30+F82)*-1)</f>
        <v>0.14074289884338523</v>
      </c>
    </row>
    <row r="179" spans="1:7">
      <c r="A179" s="37"/>
      <c r="B179" s="38" t="s">
        <v>203</v>
      </c>
      <c r="C179" s="39">
        <f ca="1">IF(C33+C85=0,0,(C34+C86)/(C33+C85)*-1)</f>
        <v>0.25470897226647449</v>
      </c>
      <c r="D179" s="36"/>
      <c r="E179" s="38" t="s">
        <v>203</v>
      </c>
      <c r="F179" s="39">
        <f ca="1">IF(F33+F85=0,0,(F34+F86)/(F33+F85)*-1)</f>
        <v>0.25470897226647449</v>
      </c>
      <c r="G179" s="36"/>
    </row>
    <row r="180" spans="1:7">
      <c r="A180" s="37"/>
      <c r="B180" s="38" t="s">
        <v>204</v>
      </c>
      <c r="C180" s="39">
        <f ca="1">IF(C36+C88=0,0,(C37+C89)/(C36+C88)*-1)</f>
        <v>0.26525135096147068</v>
      </c>
      <c r="D180" s="36"/>
      <c r="E180" s="38" t="s">
        <v>204</v>
      </c>
      <c r="F180" s="39">
        <f ca="1">IF(F36+F88=0,0,(F37+F89)/(F36+F88)*-1)</f>
        <v>0.26525135096147068</v>
      </c>
      <c r="G180" s="36"/>
    </row>
    <row r="181" spans="1:7">
      <c r="A181" s="37"/>
      <c r="B181" s="38"/>
      <c r="C181" s="39"/>
      <c r="E181" s="38"/>
      <c r="F181" s="39"/>
    </row>
    <row r="182" spans="1:7">
      <c r="A182" s="37"/>
      <c r="B182" s="38" t="s">
        <v>205</v>
      </c>
      <c r="C182" s="39">
        <f ca="1">IF(C7+C61=0,0,(C29+C81)/(C7+C61)*-1)</f>
        <v>0.47414283506145694</v>
      </c>
      <c r="D182" s="36"/>
      <c r="E182" s="38" t="s">
        <v>205</v>
      </c>
      <c r="F182" s="39">
        <f ca="1">IF(F7+F61=0,0,(F29+F81)/(F7+F61)*-1)</f>
        <v>0.47414283506145694</v>
      </c>
      <c r="G182" s="36"/>
    </row>
    <row r="183" spans="1:7">
      <c r="A183" s="37"/>
      <c r="B183" s="38" t="s">
        <v>206</v>
      </c>
      <c r="C183" s="39">
        <f ca="1">IF(C7+C61=0,0,(C32+C35+C84+C87)/(C7+C61)*-1)</f>
        <v>0.13597124897545665</v>
      </c>
      <c r="D183" s="36"/>
      <c r="E183" s="38" t="s">
        <v>206</v>
      </c>
      <c r="F183" s="39">
        <f ca="1">IF(F7+F61=0,0,(F32+F35+F84+F87)/(F7+F61)*-1)</f>
        <v>0.13597124897545665</v>
      </c>
      <c r="G183" s="36"/>
    </row>
    <row r="184" spans="1:7">
      <c r="A184" s="37"/>
      <c r="B184" s="38"/>
      <c r="C184" s="39"/>
      <c r="E184" s="38"/>
      <c r="F184" s="39"/>
    </row>
    <row r="185" spans="1:7">
      <c r="A185" s="40"/>
      <c r="B185" s="38" t="s">
        <v>207</v>
      </c>
      <c r="C185" s="39">
        <f ca="1">IF((C16+C12+C8+C62+C65+C68+C20+C23+C71+C74+C10+C14+C18)=0,0,(C36+C33+C30+C82+C85+C88)/(C16+C12+C8+C62+C65+C68+C20+C23+C71+C74+C10+C14+C18)*-1)</f>
        <v>0.62530779935107805</v>
      </c>
      <c r="D185" s="36"/>
      <c r="E185" s="38" t="s">
        <v>207</v>
      </c>
      <c r="F185" s="39">
        <f ca="1">IF((F16+F12+F8+F62+F65+F68+F20+F23+F71+F74+F10+F14+F18)=0,0,(F36+F33+F30+F82+F85+F88)/(F16+F12+F8+F62+F65+F68+F20+F23+F71+F74+F10+F14+F18)*-1)</f>
        <v>0.62530779935107805</v>
      </c>
      <c r="G185" s="36"/>
    </row>
    <row r="186" spans="1:7">
      <c r="A186" s="40"/>
      <c r="B186" s="38" t="s">
        <v>208</v>
      </c>
      <c r="C186" s="39">
        <f ca="1">IF((C15+C11+C7+C61+C64+C67+C19+C22+C70+C73)=0,0,(C35+C32+C29+C81+C84+C87)/(C15+C11+C7+C61+C64+C67+C19+C22+C70+C73)*-1)</f>
        <v>0.68516022287372191</v>
      </c>
      <c r="E186" s="38" t="s">
        <v>208</v>
      </c>
      <c r="F186" s="39">
        <f ca="1">IF((F15+F11+F7+F61+F64+F67+F19+F22+F70+F73)=0,0,(F35+F32+F29+F81+F84+F87)/(F15+F11+F7+F61+F64+F67+F19+F22+F70+F73)*-1)</f>
        <v>0.68516022287372191</v>
      </c>
    </row>
    <row r="187" spans="1:7">
      <c r="A187" s="40"/>
      <c r="B187" s="38"/>
      <c r="C187" s="39"/>
      <c r="E187" s="38"/>
      <c r="F187" s="39"/>
    </row>
    <row r="188" spans="1:7">
      <c r="A188" s="40"/>
      <c r="B188" s="38" t="s">
        <v>209</v>
      </c>
      <c r="C188" s="39">
        <f ca="1">IF(C8+C62=0,0,(C43+C101)/(C8+C10+C62)*-1)</f>
        <v>0.20841816844639807</v>
      </c>
      <c r="E188" s="38" t="s">
        <v>209</v>
      </c>
      <c r="F188" s="39">
        <f ca="1">IF(F8+F62=0,0,(F43+F101)/(F8+F10+F62)*-1)</f>
        <v>0.20841816844639807</v>
      </c>
    </row>
    <row r="189" spans="1:7">
      <c r="A189" s="37"/>
      <c r="B189" s="38"/>
      <c r="C189" s="39"/>
      <c r="D189" s="36"/>
      <c r="E189" s="38"/>
      <c r="F189" s="39"/>
      <c r="G189" s="36"/>
    </row>
    <row r="190" spans="1:7">
      <c r="A190" s="40"/>
      <c r="B190" s="38" t="s">
        <v>210</v>
      </c>
      <c r="C190" s="39">
        <f ca="1">IF(C8+C10+C62=0,0,(C9+C63)/(C8+C10+C62)*-1)</f>
        <v>0.23730048532673814</v>
      </c>
      <c r="D190" s="36"/>
      <c r="E190" s="38" t="s">
        <v>210</v>
      </c>
      <c r="F190" s="39">
        <f ca="1">IF(F8+F10+F62=0,0,(F9+F63)/(F8+F10+F62)*-1)</f>
        <v>0.23730048532673814</v>
      </c>
      <c r="G190" s="36"/>
    </row>
    <row r="191" spans="1:7">
      <c r="A191" s="40"/>
      <c r="B191" s="38" t="s">
        <v>211</v>
      </c>
      <c r="C191" s="39">
        <f ca="1">IF(C7+C11+C15+C61+C64+C67=0,0,(C44+C50+C102+C108)/(C7+C11+C15+C61+C64+C67)*-1)</f>
        <v>0.17329896417264887</v>
      </c>
      <c r="E191" s="38" t="s">
        <v>211</v>
      </c>
      <c r="F191" s="39">
        <f ca="1">IF(F7+F11+F15+F61+F64+F67=0,0,(F44+F50+F102+F108)/(F7+F11+F15+F61+F64+F67)*-1)</f>
        <v>0.17329896417264887</v>
      </c>
    </row>
    <row r="192" spans="1:7">
      <c r="A192" s="41"/>
      <c r="B192" s="38"/>
      <c r="C192" s="39"/>
      <c r="D192" s="36"/>
      <c r="E192" s="38"/>
      <c r="F192" s="39"/>
      <c r="G192" s="36"/>
    </row>
    <row r="193" spans="1:7">
      <c r="A193" s="40"/>
      <c r="B193" s="38" t="s">
        <v>212</v>
      </c>
      <c r="C193" s="39">
        <f ca="1">IF(C7+C11+C15+C61+C64+C67=0,0,(C43+C101+C58)/(C7+C11+C15+C61+C64+C67)*-1)</f>
        <v>0.3233187703033133</v>
      </c>
      <c r="E193" s="38" t="s">
        <v>212</v>
      </c>
      <c r="F193" s="39">
        <f ca="1">IF(F7+F11+F15+F61+F64+F67=0,0,(F43+F101+F58)/(F7+F11+F15+F61+F64+F67)*-1)</f>
        <v>0.3233187703033133</v>
      </c>
    </row>
    <row r="194" spans="1:7">
      <c r="A194" s="37"/>
      <c r="B194" s="38"/>
      <c r="C194" s="39"/>
      <c r="D194" s="36"/>
      <c r="E194" s="38"/>
      <c r="F194" s="39"/>
      <c r="G194" s="36"/>
    </row>
    <row r="195" spans="1:7">
      <c r="A195" s="40"/>
      <c r="B195" s="38" t="s">
        <v>213</v>
      </c>
      <c r="C195" s="39">
        <f ca="1">IF(C7+C11+C15+C19+C22+C61+C64+C67+C70+C73=0,0,(C80+C28)/(C7+C11+C15+C19+C22+C61+C64+C67+C70+C73)*-1)</f>
        <v>1.0935197288825551</v>
      </c>
      <c r="D195" s="12"/>
      <c r="E195" s="38" t="s">
        <v>213</v>
      </c>
      <c r="F195" s="39">
        <f ca="1">IF(F7+F11+F15+F19+F22+F61+F64+F67+F70+F73=0,0,(F80+F28)/(F7+F11+F15+F19+F22+F61+F64+F67+F70+F73)*-1)</f>
        <v>1.0935197288825551</v>
      </c>
      <c r="G195" s="12"/>
    </row>
    <row r="197" spans="1:7">
      <c r="B197" s="96" t="s">
        <v>527</v>
      </c>
    </row>
    <row r="198" spans="1:7">
      <c r="B198" s="96" t="s">
        <v>528</v>
      </c>
    </row>
  </sheetData>
  <mergeCells count="9">
    <mergeCell ref="B173:C173"/>
    <mergeCell ref="E173:F173"/>
    <mergeCell ref="B3:C3"/>
    <mergeCell ref="E3:F3"/>
    <mergeCell ref="H3:J3"/>
    <mergeCell ref="B4:C4"/>
    <mergeCell ref="E4:F4"/>
    <mergeCell ref="B172:C172"/>
    <mergeCell ref="E172:F172"/>
  </mergeCells>
  <conditionalFormatting sqref="C169 F169">
    <cfRule type="cellIs" dxfId="0" priority="1" stopIfTrue="1" operator="equal">
      <formula>0</formula>
    </cfRule>
  </conditionalFormatting>
  <dataValidations count="1">
    <dataValidation type="list" allowBlank="1" showInputMessage="1" showErrorMessage="1" sqref="B3:C3 E3:F3" xr:uid="{D437ECFC-49CB-4A51-B8F3-A6721C3949BD}">
      <formula1>Şirketler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8F35-9C26-457E-95E7-E512C0E9A838}">
  <sheetPr>
    <tabColor theme="2" tint="-0.499984740745262"/>
  </sheetPr>
  <dimension ref="B1:PG83"/>
  <sheetViews>
    <sheetView showGridLines="0" zoomScale="80" zoomScaleNormal="80" workbookViewId="0">
      <selection activeCell="E3" sqref="E3:F3"/>
    </sheetView>
  </sheetViews>
  <sheetFormatPr defaultColWidth="9.140625" defaultRowHeight="12.75"/>
  <cols>
    <col min="1" max="1" width="9.140625" style="4"/>
    <col min="2" max="2" width="65.42578125" style="4" customWidth="1"/>
    <col min="3" max="3" width="15.7109375" style="4" customWidth="1"/>
    <col min="4" max="4" width="9.140625" style="4"/>
    <col min="5" max="5" width="65.42578125" style="4" customWidth="1"/>
    <col min="6" max="6" width="15.7109375" style="4" customWidth="1"/>
    <col min="7" max="51" width="9.140625" style="4"/>
    <col min="52" max="52" width="29.85546875" style="42" customWidth="1"/>
    <col min="53" max="55" width="9.140625" style="42"/>
    <col min="56" max="56" width="18.42578125" style="42" customWidth="1"/>
    <col min="57" max="57" width="29.85546875" style="42" customWidth="1"/>
    <col min="58" max="58" width="19.85546875" style="42" bestFit="1" customWidth="1"/>
    <col min="59" max="62" width="10" style="42" customWidth="1"/>
    <col min="63" max="80" width="9.140625" style="42"/>
    <col min="81" max="16384" width="9.140625" style="4"/>
  </cols>
  <sheetData>
    <row r="1" spans="2:423"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</row>
    <row r="2" spans="2:423"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</row>
    <row r="3" spans="2:423" ht="12.75" customHeight="1">
      <c r="B3" s="88" t="s">
        <v>214</v>
      </c>
      <c r="C3" s="89"/>
      <c r="E3" s="88" t="s">
        <v>214</v>
      </c>
      <c r="F3" s="89"/>
      <c r="H3" s="90" t="s">
        <v>1</v>
      </c>
      <c r="I3" s="91"/>
      <c r="J3" s="91"/>
      <c r="K3" s="92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42" t="s">
        <v>2</v>
      </c>
      <c r="BA3" s="42">
        <v>1001</v>
      </c>
      <c r="BD3" s="42" t="s">
        <v>214</v>
      </c>
      <c r="BE3" s="42" t="s">
        <v>215</v>
      </c>
      <c r="BF3" s="42" t="s">
        <v>216</v>
      </c>
      <c r="BG3" s="42">
        <v>60001</v>
      </c>
      <c r="BH3" s="42">
        <v>62001</v>
      </c>
      <c r="BR3" s="5"/>
      <c r="BS3" s="5"/>
      <c r="BT3" s="5"/>
      <c r="BU3" s="5"/>
      <c r="BV3" s="5"/>
      <c r="BW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</row>
    <row r="4" spans="2:423" ht="12.75" customHeight="1">
      <c r="B4" s="88" t="s">
        <v>216</v>
      </c>
      <c r="C4" s="89"/>
      <c r="E4" s="88" t="s">
        <v>216</v>
      </c>
      <c r="F4" s="89"/>
      <c r="H4" s="93"/>
      <c r="I4" s="94"/>
      <c r="J4" s="94"/>
      <c r="K4" s="9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42" t="s">
        <v>4</v>
      </c>
      <c r="BA4" s="42">
        <v>1003</v>
      </c>
      <c r="BD4" s="42" t="s">
        <v>217</v>
      </c>
      <c r="BE4" s="42" t="s">
        <v>218</v>
      </c>
      <c r="BF4" s="42" t="s">
        <v>219</v>
      </c>
      <c r="BG4" s="42">
        <v>60001</v>
      </c>
      <c r="BH4" s="42">
        <v>62001</v>
      </c>
      <c r="BI4" s="42">
        <v>60003</v>
      </c>
      <c r="BJ4" s="42">
        <v>60101</v>
      </c>
      <c r="BK4" s="42">
        <v>62101</v>
      </c>
      <c r="BL4" s="42">
        <v>60103</v>
      </c>
      <c r="BM4" s="42">
        <v>60201</v>
      </c>
      <c r="BN4" s="42">
        <v>62201</v>
      </c>
      <c r="BR4" s="5"/>
      <c r="BS4" s="5"/>
      <c r="BT4" s="5"/>
      <c r="BU4" s="5"/>
      <c r="BV4" s="5"/>
      <c r="BW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</row>
    <row r="5" spans="2:423" ht="12.75" customHeight="1"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42" t="s">
        <v>5</v>
      </c>
      <c r="BA5" s="42">
        <v>1004</v>
      </c>
      <c r="BD5" s="42" t="s">
        <v>220</v>
      </c>
      <c r="BE5" s="42" t="s">
        <v>221</v>
      </c>
      <c r="BF5" s="42" t="s">
        <v>222</v>
      </c>
      <c r="BG5" s="42">
        <v>61001</v>
      </c>
      <c r="BH5" s="42">
        <v>63001</v>
      </c>
      <c r="BR5" s="5"/>
      <c r="BS5" s="5"/>
      <c r="BT5" s="5"/>
      <c r="BU5" s="5"/>
      <c r="BV5" s="5"/>
      <c r="BW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</row>
    <row r="6" spans="2:423" ht="12.75" customHeight="1">
      <c r="B6" s="43" t="s">
        <v>2</v>
      </c>
      <c r="C6" s="22">
        <f t="shared" ref="C6:C37" ca="1" si="0">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1557004208.2000003</v>
      </c>
      <c r="E6" s="43" t="s">
        <v>2</v>
      </c>
      <c r="F6" s="22">
        <f t="shared" ref="F6:F37" ca="1" si="1">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1557004208.2000003</v>
      </c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42" t="s">
        <v>7</v>
      </c>
      <c r="BA6" s="42">
        <v>1005</v>
      </c>
      <c r="BD6" s="42" t="s">
        <v>223</v>
      </c>
      <c r="BE6" s="42" t="s">
        <v>224</v>
      </c>
      <c r="BF6" s="42" t="s">
        <v>225</v>
      </c>
      <c r="BG6" s="42">
        <v>611011</v>
      </c>
      <c r="BH6" s="42">
        <v>631011</v>
      </c>
      <c r="BR6" s="5"/>
      <c r="BS6" s="5"/>
      <c r="BT6" s="5"/>
      <c r="BU6" s="5"/>
      <c r="BV6" s="5"/>
      <c r="BW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</row>
    <row r="7" spans="2:423" ht="12.75" customHeight="1">
      <c r="B7" s="43" t="s">
        <v>4</v>
      </c>
      <c r="C7" s="22">
        <f t="shared" ca="1" si="0"/>
        <v>22096932144.050003</v>
      </c>
      <c r="E7" s="43" t="s">
        <v>4</v>
      </c>
      <c r="F7" s="22">
        <f t="shared" ca="1" si="1"/>
        <v>22096932144.050003</v>
      </c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42" t="s">
        <v>9</v>
      </c>
      <c r="BA7" s="42">
        <v>1006</v>
      </c>
      <c r="BD7" s="42" t="s">
        <v>226</v>
      </c>
      <c r="BE7" s="42" t="s">
        <v>227</v>
      </c>
      <c r="BF7" s="42" t="s">
        <v>228</v>
      </c>
      <c r="BG7" s="42">
        <v>61101102</v>
      </c>
      <c r="BH7" s="42">
        <v>63101102</v>
      </c>
      <c r="BR7" s="5"/>
      <c r="BS7" s="5"/>
      <c r="BT7" s="5"/>
      <c r="BU7" s="5"/>
      <c r="BV7" s="5"/>
      <c r="BW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</row>
    <row r="8" spans="2:423" ht="12.75" customHeight="1">
      <c r="B8" s="43" t="s">
        <v>5</v>
      </c>
      <c r="C8" s="22">
        <f t="shared" ca="1" si="0"/>
        <v>76033218284.700012</v>
      </c>
      <c r="E8" s="43" t="s">
        <v>5</v>
      </c>
      <c r="F8" s="22">
        <f t="shared" ca="1" si="1"/>
        <v>76033218284.700012</v>
      </c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42" t="s">
        <v>11</v>
      </c>
      <c r="BA8" s="42">
        <v>1007</v>
      </c>
      <c r="BD8" s="42" t="s">
        <v>229</v>
      </c>
      <c r="BE8" s="42" t="s">
        <v>230</v>
      </c>
      <c r="BF8" s="42" t="s">
        <v>231</v>
      </c>
      <c r="BG8" s="42">
        <v>61001</v>
      </c>
      <c r="BH8" s="42">
        <v>63001</v>
      </c>
      <c r="BI8" s="42">
        <v>61101</v>
      </c>
      <c r="BJ8" s="42">
        <v>63101</v>
      </c>
      <c r="BR8" s="5"/>
      <c r="BS8" s="5"/>
      <c r="BT8" s="5"/>
      <c r="BU8" s="5"/>
      <c r="BV8" s="5"/>
      <c r="BW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</row>
    <row r="9" spans="2:423" ht="12.75" customHeight="1">
      <c r="B9" s="43" t="s">
        <v>7</v>
      </c>
      <c r="C9" s="22">
        <f t="shared" ca="1" si="0"/>
        <v>54189705323.420013</v>
      </c>
      <c r="E9" s="43" t="s">
        <v>7</v>
      </c>
      <c r="F9" s="22">
        <f t="shared" ca="1" si="1"/>
        <v>54189705323.420013</v>
      </c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42" t="s">
        <v>13</v>
      </c>
      <c r="BA9" s="42">
        <v>1008</v>
      </c>
      <c r="BD9" s="42" t="s">
        <v>232</v>
      </c>
      <c r="BE9" s="42" t="s">
        <v>233</v>
      </c>
      <c r="BF9" s="42" t="s">
        <v>234</v>
      </c>
      <c r="BG9" s="42">
        <v>600</v>
      </c>
      <c r="BH9" s="42">
        <v>620</v>
      </c>
      <c r="BR9" s="5"/>
      <c r="BS9" s="5"/>
      <c r="BT9" s="5"/>
      <c r="BU9" s="5"/>
      <c r="BV9" s="5"/>
      <c r="BW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</row>
    <row r="10" spans="2:423" ht="12.75" customHeight="1">
      <c r="B10" s="43" t="s">
        <v>9</v>
      </c>
      <c r="C10" s="22">
        <f t="shared" ca="1" si="0"/>
        <v>10476225783.880003</v>
      </c>
      <c r="E10" s="43" t="s">
        <v>9</v>
      </c>
      <c r="F10" s="22">
        <f t="shared" ca="1" si="1"/>
        <v>10476225783.880003</v>
      </c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2" t="s">
        <v>15</v>
      </c>
      <c r="BA10" s="42">
        <v>1009</v>
      </c>
      <c r="BD10" s="42" t="s">
        <v>235</v>
      </c>
      <c r="BE10" s="42" t="s">
        <v>236</v>
      </c>
      <c r="BF10" s="42" t="s">
        <v>237</v>
      </c>
      <c r="BG10" s="42">
        <v>600</v>
      </c>
      <c r="BH10" s="42">
        <v>601</v>
      </c>
      <c r="BI10" s="42">
        <v>602</v>
      </c>
      <c r="BJ10" s="42">
        <v>620</v>
      </c>
      <c r="BK10" s="42">
        <v>621</v>
      </c>
      <c r="BL10" s="42">
        <v>622</v>
      </c>
      <c r="BR10" s="5"/>
      <c r="BS10" s="5"/>
      <c r="BT10" s="5"/>
      <c r="BU10" s="5"/>
      <c r="BV10" s="5"/>
      <c r="BW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</row>
    <row r="11" spans="2:423" ht="12.75" customHeight="1">
      <c r="B11" s="43" t="s">
        <v>11</v>
      </c>
      <c r="C11" s="22">
        <f t="shared" ca="1" si="0"/>
        <v>458684519.95000005</v>
      </c>
      <c r="E11" s="43" t="s">
        <v>11</v>
      </c>
      <c r="F11" s="22">
        <f t="shared" ca="1" si="1"/>
        <v>458684519.95000005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42" t="s">
        <v>17</v>
      </c>
      <c r="BA11" s="42">
        <v>1010</v>
      </c>
      <c r="BD11" s="42" t="s">
        <v>238</v>
      </c>
      <c r="BE11" s="42" t="s">
        <v>239</v>
      </c>
      <c r="BF11" s="42" t="s">
        <v>240</v>
      </c>
      <c r="BG11" s="42">
        <v>610</v>
      </c>
      <c r="BH11" s="42">
        <v>630</v>
      </c>
      <c r="BR11" s="5"/>
      <c r="BS11" s="5"/>
      <c r="BT11" s="5"/>
      <c r="BU11" s="5"/>
      <c r="BV11" s="5"/>
      <c r="BW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</row>
    <row r="12" spans="2:423" ht="12.75" customHeight="1">
      <c r="B12" s="43" t="s">
        <v>13</v>
      </c>
      <c r="C12" s="22">
        <f t="shared" ca="1" si="0"/>
        <v>12675088625.129997</v>
      </c>
      <c r="E12" s="43" t="s">
        <v>13</v>
      </c>
      <c r="F12" s="22">
        <f t="shared" ca="1" si="1"/>
        <v>12675088625.129997</v>
      </c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42" t="s">
        <v>19</v>
      </c>
      <c r="BA12" s="42">
        <v>1011</v>
      </c>
      <c r="BD12" s="42" t="s">
        <v>241</v>
      </c>
      <c r="BE12" s="42" t="s">
        <v>242</v>
      </c>
      <c r="BF12" s="42" t="s">
        <v>243</v>
      </c>
      <c r="BG12" s="42">
        <v>611011</v>
      </c>
      <c r="BH12" s="42">
        <v>631011</v>
      </c>
      <c r="BI12" s="42">
        <v>611021</v>
      </c>
      <c r="BJ12" s="42">
        <v>631021</v>
      </c>
      <c r="BR12" s="5"/>
      <c r="BS12" s="5"/>
      <c r="BT12" s="5"/>
      <c r="BU12" s="5"/>
      <c r="BV12" s="5"/>
      <c r="BW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</row>
    <row r="13" spans="2:423" ht="12.75" customHeight="1">
      <c r="B13" s="43" t="s">
        <v>15</v>
      </c>
      <c r="C13" s="22">
        <f t="shared" ca="1" si="0"/>
        <v>54418278587.219994</v>
      </c>
      <c r="E13" s="43" t="s">
        <v>15</v>
      </c>
      <c r="F13" s="22">
        <f t="shared" ca="1" si="1"/>
        <v>54418278587.219994</v>
      </c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42" t="s">
        <v>21</v>
      </c>
      <c r="BA13" s="42">
        <v>1012</v>
      </c>
      <c r="BD13" s="42" t="s">
        <v>244</v>
      </c>
      <c r="BE13" s="42" t="s">
        <v>245</v>
      </c>
      <c r="BF13" s="42" t="s">
        <v>246</v>
      </c>
      <c r="BG13" s="42">
        <v>61101102</v>
      </c>
      <c r="BH13" s="42">
        <v>63101102</v>
      </c>
      <c r="BI13" s="42">
        <v>61102102</v>
      </c>
      <c r="BJ13" s="42">
        <v>63102102</v>
      </c>
      <c r="BR13" s="5"/>
      <c r="BS13" s="5"/>
      <c r="BT13" s="5"/>
      <c r="BU13" s="5"/>
      <c r="BV13" s="5"/>
      <c r="BW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</row>
    <row r="14" spans="2:423" ht="12.75" customHeight="1">
      <c r="B14" s="43" t="s">
        <v>17</v>
      </c>
      <c r="C14" s="22">
        <f t="shared" ca="1" si="0"/>
        <v>3667256421.8199997</v>
      </c>
      <c r="E14" s="43" t="s">
        <v>17</v>
      </c>
      <c r="F14" s="22">
        <f t="shared" ca="1" si="1"/>
        <v>3667256421.8199997</v>
      </c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42" t="s">
        <v>23</v>
      </c>
      <c r="BA14" s="42">
        <v>1013</v>
      </c>
      <c r="BD14" s="42" t="s">
        <v>247</v>
      </c>
      <c r="BE14" s="42" t="s">
        <v>248</v>
      </c>
      <c r="BF14" s="42" t="s">
        <v>249</v>
      </c>
      <c r="BG14" s="42">
        <v>610</v>
      </c>
      <c r="BH14" s="42">
        <v>630</v>
      </c>
      <c r="BI14" s="42">
        <v>611</v>
      </c>
      <c r="BJ14" s="42">
        <v>631</v>
      </c>
      <c r="BR14" s="5"/>
      <c r="BS14" s="5"/>
      <c r="BT14" s="5"/>
      <c r="BU14" s="5"/>
      <c r="BV14" s="5"/>
      <c r="BW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</row>
    <row r="15" spans="2:423" ht="12.75" customHeight="1">
      <c r="B15" s="43" t="s">
        <v>19</v>
      </c>
      <c r="C15" s="22">
        <f t="shared" ca="1" si="0"/>
        <v>911011610.74999988</v>
      </c>
      <c r="E15" s="43" t="s">
        <v>19</v>
      </c>
      <c r="F15" s="22">
        <f t="shared" ca="1" si="1"/>
        <v>911011610.74999988</v>
      </c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42" t="s">
        <v>25</v>
      </c>
      <c r="BA15" s="42">
        <v>1016</v>
      </c>
      <c r="BD15" s="42" t="s">
        <v>250</v>
      </c>
      <c r="BE15" s="42" t="s">
        <v>251</v>
      </c>
      <c r="BF15" s="42" t="s">
        <v>252</v>
      </c>
      <c r="BG15" s="42" t="s">
        <v>253</v>
      </c>
      <c r="BR15" s="5"/>
      <c r="BS15" s="5"/>
      <c r="BT15" s="5"/>
      <c r="BU15" s="5"/>
      <c r="BV15" s="5"/>
      <c r="BW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</row>
    <row r="16" spans="2:423" ht="12.75" customHeight="1">
      <c r="B16" s="43" t="s">
        <v>21</v>
      </c>
      <c r="C16" s="22">
        <f t="shared" ca="1" si="0"/>
        <v>4950569193.0500011</v>
      </c>
      <c r="E16" s="43" t="s">
        <v>21</v>
      </c>
      <c r="F16" s="22">
        <f t="shared" ca="1" si="1"/>
        <v>4950569193.0500011</v>
      </c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42" t="s">
        <v>27</v>
      </c>
      <c r="BA16" s="42">
        <v>1017</v>
      </c>
      <c r="BD16" s="42" t="s">
        <v>254</v>
      </c>
      <c r="BE16" s="42" t="s">
        <v>255</v>
      </c>
      <c r="BF16" s="83" t="e">
        <f>#REF!</f>
        <v>#REF!</v>
      </c>
      <c r="BG16" s="42" t="e">
        <f>#REF!</f>
        <v>#REF!</v>
      </c>
      <c r="BH16" s="42" t="e">
        <f>#REF!</f>
        <v>#REF!</v>
      </c>
      <c r="BI16" s="42" t="e">
        <f>#REF!</f>
        <v>#REF!</v>
      </c>
      <c r="BJ16" s="42" t="e">
        <f>#REF!</f>
        <v>#REF!</v>
      </c>
      <c r="BK16" s="42" t="e">
        <f>#REF!</f>
        <v>#REF!</v>
      </c>
      <c r="BL16" s="42" t="e">
        <f>#REF!</f>
        <v>#REF!</v>
      </c>
      <c r="BM16" s="42" t="e">
        <f>#REF!</f>
        <v>#REF!</v>
      </c>
      <c r="BN16" s="42" t="e">
        <f>#REF!</f>
        <v>#REF!</v>
      </c>
      <c r="BO16" s="42" t="e">
        <f>#REF!</f>
        <v>#REF!</v>
      </c>
      <c r="BP16" s="42" t="e">
        <f>#REF!</f>
        <v>#REF!</v>
      </c>
      <c r="BR16" s="5"/>
      <c r="BS16" s="5"/>
      <c r="BT16" s="5"/>
      <c r="BU16" s="5"/>
      <c r="BV16" s="5"/>
      <c r="BW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</row>
    <row r="17" spans="2:423" ht="12.75" customHeight="1">
      <c r="B17" s="43" t="s">
        <v>23</v>
      </c>
      <c r="C17" s="22">
        <f t="shared" ca="1" si="0"/>
        <v>1348555133.2499998</v>
      </c>
      <c r="E17" s="43" t="s">
        <v>23</v>
      </c>
      <c r="F17" s="22">
        <f t="shared" ca="1" si="1"/>
        <v>1348555133.2499998</v>
      </c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42" t="s">
        <v>29</v>
      </c>
      <c r="BA17" s="42">
        <v>1018</v>
      </c>
      <c r="BD17" s="42" t="s">
        <v>256</v>
      </c>
      <c r="BE17" s="42" t="s">
        <v>257</v>
      </c>
      <c r="BR17" s="5"/>
      <c r="BS17" s="5"/>
      <c r="BT17" s="5"/>
      <c r="BU17" s="5"/>
      <c r="BV17" s="5"/>
      <c r="BW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</row>
    <row r="18" spans="2:423" ht="12.75" customHeight="1">
      <c r="B18" s="43" t="s">
        <v>25</v>
      </c>
      <c r="C18" s="22">
        <f t="shared" ca="1" si="0"/>
        <v>618339848.4399991</v>
      </c>
      <c r="E18" s="43" t="s">
        <v>25</v>
      </c>
      <c r="F18" s="22">
        <f t="shared" ca="1" si="1"/>
        <v>618339848.4399991</v>
      </c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42" t="s">
        <v>31</v>
      </c>
      <c r="BA18" s="42">
        <v>1020</v>
      </c>
      <c r="BD18" s="42" t="s">
        <v>258</v>
      </c>
      <c r="BE18" s="42" t="s">
        <v>259</v>
      </c>
      <c r="BR18" s="5"/>
      <c r="BS18" s="5"/>
      <c r="BT18" s="5"/>
      <c r="BU18" s="5"/>
      <c r="BV18" s="5"/>
      <c r="BW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</row>
    <row r="19" spans="2:423" ht="12.75" customHeight="1">
      <c r="B19" s="43" t="s">
        <v>27</v>
      </c>
      <c r="C19" s="22">
        <f t="shared" ca="1" si="0"/>
        <v>13885861202.959999</v>
      </c>
      <c r="E19" s="43" t="s">
        <v>27</v>
      </c>
      <c r="F19" s="22">
        <f t="shared" ca="1" si="1"/>
        <v>13885861202.959999</v>
      </c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42" t="s">
        <v>33</v>
      </c>
      <c r="BA19" s="42">
        <v>1022</v>
      </c>
      <c r="BD19" s="42" t="s">
        <v>260</v>
      </c>
      <c r="BE19" s="42" t="s">
        <v>261</v>
      </c>
      <c r="BR19" s="5"/>
      <c r="BS19" s="5"/>
      <c r="BT19" s="5"/>
      <c r="BU19" s="5"/>
      <c r="BV19" s="5"/>
      <c r="BW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</row>
    <row r="20" spans="2:423" ht="12.75" customHeight="1">
      <c r="B20" s="43" t="s">
        <v>29</v>
      </c>
      <c r="C20" s="22">
        <f t="shared" ca="1" si="0"/>
        <v>4221309004.6399994</v>
      </c>
      <c r="E20" s="43" t="s">
        <v>29</v>
      </c>
      <c r="F20" s="22">
        <f t="shared" ca="1" si="1"/>
        <v>4221309004.6399994</v>
      </c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42" t="s">
        <v>35</v>
      </c>
      <c r="BA20" s="42">
        <v>1025</v>
      </c>
      <c r="BD20" s="42" t="s">
        <v>262</v>
      </c>
      <c r="BE20" s="42" t="s">
        <v>263</v>
      </c>
      <c r="BR20" s="5"/>
      <c r="BS20" s="5"/>
      <c r="BT20" s="5"/>
      <c r="BU20" s="5"/>
      <c r="BV20" s="5"/>
      <c r="BW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</row>
    <row r="21" spans="2:423" ht="12.75" customHeight="1">
      <c r="B21" s="43" t="s">
        <v>31</v>
      </c>
      <c r="C21" s="22">
        <f t="shared" ca="1" si="0"/>
        <v>94213289468.719971</v>
      </c>
      <c r="E21" s="43" t="s">
        <v>31</v>
      </c>
      <c r="F21" s="22">
        <f t="shared" ca="1" si="1"/>
        <v>94213289468.719971</v>
      </c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42" t="s">
        <v>37</v>
      </c>
      <c r="BA21" s="42">
        <v>1027</v>
      </c>
      <c r="BD21" s="42" t="s">
        <v>264</v>
      </c>
      <c r="BE21" s="42" t="s">
        <v>265</v>
      </c>
      <c r="BR21" s="5"/>
      <c r="BS21" s="5"/>
      <c r="BT21" s="5"/>
      <c r="BU21" s="5"/>
      <c r="BV21" s="5"/>
      <c r="BW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</row>
    <row r="22" spans="2:423" ht="12.75" customHeight="1">
      <c r="B22" s="43" t="s">
        <v>33</v>
      </c>
      <c r="C22" s="22">
        <f t="shared" ca="1" si="0"/>
        <v>27349935835.610008</v>
      </c>
      <c r="E22" s="43" t="s">
        <v>33</v>
      </c>
      <c r="F22" s="22">
        <f t="shared" ca="1" si="1"/>
        <v>27349935835.610008</v>
      </c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42" t="s">
        <v>39</v>
      </c>
      <c r="BA22" s="42">
        <v>1028</v>
      </c>
      <c r="BD22" s="42" t="s">
        <v>266</v>
      </c>
      <c r="BE22" s="42" t="s">
        <v>267</v>
      </c>
      <c r="BR22" s="5"/>
      <c r="BS22" s="5"/>
      <c r="BT22" s="5"/>
      <c r="BU22" s="5"/>
      <c r="BV22" s="5"/>
      <c r="BW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</row>
    <row r="23" spans="2:423" ht="12.75" customHeight="1">
      <c r="B23" s="43" t="s">
        <v>35</v>
      </c>
      <c r="C23" s="22">
        <f t="shared" ca="1" si="0"/>
        <v>12978606895.909998</v>
      </c>
      <c r="E23" s="43" t="s">
        <v>35</v>
      </c>
      <c r="F23" s="22">
        <f t="shared" ca="1" si="1"/>
        <v>12978606895.909998</v>
      </c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42" t="s">
        <v>41</v>
      </c>
      <c r="BA23" s="42">
        <v>1030</v>
      </c>
      <c r="BD23" s="42" t="s">
        <v>268</v>
      </c>
      <c r="BE23" s="42" t="s">
        <v>269</v>
      </c>
      <c r="BR23" s="5"/>
      <c r="BS23" s="5"/>
      <c r="BT23" s="5"/>
      <c r="BU23" s="5"/>
      <c r="BV23" s="5"/>
      <c r="BW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</row>
    <row r="24" spans="2:423" ht="12.75" customHeight="1">
      <c r="B24" s="43" t="s">
        <v>37</v>
      </c>
      <c r="C24" s="22">
        <f t="shared" ca="1" si="0"/>
        <v>1289600653.7600002</v>
      </c>
      <c r="E24" s="43" t="s">
        <v>37</v>
      </c>
      <c r="F24" s="22">
        <f t="shared" ca="1" si="1"/>
        <v>1289600653.7600002</v>
      </c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42" t="s">
        <v>43</v>
      </c>
      <c r="BA24" s="42">
        <v>1031</v>
      </c>
      <c r="BD24" s="42" t="s">
        <v>270</v>
      </c>
      <c r="BE24" s="42" t="s">
        <v>271</v>
      </c>
      <c r="BR24" s="5"/>
      <c r="BS24" s="5"/>
      <c r="BT24" s="5"/>
      <c r="BU24" s="5"/>
      <c r="BV24" s="5"/>
      <c r="BW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</row>
    <row r="25" spans="2:423" ht="12.75" customHeight="1">
      <c r="B25" s="43" t="s">
        <v>39</v>
      </c>
      <c r="C25" s="22">
        <f t="shared" ca="1" si="0"/>
        <v>15129231063.669998</v>
      </c>
      <c r="E25" s="43" t="s">
        <v>39</v>
      </c>
      <c r="F25" s="22">
        <f t="shared" ca="1" si="1"/>
        <v>15129231063.669998</v>
      </c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42" t="s">
        <v>45</v>
      </c>
      <c r="BA25" s="42">
        <v>1032</v>
      </c>
      <c r="BD25" s="42" t="s">
        <v>272</v>
      </c>
      <c r="BE25" s="42" t="s">
        <v>273</v>
      </c>
      <c r="BR25" s="5"/>
      <c r="BS25" s="5"/>
      <c r="BT25" s="5"/>
      <c r="BU25" s="5"/>
      <c r="BV25" s="5"/>
      <c r="BW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</row>
    <row r="26" spans="2:423" ht="12.75" customHeight="1">
      <c r="B26" s="43" t="s">
        <v>41</v>
      </c>
      <c r="C26" s="22">
        <f t="shared" ca="1" si="0"/>
        <v>19880758961.689999</v>
      </c>
      <c r="E26" s="43" t="s">
        <v>41</v>
      </c>
      <c r="F26" s="22">
        <f t="shared" ca="1" si="1"/>
        <v>19880758961.689999</v>
      </c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42" t="s">
        <v>47</v>
      </c>
      <c r="BA26" s="42">
        <v>1034</v>
      </c>
      <c r="BD26" s="42" t="s">
        <v>274</v>
      </c>
      <c r="BE26" s="42" t="s">
        <v>275</v>
      </c>
      <c r="BR26" s="5"/>
      <c r="BS26" s="5"/>
      <c r="BT26" s="5"/>
      <c r="BU26" s="5"/>
      <c r="BV26" s="5"/>
      <c r="BW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</row>
    <row r="27" spans="2:423" ht="12.75" customHeight="1">
      <c r="B27" s="43" t="s">
        <v>43</v>
      </c>
      <c r="C27" s="22">
        <f t="shared" ca="1" si="0"/>
        <v>891525606.50999999</v>
      </c>
      <c r="E27" s="43" t="s">
        <v>43</v>
      </c>
      <c r="F27" s="22">
        <f t="shared" ca="1" si="1"/>
        <v>891525606.50999999</v>
      </c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42" t="s">
        <v>49</v>
      </c>
      <c r="BA27" s="42">
        <v>1035</v>
      </c>
      <c r="BD27" s="42" t="s">
        <v>276</v>
      </c>
      <c r="BE27" s="42" t="s">
        <v>277</v>
      </c>
      <c r="BR27" s="5"/>
      <c r="BS27" s="5"/>
      <c r="BT27" s="5"/>
      <c r="BU27" s="5"/>
      <c r="BV27" s="5"/>
      <c r="BW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</row>
    <row r="28" spans="2:423" ht="12.75" customHeight="1">
      <c r="B28" s="43" t="s">
        <v>45</v>
      </c>
      <c r="C28" s="22">
        <f t="shared" ca="1" si="0"/>
        <v>21025675178.289997</v>
      </c>
      <c r="E28" s="43" t="s">
        <v>45</v>
      </c>
      <c r="F28" s="22">
        <f t="shared" ca="1" si="1"/>
        <v>21025675178.289997</v>
      </c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42" t="s">
        <v>51</v>
      </c>
      <c r="BA28" s="42">
        <v>1036</v>
      </c>
      <c r="BD28" s="42" t="s">
        <v>278</v>
      </c>
      <c r="BE28" s="42" t="s">
        <v>279</v>
      </c>
      <c r="BR28" s="5"/>
      <c r="BS28" s="5"/>
      <c r="BT28" s="5"/>
      <c r="BU28" s="5"/>
      <c r="BV28" s="5"/>
      <c r="BW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</row>
    <row r="29" spans="2:423" ht="12.75" customHeight="1">
      <c r="B29" s="43" t="s">
        <v>47</v>
      </c>
      <c r="C29" s="22">
        <f t="shared" ca="1" si="0"/>
        <v>2480157408.77</v>
      </c>
      <c r="E29" s="43" t="s">
        <v>47</v>
      </c>
      <c r="F29" s="22">
        <f t="shared" ca="1" si="1"/>
        <v>2480157408.77</v>
      </c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42" t="s">
        <v>53</v>
      </c>
      <c r="BA29" s="42">
        <v>1037</v>
      </c>
      <c r="BD29" s="42" t="s">
        <v>280</v>
      </c>
      <c r="BE29" s="42" t="s">
        <v>281</v>
      </c>
      <c r="BR29" s="5"/>
      <c r="BS29" s="5"/>
      <c r="BT29" s="5"/>
      <c r="BU29" s="5"/>
      <c r="BV29" s="5"/>
      <c r="BW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</row>
    <row r="30" spans="2:423" ht="12.75" customHeight="1">
      <c r="B30" s="43" t="s">
        <v>49</v>
      </c>
      <c r="C30" s="22">
        <f t="shared" ca="1" si="0"/>
        <v>28991555745.028954</v>
      </c>
      <c r="E30" s="43" t="s">
        <v>49</v>
      </c>
      <c r="F30" s="22">
        <f t="shared" ca="1" si="1"/>
        <v>28991555745.028954</v>
      </c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42" t="s">
        <v>55</v>
      </c>
      <c r="BA30" s="42">
        <v>1038</v>
      </c>
      <c r="BR30" s="5"/>
      <c r="BS30" s="5"/>
      <c r="BT30" s="5"/>
      <c r="BU30" s="5"/>
      <c r="BV30" s="5"/>
      <c r="BW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</row>
    <row r="31" spans="2:423" ht="12.75" customHeight="1">
      <c r="B31" s="43" t="s">
        <v>51</v>
      </c>
      <c r="C31" s="22">
        <f t="shared" ca="1" si="0"/>
        <v>17766375044.659996</v>
      </c>
      <c r="E31" s="43" t="s">
        <v>51</v>
      </c>
      <c r="F31" s="22">
        <f t="shared" ca="1" si="1"/>
        <v>17766375044.659996</v>
      </c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42" t="s">
        <v>57</v>
      </c>
      <c r="BA31" s="42">
        <v>1039</v>
      </c>
      <c r="BR31" s="5"/>
      <c r="BS31" s="5"/>
      <c r="BT31" s="5"/>
      <c r="BU31" s="5"/>
      <c r="BV31" s="5"/>
      <c r="BW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</row>
    <row r="32" spans="2:423" ht="12.75" customHeight="1">
      <c r="B32" s="43" t="s">
        <v>53</v>
      </c>
      <c r="C32" s="22">
        <f t="shared" ca="1" si="0"/>
        <v>3813692876.2200003</v>
      </c>
      <c r="E32" s="43" t="s">
        <v>53</v>
      </c>
      <c r="F32" s="22">
        <f t="shared" ca="1" si="1"/>
        <v>3813692876.2200003</v>
      </c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42" t="s">
        <v>59</v>
      </c>
      <c r="BA32" s="42">
        <v>1040</v>
      </c>
      <c r="BR32" s="5"/>
      <c r="BS32" s="5"/>
      <c r="BT32" s="5"/>
      <c r="BU32" s="5"/>
      <c r="BV32" s="5"/>
      <c r="BW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</row>
    <row r="33" spans="2:423" ht="12.75" customHeight="1">
      <c r="B33" s="43" t="s">
        <v>55</v>
      </c>
      <c r="C33" s="22">
        <f t="shared" ca="1" si="0"/>
        <v>4274546716.0100021</v>
      </c>
      <c r="E33" s="43" t="s">
        <v>55</v>
      </c>
      <c r="F33" s="22">
        <f t="shared" ca="1" si="1"/>
        <v>4274546716.0100021</v>
      </c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42" t="s">
        <v>61</v>
      </c>
      <c r="BA33" s="42">
        <v>1043</v>
      </c>
      <c r="BR33" s="5"/>
      <c r="BS33" s="5"/>
      <c r="BT33" s="5"/>
      <c r="BU33" s="5"/>
      <c r="BV33" s="5"/>
      <c r="BW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</row>
    <row r="34" spans="2:423" ht="12.75" customHeight="1">
      <c r="B34" s="43" t="s">
        <v>57</v>
      </c>
      <c r="C34" s="22">
        <f t="shared" ca="1" si="0"/>
        <v>1940075761.9100001</v>
      </c>
      <c r="E34" s="43" t="s">
        <v>57</v>
      </c>
      <c r="F34" s="22">
        <f t="shared" ca="1" si="1"/>
        <v>1940075761.9100001</v>
      </c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42" t="s">
        <v>63</v>
      </c>
      <c r="BA34" s="42">
        <v>1044</v>
      </c>
      <c r="BR34" s="5"/>
      <c r="BS34" s="5"/>
      <c r="BT34" s="5"/>
      <c r="BU34" s="5"/>
      <c r="BV34" s="5"/>
      <c r="BW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</row>
    <row r="35" spans="2:423" ht="12.75" customHeight="1">
      <c r="B35" s="43" t="s">
        <v>59</v>
      </c>
      <c r="C35" s="22">
        <f t="shared" ca="1" si="0"/>
        <v>2016948297</v>
      </c>
      <c r="E35" s="43" t="s">
        <v>59</v>
      </c>
      <c r="F35" s="22">
        <f t="shared" ca="1" si="1"/>
        <v>2016948297</v>
      </c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42" t="s">
        <v>65</v>
      </c>
      <c r="BA35" s="42">
        <v>1045</v>
      </c>
      <c r="BR35" s="5"/>
      <c r="BS35" s="5"/>
      <c r="BT35" s="5"/>
      <c r="BU35" s="5"/>
      <c r="BV35" s="5"/>
      <c r="BW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</row>
    <row r="36" spans="2:423" ht="12.75" customHeight="1">
      <c r="B36" s="43" t="s">
        <v>61</v>
      </c>
      <c r="C36" s="22">
        <f t="shared" ca="1" si="0"/>
        <v>14999015589.679998</v>
      </c>
      <c r="E36" s="43" t="s">
        <v>61</v>
      </c>
      <c r="F36" s="22">
        <f t="shared" ca="1" si="1"/>
        <v>14999015589.679998</v>
      </c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42" t="s">
        <v>67</v>
      </c>
      <c r="BA36" s="42">
        <v>1046</v>
      </c>
      <c r="BR36" s="5"/>
      <c r="BS36" s="5"/>
      <c r="BT36" s="5"/>
      <c r="BU36" s="5"/>
      <c r="BV36" s="5"/>
      <c r="BW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</row>
    <row r="37" spans="2:423" ht="12.75" customHeight="1">
      <c r="B37" s="43" t="s">
        <v>63</v>
      </c>
      <c r="C37" s="22">
        <f t="shared" ca="1" si="0"/>
        <v>9071936936.6600018</v>
      </c>
      <c r="E37" s="43" t="s">
        <v>63</v>
      </c>
      <c r="F37" s="22">
        <f t="shared" ca="1" si="1"/>
        <v>9071936936.6600018</v>
      </c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42" t="s">
        <v>69</v>
      </c>
      <c r="BA37" s="42">
        <v>1048</v>
      </c>
      <c r="BR37" s="5"/>
      <c r="BS37" s="5"/>
      <c r="BT37" s="5"/>
      <c r="BU37" s="5"/>
      <c r="BV37" s="5"/>
      <c r="BW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</row>
    <row r="38" spans="2:423" ht="12.75" customHeight="1">
      <c r="B38" s="43" t="s">
        <v>65</v>
      </c>
      <c r="C38" s="22">
        <f t="shared" ref="C38:C69" ca="1" si="2">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15880322824.039997</v>
      </c>
      <c r="E38" s="43" t="s">
        <v>65</v>
      </c>
      <c r="F38" s="22">
        <f t="shared" ref="F38:F69" ca="1" si="3">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15880322824.039997</v>
      </c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42" t="s">
        <v>71</v>
      </c>
      <c r="BA38" s="42">
        <v>1049</v>
      </c>
      <c r="BR38" s="5"/>
      <c r="BS38" s="5"/>
      <c r="BT38" s="5"/>
      <c r="BU38" s="5"/>
      <c r="BV38" s="5"/>
      <c r="BW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</row>
    <row r="39" spans="2:423" ht="12.75" customHeight="1">
      <c r="B39" s="43" t="s">
        <v>67</v>
      </c>
      <c r="C39" s="22">
        <f t="shared" ca="1" si="2"/>
        <v>778138740.64999998</v>
      </c>
      <c r="E39" s="43" t="s">
        <v>67</v>
      </c>
      <c r="F39" s="22">
        <f t="shared" ca="1" si="3"/>
        <v>778138740.64999998</v>
      </c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42" t="s">
        <v>73</v>
      </c>
      <c r="BA39" s="42">
        <v>1051</v>
      </c>
      <c r="BR39" s="5"/>
      <c r="BS39" s="5"/>
      <c r="BT39" s="5"/>
      <c r="BU39" s="5"/>
      <c r="BV39" s="5"/>
      <c r="BW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</row>
    <row r="40" spans="2:423" ht="12.75" customHeight="1">
      <c r="B40" s="43" t="s">
        <v>69</v>
      </c>
      <c r="C40" s="22">
        <f t="shared" ca="1" si="2"/>
        <v>10930171966.089901</v>
      </c>
      <c r="E40" s="43" t="s">
        <v>69</v>
      </c>
      <c r="F40" s="22">
        <f t="shared" ca="1" si="3"/>
        <v>10930171966.089901</v>
      </c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42" t="s">
        <v>75</v>
      </c>
      <c r="BA40" s="42">
        <v>1052</v>
      </c>
      <c r="BR40" s="5"/>
      <c r="BS40" s="5"/>
      <c r="BT40" s="5"/>
      <c r="BU40" s="5"/>
      <c r="BV40" s="5"/>
      <c r="BW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</row>
    <row r="41" spans="2:423" ht="12.75" customHeight="1">
      <c r="B41" s="43" t="s">
        <v>71</v>
      </c>
      <c r="C41" s="22">
        <f t="shared" ca="1" si="2"/>
        <v>3006378081.5600004</v>
      </c>
      <c r="E41" s="43" t="s">
        <v>71</v>
      </c>
      <c r="F41" s="22">
        <f t="shared" ca="1" si="3"/>
        <v>3006378081.5600004</v>
      </c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42" t="s">
        <v>77</v>
      </c>
      <c r="BA41" s="42">
        <v>1053</v>
      </c>
      <c r="BR41" s="5"/>
      <c r="BS41" s="5"/>
      <c r="BT41" s="5"/>
      <c r="BU41" s="5"/>
      <c r="BV41" s="5"/>
      <c r="BW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</row>
    <row r="42" spans="2:423" ht="12.75" customHeight="1">
      <c r="B42" s="43" t="s">
        <v>73</v>
      </c>
      <c r="C42" s="22">
        <f t="shared" ca="1" si="2"/>
        <v>-9800705.1000000034</v>
      </c>
      <c r="E42" s="43" t="s">
        <v>73</v>
      </c>
      <c r="F42" s="22">
        <f t="shared" ca="1" si="3"/>
        <v>-9800705.1000000034</v>
      </c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42" t="s">
        <v>79</v>
      </c>
      <c r="BA42" s="42">
        <v>1054</v>
      </c>
      <c r="BR42" s="5"/>
      <c r="BS42" s="5"/>
      <c r="BT42" s="5"/>
      <c r="BU42" s="5"/>
      <c r="BV42" s="5"/>
      <c r="BW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</row>
    <row r="43" spans="2:423" ht="12.75" customHeight="1">
      <c r="B43" s="43" t="s">
        <v>75</v>
      </c>
      <c r="C43" s="22">
        <f t="shared" ca="1" si="2"/>
        <v>72994422.00999999</v>
      </c>
      <c r="E43" s="43" t="s">
        <v>75</v>
      </c>
      <c r="F43" s="22">
        <f t="shared" ca="1" si="3"/>
        <v>72994422.00999999</v>
      </c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42" t="s">
        <v>81</v>
      </c>
      <c r="BA43" s="42">
        <v>1055</v>
      </c>
      <c r="BR43" s="5"/>
      <c r="BS43" s="5"/>
      <c r="BT43" s="5"/>
      <c r="BU43" s="5"/>
      <c r="BV43" s="5"/>
      <c r="BW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</row>
    <row r="44" spans="2:423" ht="12.75" customHeight="1">
      <c r="B44" s="43" t="s">
        <v>77</v>
      </c>
      <c r="C44" s="22">
        <f t="shared" ca="1" si="2"/>
        <v>15812769896.43</v>
      </c>
      <c r="E44" s="43" t="s">
        <v>77</v>
      </c>
      <c r="F44" s="22">
        <f t="shared" ca="1" si="3"/>
        <v>15812769896.43</v>
      </c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42" t="s">
        <v>83</v>
      </c>
      <c r="BA44" s="42">
        <v>1056</v>
      </c>
      <c r="BR44" s="5"/>
      <c r="BS44" s="5"/>
      <c r="BT44" s="5"/>
      <c r="BU44" s="5"/>
      <c r="BV44" s="5"/>
      <c r="BW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</row>
    <row r="45" spans="2:423" ht="12.75" customHeight="1">
      <c r="B45" s="43" t="s">
        <v>79</v>
      </c>
      <c r="C45" s="22">
        <f t="shared" ca="1" si="2"/>
        <v>0</v>
      </c>
      <c r="E45" s="43" t="s">
        <v>79</v>
      </c>
      <c r="F45" s="22">
        <f t="shared" ca="1" si="3"/>
        <v>0</v>
      </c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42" t="s">
        <v>85</v>
      </c>
      <c r="BA45" s="42">
        <v>1057</v>
      </c>
      <c r="BR45" s="5"/>
      <c r="BS45" s="5"/>
      <c r="BT45" s="5"/>
      <c r="BU45" s="5"/>
      <c r="BV45" s="5"/>
      <c r="BW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</row>
    <row r="46" spans="2:423" ht="12.75" customHeight="1">
      <c r="B46" s="43" t="s">
        <v>81</v>
      </c>
      <c r="C46" s="22">
        <f t="shared" ca="1" si="2"/>
        <v>0</v>
      </c>
      <c r="E46" s="43" t="s">
        <v>81</v>
      </c>
      <c r="F46" s="22">
        <f t="shared" ca="1" si="3"/>
        <v>0</v>
      </c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42" t="s">
        <v>87</v>
      </c>
      <c r="BA46" s="42">
        <v>1058</v>
      </c>
      <c r="BR46" s="5"/>
      <c r="BS46" s="5"/>
      <c r="BT46" s="5"/>
      <c r="BU46" s="5"/>
      <c r="BV46" s="5"/>
      <c r="BW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</row>
    <row r="47" spans="2:423" ht="12.75" customHeight="1">
      <c r="B47" s="43" t="s">
        <v>83</v>
      </c>
      <c r="C47" s="22">
        <f t="shared" ca="1" si="2"/>
        <v>2813771236.8800001</v>
      </c>
      <c r="E47" s="43" t="s">
        <v>83</v>
      </c>
      <c r="F47" s="22">
        <f t="shared" ca="1" si="3"/>
        <v>2813771236.8800001</v>
      </c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42" t="s">
        <v>89</v>
      </c>
      <c r="BA47" s="42">
        <v>1059</v>
      </c>
      <c r="BR47" s="5"/>
      <c r="BS47" s="5"/>
      <c r="BT47" s="5"/>
      <c r="BU47" s="5"/>
      <c r="BV47" s="5"/>
      <c r="BW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</row>
    <row r="48" spans="2:423" ht="12.75" customHeight="1">
      <c r="B48" s="43" t="s">
        <v>85</v>
      </c>
      <c r="C48" s="22">
        <f t="shared" ca="1" si="2"/>
        <v>519576627.36999989</v>
      </c>
      <c r="E48" s="43" t="s">
        <v>85</v>
      </c>
      <c r="F48" s="22">
        <f t="shared" ca="1" si="3"/>
        <v>519576627.36999989</v>
      </c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42" t="s">
        <v>91</v>
      </c>
      <c r="BA48" s="42">
        <v>1060</v>
      </c>
      <c r="BR48" s="5"/>
      <c r="BS48" s="5"/>
      <c r="BT48" s="5"/>
      <c r="BU48" s="5"/>
      <c r="BV48" s="5"/>
      <c r="BW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</row>
    <row r="49" spans="2:423" ht="12.75" customHeight="1">
      <c r="B49" s="43" t="s">
        <v>87</v>
      </c>
      <c r="C49" s="22">
        <f t="shared" ca="1" si="2"/>
        <v>1329718743.2200003</v>
      </c>
      <c r="E49" s="43" t="s">
        <v>87</v>
      </c>
      <c r="F49" s="22">
        <f t="shared" ca="1" si="3"/>
        <v>1329718743.2200003</v>
      </c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42" t="s">
        <v>93</v>
      </c>
      <c r="BA49" s="42">
        <v>1061</v>
      </c>
      <c r="BR49" s="5"/>
      <c r="BS49" s="5"/>
      <c r="BT49" s="5"/>
      <c r="BU49" s="5"/>
      <c r="BV49" s="5"/>
      <c r="BW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</row>
    <row r="50" spans="2:423" ht="12.75" customHeight="1">
      <c r="B50" s="43" t="s">
        <v>89</v>
      </c>
      <c r="C50" s="22">
        <f t="shared" ca="1" si="2"/>
        <v>686256917.30000007</v>
      </c>
      <c r="E50" s="43" t="s">
        <v>89</v>
      </c>
      <c r="F50" s="22">
        <f t="shared" ca="1" si="3"/>
        <v>686256917.30000007</v>
      </c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42" t="s">
        <v>95</v>
      </c>
      <c r="BA50" s="42">
        <v>2001</v>
      </c>
      <c r="BR50" s="5"/>
      <c r="BS50" s="5"/>
      <c r="BT50" s="5"/>
      <c r="BU50" s="5"/>
      <c r="BV50" s="5"/>
      <c r="BW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</row>
    <row r="51" spans="2:423" ht="12.75" customHeight="1">
      <c r="B51" s="43" t="s">
        <v>91</v>
      </c>
      <c r="C51" s="22">
        <f t="shared" ca="1" si="2"/>
        <v>0</v>
      </c>
      <c r="E51" s="43" t="s">
        <v>91</v>
      </c>
      <c r="F51" s="22">
        <f t="shared" ca="1" si="3"/>
        <v>0</v>
      </c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42" t="s">
        <v>97</v>
      </c>
      <c r="BA51" s="42">
        <v>2002</v>
      </c>
      <c r="BR51" s="5"/>
      <c r="BS51" s="5"/>
      <c r="BT51" s="5"/>
      <c r="BU51" s="5"/>
      <c r="BV51" s="5"/>
      <c r="BW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</row>
    <row r="52" spans="2:423" ht="12.75" customHeight="1">
      <c r="B52" s="43" t="s">
        <v>93</v>
      </c>
      <c r="C52" s="22">
        <f t="shared" ca="1" si="2"/>
        <v>4260433451.5500002</v>
      </c>
      <c r="E52" s="43" t="s">
        <v>93</v>
      </c>
      <c r="F52" s="22">
        <f t="shared" ca="1" si="3"/>
        <v>4260433451.5500002</v>
      </c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42" t="s">
        <v>99</v>
      </c>
      <c r="BA52" s="42">
        <v>2005</v>
      </c>
      <c r="BR52" s="5"/>
      <c r="BS52" s="5"/>
      <c r="BT52" s="5"/>
      <c r="BU52" s="5"/>
      <c r="BV52" s="5"/>
      <c r="BW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</row>
    <row r="53" spans="2:423" ht="12.75" customHeight="1">
      <c r="B53" s="43" t="s">
        <v>95</v>
      </c>
      <c r="C53" s="22">
        <f t="shared" ca="1" si="2"/>
        <v>26348293066.09</v>
      </c>
      <c r="E53" s="43" t="s">
        <v>95</v>
      </c>
      <c r="F53" s="22">
        <f t="shared" ca="1" si="3"/>
        <v>26348293066.09</v>
      </c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42" t="s">
        <v>101</v>
      </c>
      <c r="BA53" s="42">
        <v>2006</v>
      </c>
      <c r="BR53" s="5"/>
      <c r="BS53" s="5"/>
      <c r="BT53" s="5"/>
      <c r="BU53" s="5"/>
      <c r="BV53" s="5"/>
      <c r="BW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</row>
    <row r="54" spans="2:423" ht="12.75" customHeight="1">
      <c r="B54" s="43" t="s">
        <v>97</v>
      </c>
      <c r="C54" s="22">
        <f t="shared" ca="1" si="2"/>
        <v>2600002.5200000005</v>
      </c>
      <c r="E54" s="43" t="s">
        <v>97</v>
      </c>
      <c r="F54" s="22">
        <f t="shared" ca="1" si="3"/>
        <v>2600002.5200000005</v>
      </c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42" t="s">
        <v>103</v>
      </c>
      <c r="BA54" s="42">
        <v>2007</v>
      </c>
      <c r="BR54" s="5"/>
      <c r="BS54" s="5"/>
      <c r="BT54" s="5"/>
      <c r="BU54" s="5"/>
      <c r="BV54" s="5"/>
      <c r="BW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</row>
    <row r="55" spans="2:423" ht="12.75" customHeight="1">
      <c r="B55" s="43" t="s">
        <v>99</v>
      </c>
      <c r="C55" s="22">
        <f t="shared" ca="1" si="2"/>
        <v>1166675201.72</v>
      </c>
      <c r="E55" s="43" t="s">
        <v>99</v>
      </c>
      <c r="F55" s="22">
        <f t="shared" ca="1" si="3"/>
        <v>1166675201.72</v>
      </c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42" t="s">
        <v>105</v>
      </c>
      <c r="BA55" s="42">
        <v>2008</v>
      </c>
      <c r="BR55" s="5"/>
      <c r="BS55" s="5"/>
      <c r="BT55" s="5"/>
      <c r="BU55" s="5"/>
      <c r="BV55" s="5"/>
      <c r="BW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</row>
    <row r="56" spans="2:423" ht="12.75" customHeight="1">
      <c r="B56" s="43" t="s">
        <v>101</v>
      </c>
      <c r="C56" s="22">
        <f t="shared" ca="1" si="2"/>
        <v>55633659.630000003</v>
      </c>
      <c r="E56" s="43" t="s">
        <v>101</v>
      </c>
      <c r="F56" s="22">
        <f t="shared" ca="1" si="3"/>
        <v>55633659.630000003</v>
      </c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42" t="s">
        <v>107</v>
      </c>
      <c r="BA56" s="42">
        <v>3001</v>
      </c>
      <c r="BR56" s="5"/>
      <c r="BS56" s="5"/>
      <c r="BT56" s="5"/>
      <c r="BU56" s="5"/>
      <c r="BV56" s="5"/>
      <c r="BW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</row>
    <row r="57" spans="2:423" ht="12.75" customHeight="1">
      <c r="B57" s="43" t="s">
        <v>103</v>
      </c>
      <c r="C57" s="22">
        <f t="shared" ca="1" si="2"/>
        <v>1373923</v>
      </c>
      <c r="E57" s="43" t="s">
        <v>103</v>
      </c>
      <c r="F57" s="22">
        <f t="shared" ca="1" si="3"/>
        <v>1373923</v>
      </c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42" t="s">
        <v>109</v>
      </c>
      <c r="BA57" s="42">
        <v>3002</v>
      </c>
      <c r="BR57" s="5"/>
      <c r="BS57" s="5"/>
      <c r="BT57" s="5"/>
      <c r="BU57" s="5"/>
      <c r="BV57" s="5"/>
      <c r="BW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</row>
    <row r="58" spans="2:423" ht="12.75" customHeight="1">
      <c r="B58" s="43" t="s">
        <v>105</v>
      </c>
      <c r="C58" s="22">
        <f t="shared" ca="1" si="2"/>
        <v>0</v>
      </c>
      <c r="E58" s="43" t="s">
        <v>105</v>
      </c>
      <c r="F58" s="22">
        <f t="shared" ca="1" si="3"/>
        <v>0</v>
      </c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42" t="s">
        <v>111</v>
      </c>
      <c r="BA58" s="42">
        <v>3003</v>
      </c>
      <c r="BR58" s="5"/>
      <c r="BS58" s="5"/>
      <c r="BT58" s="5"/>
      <c r="BU58" s="5"/>
      <c r="BV58" s="5"/>
      <c r="BW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</row>
    <row r="59" spans="2:423" ht="12.75" customHeight="1">
      <c r="B59" s="43" t="s">
        <v>107</v>
      </c>
      <c r="C59" s="22">
        <f t="shared" ca="1" si="2"/>
        <v>174529472.28999999</v>
      </c>
      <c r="E59" s="43" t="s">
        <v>107</v>
      </c>
      <c r="F59" s="22">
        <f t="shared" ca="1" si="3"/>
        <v>174529472.28999999</v>
      </c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42" t="s">
        <v>113</v>
      </c>
      <c r="BA59" s="42">
        <v>3004</v>
      </c>
      <c r="BR59" s="5"/>
      <c r="BS59" s="5"/>
      <c r="BT59" s="5"/>
      <c r="BU59" s="5"/>
      <c r="BV59" s="5"/>
      <c r="BW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</row>
    <row r="60" spans="2:423" ht="12.75" customHeight="1">
      <c r="B60" s="43" t="s">
        <v>109</v>
      </c>
      <c r="C60" s="22">
        <f t="shared" ca="1" si="2"/>
        <v>1943836.46</v>
      </c>
      <c r="E60" s="43" t="s">
        <v>109</v>
      </c>
      <c r="F60" s="22">
        <f t="shared" ca="1" si="3"/>
        <v>1943836.46</v>
      </c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42" t="s">
        <v>115</v>
      </c>
      <c r="BA60" s="42">
        <v>3005</v>
      </c>
      <c r="BR60" s="5"/>
      <c r="BS60" s="5"/>
      <c r="BT60" s="5"/>
      <c r="BU60" s="5"/>
      <c r="BV60" s="5"/>
      <c r="BW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</row>
    <row r="61" spans="2:423" ht="12.75" customHeight="1">
      <c r="B61" s="43" t="s">
        <v>111</v>
      </c>
      <c r="C61" s="22">
        <f t="shared" ca="1" si="2"/>
        <v>20710.8</v>
      </c>
      <c r="E61" s="43" t="s">
        <v>111</v>
      </c>
      <c r="F61" s="22">
        <f t="shared" ca="1" si="3"/>
        <v>20710.8</v>
      </c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42" t="s">
        <v>116</v>
      </c>
      <c r="BA61" s="42">
        <v>3006</v>
      </c>
      <c r="BR61" s="5"/>
      <c r="BS61" s="5"/>
      <c r="BT61" s="5"/>
      <c r="BU61" s="5"/>
      <c r="BV61" s="5"/>
      <c r="BW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</row>
    <row r="62" spans="2:423" ht="12.75" customHeight="1">
      <c r="B62" s="43" t="s">
        <v>113</v>
      </c>
      <c r="C62" s="22">
        <f t="shared" ca="1" si="2"/>
        <v>1437822</v>
      </c>
      <c r="E62" s="43" t="s">
        <v>113</v>
      </c>
      <c r="F62" s="22">
        <f t="shared" ca="1" si="3"/>
        <v>1437822</v>
      </c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42" t="s">
        <v>117</v>
      </c>
      <c r="BA62" s="42">
        <v>3007</v>
      </c>
      <c r="BR62" s="5"/>
      <c r="BS62" s="5"/>
      <c r="BT62" s="5"/>
      <c r="BU62" s="5"/>
      <c r="BV62" s="5"/>
      <c r="BW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</row>
    <row r="63" spans="2:423" ht="12.75" customHeight="1">
      <c r="B63" s="43" t="s">
        <v>115</v>
      </c>
      <c r="C63" s="22">
        <f t="shared" ca="1" si="2"/>
        <v>55602043.649999999</v>
      </c>
      <c r="E63" s="43" t="s">
        <v>115</v>
      </c>
      <c r="F63" s="22">
        <f t="shared" ca="1" si="3"/>
        <v>55602043.649999999</v>
      </c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42" t="s">
        <v>118</v>
      </c>
      <c r="BA63" s="42">
        <v>3008</v>
      </c>
      <c r="BR63" s="5"/>
      <c r="BS63" s="5"/>
      <c r="BT63" s="5"/>
      <c r="BU63" s="5"/>
      <c r="BV63" s="5"/>
      <c r="BW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</row>
    <row r="64" spans="2:423" ht="12.75" customHeight="1">
      <c r="B64" s="43" t="s">
        <v>116</v>
      </c>
      <c r="C64" s="22">
        <f t="shared" ca="1" si="2"/>
        <v>252655183.88000003</v>
      </c>
      <c r="E64" s="43" t="s">
        <v>116</v>
      </c>
      <c r="F64" s="22">
        <f t="shared" ca="1" si="3"/>
        <v>252655183.88000003</v>
      </c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42" t="s">
        <v>119</v>
      </c>
      <c r="BA64" s="42">
        <v>3009</v>
      </c>
      <c r="BR64" s="5"/>
      <c r="BS64" s="5"/>
      <c r="BT64" s="5"/>
      <c r="BU64" s="5"/>
      <c r="BV64" s="5"/>
      <c r="BW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</row>
    <row r="65" spans="2:423" ht="12.75" customHeight="1">
      <c r="B65" s="43" t="s">
        <v>117</v>
      </c>
      <c r="C65" s="22">
        <f t="shared" ca="1" si="2"/>
        <v>7532871.25</v>
      </c>
      <c r="E65" s="43" t="s">
        <v>117</v>
      </c>
      <c r="F65" s="22">
        <f t="shared" ca="1" si="3"/>
        <v>7532871.25</v>
      </c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42" t="s">
        <v>120</v>
      </c>
      <c r="BA65" s="42">
        <v>3011</v>
      </c>
      <c r="BR65" s="5"/>
      <c r="BS65" s="5"/>
      <c r="BT65" s="5"/>
      <c r="BU65" s="5"/>
      <c r="BV65" s="5"/>
      <c r="BW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</row>
    <row r="66" spans="2:423" ht="12.75" customHeight="1">
      <c r="B66" s="43" t="s">
        <v>118</v>
      </c>
      <c r="C66" s="22">
        <f t="shared" ca="1" si="2"/>
        <v>123081489.91000003</v>
      </c>
      <c r="E66" s="43" t="s">
        <v>118</v>
      </c>
      <c r="F66" s="22">
        <f t="shared" ca="1" si="3"/>
        <v>123081489.91000003</v>
      </c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42" t="s">
        <v>121</v>
      </c>
      <c r="BA66" s="42">
        <v>3012</v>
      </c>
      <c r="BR66" s="5"/>
      <c r="BS66" s="5"/>
      <c r="BT66" s="5"/>
      <c r="BU66" s="5"/>
      <c r="BV66" s="5"/>
      <c r="BW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</row>
    <row r="67" spans="2:423" ht="12.75" customHeight="1">
      <c r="B67" s="43" t="s">
        <v>119</v>
      </c>
      <c r="C67" s="22">
        <f t="shared" ca="1" si="2"/>
        <v>792058124.73000002</v>
      </c>
      <c r="E67" s="43" t="s">
        <v>119</v>
      </c>
      <c r="F67" s="22">
        <f t="shared" ca="1" si="3"/>
        <v>792058124.73000002</v>
      </c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42" t="s">
        <v>122</v>
      </c>
      <c r="BA67" s="42">
        <v>3016</v>
      </c>
      <c r="BR67" s="5"/>
      <c r="BS67" s="5"/>
      <c r="BT67" s="5"/>
      <c r="BU67" s="5"/>
      <c r="BV67" s="5"/>
      <c r="BW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</row>
    <row r="68" spans="2:423" ht="12.75" customHeight="1">
      <c r="B68" s="43" t="s">
        <v>120</v>
      </c>
      <c r="C68" s="22">
        <f t="shared" ca="1" si="2"/>
        <v>451079952.80661803</v>
      </c>
      <c r="E68" s="43" t="s">
        <v>120</v>
      </c>
      <c r="F68" s="22">
        <f t="shared" ca="1" si="3"/>
        <v>451079952.80661803</v>
      </c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42" t="s">
        <v>123</v>
      </c>
      <c r="BA68" s="42">
        <v>3017</v>
      </c>
      <c r="BR68" s="5"/>
      <c r="BS68" s="5"/>
      <c r="BT68" s="5"/>
      <c r="BU68" s="5"/>
      <c r="BV68" s="5"/>
      <c r="BW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</row>
    <row r="69" spans="2:423" ht="12.75" customHeight="1">
      <c r="B69" s="43" t="s">
        <v>121</v>
      </c>
      <c r="C69" s="22">
        <f t="shared" ca="1" si="2"/>
        <v>80255105.299999997</v>
      </c>
      <c r="E69" s="43" t="s">
        <v>121</v>
      </c>
      <c r="F69" s="22">
        <f t="shared" ca="1" si="3"/>
        <v>80255105.299999997</v>
      </c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42" t="s">
        <v>124</v>
      </c>
      <c r="BA69" s="42">
        <v>3018</v>
      </c>
      <c r="BR69" s="5"/>
      <c r="BS69" s="5"/>
      <c r="BT69" s="5"/>
      <c r="BU69" s="5"/>
      <c r="BV69" s="5"/>
      <c r="BW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</row>
    <row r="70" spans="2:423" ht="12.75" customHeight="1">
      <c r="B70" s="43" t="s">
        <v>122</v>
      </c>
      <c r="C70" s="22">
        <f t="shared" ref="C70:C101" ca="1" si="4">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2631018648.9000001</v>
      </c>
      <c r="E70" s="43" t="s">
        <v>122</v>
      </c>
      <c r="F70" s="22">
        <f t="shared" ref="F70:F101" ca="1" si="5">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2631018648.9000001</v>
      </c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42" t="s">
        <v>125</v>
      </c>
      <c r="BA70" s="42">
        <v>4002</v>
      </c>
      <c r="BR70" s="5"/>
      <c r="BS70" s="5"/>
      <c r="BT70" s="5"/>
      <c r="BU70" s="5"/>
      <c r="BV70" s="5"/>
      <c r="BW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</row>
    <row r="71" spans="2:423" ht="12.75" customHeight="1">
      <c r="B71" s="43" t="s">
        <v>123</v>
      </c>
      <c r="C71" s="22">
        <f t="shared" ca="1" si="4"/>
        <v>1190351778.71</v>
      </c>
      <c r="E71" s="43" t="s">
        <v>123</v>
      </c>
      <c r="F71" s="22">
        <f t="shared" ca="1" si="5"/>
        <v>1190351778.71</v>
      </c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42" t="s">
        <v>126</v>
      </c>
      <c r="BA71" s="42">
        <v>4003</v>
      </c>
      <c r="BR71" s="5"/>
      <c r="BS71" s="5"/>
      <c r="BT71" s="5"/>
      <c r="BU71" s="5"/>
      <c r="BV71" s="5"/>
      <c r="BW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</row>
    <row r="72" spans="2:423" ht="12.75" customHeight="1">
      <c r="B72" s="43" t="s">
        <v>124</v>
      </c>
      <c r="C72" s="22">
        <f t="shared" ca="1" si="4"/>
        <v>1628827.24</v>
      </c>
      <c r="E72" s="43" t="s">
        <v>124</v>
      </c>
      <c r="F72" s="22">
        <f t="shared" ca="1" si="5"/>
        <v>1628827.24</v>
      </c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42" t="s">
        <v>127</v>
      </c>
      <c r="BA72" s="42">
        <v>4004</v>
      </c>
      <c r="BR72" s="5"/>
      <c r="BS72" s="5"/>
      <c r="BT72" s="5"/>
      <c r="BU72" s="5"/>
      <c r="BV72" s="5"/>
      <c r="BW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</row>
    <row r="73" spans="2:423" ht="12.75" customHeight="1">
      <c r="B73" s="43" t="s">
        <v>125</v>
      </c>
      <c r="C73" s="22">
        <f t="shared" ca="1" si="4"/>
        <v>10628387358.030001</v>
      </c>
      <c r="E73" s="43" t="s">
        <v>125</v>
      </c>
      <c r="F73" s="22">
        <f t="shared" ca="1" si="5"/>
        <v>10628387358.030001</v>
      </c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42" t="s">
        <v>128</v>
      </c>
      <c r="BA73" s="42">
        <v>4005</v>
      </c>
      <c r="BR73" s="5"/>
      <c r="BS73" s="5"/>
      <c r="BT73" s="5"/>
      <c r="BU73" s="5"/>
      <c r="BV73" s="5"/>
      <c r="BW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</row>
    <row r="74" spans="2:423" ht="12.75" customHeight="1">
      <c r="B74" s="44" t="s">
        <v>126</v>
      </c>
      <c r="C74" s="22">
        <f t="shared" ca="1" si="4"/>
        <v>1736229491.2100008</v>
      </c>
      <c r="E74" s="44" t="s">
        <v>126</v>
      </c>
      <c r="F74" s="22">
        <f t="shared" ca="1" si="5"/>
        <v>1736229491.2100008</v>
      </c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42" t="s">
        <v>129</v>
      </c>
      <c r="BA74" s="42">
        <v>9000</v>
      </c>
      <c r="BR74" s="5"/>
      <c r="BS74" s="5"/>
      <c r="BT74" s="5"/>
      <c r="BU74" s="5"/>
      <c r="BV74" s="5"/>
      <c r="BW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</row>
    <row r="75" spans="2:423" ht="12.75" customHeight="1">
      <c r="B75" s="44" t="s">
        <v>127</v>
      </c>
      <c r="C75" s="22">
        <f t="shared" ca="1" si="4"/>
        <v>16123922635.920002</v>
      </c>
      <c r="E75" s="44" t="s">
        <v>127</v>
      </c>
      <c r="F75" s="22">
        <f t="shared" ca="1" si="5"/>
        <v>16123922635.920002</v>
      </c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42" t="s">
        <v>130</v>
      </c>
      <c r="BA75" s="42">
        <v>9001</v>
      </c>
      <c r="BR75" s="5"/>
      <c r="BS75" s="5"/>
      <c r="BT75" s="5"/>
      <c r="BU75" s="5"/>
      <c r="BV75" s="5"/>
      <c r="BW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</row>
    <row r="76" spans="2:423" ht="12.75" customHeight="1">
      <c r="B76" s="44" t="s">
        <v>128</v>
      </c>
      <c r="C76" s="22">
        <f t="shared" ca="1" si="4"/>
        <v>2381786173.3099999</v>
      </c>
      <c r="E76" s="44" t="s">
        <v>128</v>
      </c>
      <c r="F76" s="22">
        <f t="shared" ca="1" si="5"/>
        <v>2381786173.3099999</v>
      </c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42" t="s">
        <v>132</v>
      </c>
      <c r="BA76" s="42">
        <v>9002</v>
      </c>
      <c r="BR76" s="5"/>
      <c r="BS76" s="5"/>
      <c r="BT76" s="5"/>
      <c r="BU76" s="5"/>
      <c r="BV76" s="5"/>
      <c r="BW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</row>
    <row r="77" spans="2:423" ht="12.75" customHeight="1">
      <c r="B77" s="45" t="s">
        <v>282</v>
      </c>
      <c r="C77" s="19">
        <f t="shared" ca="1" si="4"/>
        <v>622049993199.6488</v>
      </c>
      <c r="E77" s="45" t="s">
        <v>282</v>
      </c>
      <c r="F77" s="19">
        <f t="shared" ca="1" si="5"/>
        <v>622049993199.6488</v>
      </c>
      <c r="AZ77" s="42" t="s">
        <v>134</v>
      </c>
      <c r="BA77" s="42">
        <v>9003</v>
      </c>
      <c r="BR77" s="5"/>
      <c r="BS77" s="5"/>
      <c r="BT77" s="5"/>
      <c r="BU77" s="5"/>
      <c r="BV77" s="5"/>
      <c r="BW77" s="5"/>
    </row>
    <row r="78" spans="2:423" ht="12.75" customHeight="1">
      <c r="B78" s="45" t="s">
        <v>283</v>
      </c>
      <c r="C78" s="19">
        <f t="shared" ca="1" si="4"/>
        <v>6989478654.7966175</v>
      </c>
      <c r="E78" s="45" t="s">
        <v>283</v>
      </c>
      <c r="F78" s="19">
        <f t="shared" ca="1" si="5"/>
        <v>6989478654.7966175</v>
      </c>
      <c r="AZ78" s="42" t="s">
        <v>136</v>
      </c>
      <c r="BR78" s="5"/>
      <c r="BS78" s="5"/>
      <c r="BT78" s="5"/>
      <c r="BU78" s="5"/>
      <c r="BV78" s="5"/>
      <c r="BW78" s="5"/>
    </row>
    <row r="79" spans="2:423" ht="12.75" customHeight="1">
      <c r="B79" s="45" t="s">
        <v>284</v>
      </c>
      <c r="C79" s="19">
        <f t="shared" ca="1" si="4"/>
        <v>30870325658.470005</v>
      </c>
      <c r="E79" s="45" t="s">
        <v>284</v>
      </c>
      <c r="F79" s="19">
        <f t="shared" ca="1" si="5"/>
        <v>30870325658.470005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</row>
    <row r="80" spans="2:423" ht="12.75" customHeight="1">
      <c r="B80" s="45" t="s">
        <v>285</v>
      </c>
      <c r="C80" s="19">
        <f t="shared" ca="1" si="4"/>
        <v>629039471854.44543</v>
      </c>
      <c r="E80" s="45" t="s">
        <v>285</v>
      </c>
      <c r="F80" s="19">
        <f t="shared" ca="1" si="5"/>
        <v>629039471854.44543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</row>
    <row r="81" spans="2:75" ht="12.75" customHeight="1">
      <c r="B81" s="46" t="s">
        <v>0</v>
      </c>
      <c r="C81" s="19">
        <f t="shared" ca="1" si="4"/>
        <v>659909797512.91541</v>
      </c>
      <c r="E81" s="46" t="s">
        <v>0</v>
      </c>
      <c r="F81" s="19">
        <f t="shared" ca="1" si="5"/>
        <v>659909797512.91541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spans="2:75"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spans="2:75"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</row>
  </sheetData>
  <mergeCells count="5">
    <mergeCell ref="B3:C3"/>
    <mergeCell ref="E3:F3"/>
    <mergeCell ref="H3:K4"/>
    <mergeCell ref="B4:C4"/>
    <mergeCell ref="E4:F4"/>
  </mergeCells>
  <dataValidations count="2">
    <dataValidation type="list" allowBlank="1" showInputMessage="1" showErrorMessage="1" sqref="B3:C3 E3:F3" xr:uid="{DBBDCD5A-9D68-434F-A391-84963577AF8C}">
      <formula1>AnaBranşlar</formula1>
    </dataValidation>
    <dataValidation type="list" allowBlank="1" showInputMessage="1" showErrorMessage="1" sqref="B4:C4 E4:F4" xr:uid="{9B88ECCD-95A4-4256-BB89-B9E26A02D0F1}">
      <formula1>Hesaplama</formula1>
    </dataValidation>
  </dataValidations>
  <pageMargins left="0.7" right="0.7" top="0.75" bottom="0.75" header="0.3" footer="0.3"/>
  <pageSetup paperSize="9" orientation="portrait" r:id="rId1"/>
  <ignoredErrors>
    <ignoredError sqref="BF16:BP16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F3E9-C5A5-459A-BAE9-7B1060F10A51}">
  <sheetPr>
    <tabColor theme="2" tint="-0.499984740745262"/>
  </sheetPr>
  <dimension ref="A1:HT82"/>
  <sheetViews>
    <sheetView showGridLines="0" zoomScale="80" zoomScaleNormal="80" workbookViewId="0">
      <pane xSplit="3" ySplit="6" topLeftCell="D7" activePane="bottomRight" state="frozen"/>
      <selection activeCell="B3" sqref="B3:C3"/>
      <selection pane="topRight" activeCell="B3" sqref="B3:C3"/>
      <selection pane="bottomLeft" activeCell="B3" sqref="B3:C3"/>
      <selection pane="bottomRight" activeCell="A2" sqref="A2"/>
    </sheetView>
  </sheetViews>
  <sheetFormatPr defaultColWidth="9.140625" defaultRowHeight="12.75"/>
  <cols>
    <col min="1" max="1" width="64.85546875" style="4" customWidth="1"/>
    <col min="2" max="3" width="15.7109375" style="4" customWidth="1"/>
    <col min="4" max="6" width="15.85546875" style="4" bestFit="1" customWidth="1"/>
    <col min="7" max="7" width="16.42578125" style="4" bestFit="1" customWidth="1"/>
    <col min="8" max="8" width="15.28515625" style="4" bestFit="1" customWidth="1"/>
    <col min="9" max="11" width="16.42578125" style="4" bestFit="1" customWidth="1"/>
    <col min="12" max="12" width="15.85546875" style="4" bestFit="1" customWidth="1"/>
    <col min="13" max="13" width="15.42578125" style="4" bestFit="1" customWidth="1"/>
    <col min="14" max="14" width="15.7109375" style="4" customWidth="1"/>
    <col min="15" max="16" width="16.42578125" style="4" bestFit="1" customWidth="1"/>
    <col min="17" max="17" width="14.42578125" style="4" bestFit="1" customWidth="1"/>
    <col min="18" max="18" width="15.28515625" style="4" bestFit="1" customWidth="1"/>
    <col min="19" max="20" width="15.5703125" style="4" bestFit="1" customWidth="1"/>
    <col min="21" max="21" width="15.28515625" style="4" bestFit="1" customWidth="1"/>
    <col min="22" max="22" width="15.7109375" style="4" customWidth="1"/>
    <col min="23" max="23" width="15.5703125" style="4" bestFit="1" customWidth="1"/>
    <col min="24" max="24" width="15.42578125" style="4" bestFit="1" customWidth="1"/>
    <col min="25" max="25" width="15.7109375" style="4" customWidth="1"/>
    <col min="26" max="26" width="15.28515625" style="4" bestFit="1" customWidth="1"/>
    <col min="27" max="27" width="15.42578125" style="4" bestFit="1" customWidth="1"/>
    <col min="28" max="28" width="15.7109375" style="4" customWidth="1"/>
    <col min="29" max="30" width="14.85546875" style="4" bestFit="1" customWidth="1"/>
    <col min="31" max="31" width="12" style="4" bestFit="1" customWidth="1"/>
    <col min="32" max="32" width="15.5703125" style="4" bestFit="1" customWidth="1"/>
    <col min="33" max="33" width="13.85546875" style="4" bestFit="1" customWidth="1"/>
    <col min="34" max="34" width="15" style="4" bestFit="1" customWidth="1"/>
    <col min="35" max="35" width="14.42578125" style="4" bestFit="1" customWidth="1"/>
    <col min="36" max="36" width="15" style="4" bestFit="1" customWidth="1"/>
    <col min="37" max="38" width="15.5703125" style="4" bestFit="1" customWidth="1"/>
    <col min="39" max="39" width="13.5703125" style="4" bestFit="1" customWidth="1"/>
    <col min="40" max="40" width="15.7109375" style="4" customWidth="1"/>
    <col min="41" max="41" width="14.5703125" style="4" bestFit="1" customWidth="1"/>
    <col min="42" max="42" width="15.5703125" style="4" bestFit="1" customWidth="1"/>
    <col min="43" max="43" width="14.5703125" style="4" bestFit="1" customWidth="1"/>
    <col min="44" max="44" width="15.7109375" style="4" customWidth="1"/>
    <col min="45" max="47" width="16.42578125" style="4" bestFit="1" customWidth="1"/>
    <col min="48" max="49" width="15.7109375" style="4" customWidth="1"/>
    <col min="50" max="53" width="16.42578125" style="4" bestFit="1" customWidth="1"/>
    <col min="54" max="54" width="15.7109375" style="4" customWidth="1"/>
    <col min="55" max="56" width="15.85546875" style="4" bestFit="1" customWidth="1"/>
    <col min="57" max="57" width="15.7109375" style="4" customWidth="1"/>
    <col min="58" max="60" width="15.85546875" style="4" bestFit="1" customWidth="1"/>
    <col min="61" max="61" width="15.7109375" style="4" customWidth="1"/>
    <col min="62" max="62" width="15.28515625" style="4" bestFit="1" customWidth="1"/>
    <col min="63" max="63" width="16.42578125" style="4" bestFit="1" customWidth="1"/>
    <col min="64" max="67" width="15.28515625" style="4" bestFit="1" customWidth="1"/>
    <col min="68" max="68" width="15.7109375" style="4" customWidth="1"/>
    <col min="69" max="70" width="15.28515625" style="4" bestFit="1" customWidth="1"/>
    <col min="71" max="71" width="16.42578125" style="4" bestFit="1" customWidth="1"/>
    <col min="72" max="72" width="15.5703125" style="4" bestFit="1" customWidth="1"/>
    <col min="73" max="73" width="15.28515625" style="4" bestFit="1" customWidth="1"/>
    <col min="74" max="74" width="15.140625" style="4" bestFit="1" customWidth="1"/>
    <col min="75" max="75" width="11.5703125" style="4" bestFit="1" customWidth="1"/>
    <col min="76" max="76" width="15.5703125" style="4" bestFit="1" customWidth="1"/>
    <col min="77" max="77" width="15.42578125" style="4" bestFit="1" customWidth="1"/>
    <col min="78" max="78" width="15.5703125" style="4" bestFit="1" customWidth="1"/>
    <col min="79" max="79" width="14.28515625" style="4" bestFit="1" customWidth="1"/>
    <col min="80" max="80" width="15.7109375" style="4" customWidth="1"/>
    <col min="81" max="81" width="15" style="4" bestFit="1" customWidth="1"/>
    <col min="82" max="82" width="12.42578125" style="4" bestFit="1" customWidth="1"/>
    <col min="83" max="83" width="15.5703125" style="4" bestFit="1" customWidth="1"/>
    <col min="84" max="84" width="15.7109375" style="4" customWidth="1"/>
    <col min="85" max="85" width="15.28515625" style="4" bestFit="1" customWidth="1"/>
    <col min="86" max="86" width="15" style="4" bestFit="1" customWidth="1"/>
    <col min="87" max="87" width="14.28515625" style="4" bestFit="1" customWidth="1"/>
    <col min="88" max="88" width="15.5703125" style="4" bestFit="1" customWidth="1"/>
    <col min="89" max="89" width="15.28515625" style="4" customWidth="1"/>
    <col min="90" max="90" width="14.85546875" style="4" bestFit="1" customWidth="1"/>
    <col min="91" max="219" width="9.140625" style="4"/>
    <col min="220" max="220" width="28.42578125" style="42" customWidth="1"/>
    <col min="221" max="225" width="9.140625" style="42"/>
    <col min="226" max="16384" width="9.140625" style="4"/>
  </cols>
  <sheetData>
    <row r="1" spans="1:228" ht="15" customHeight="1">
      <c r="A1" s="47" t="s">
        <v>286</v>
      </c>
      <c r="B1" s="48" t="s">
        <v>287</v>
      </c>
      <c r="C1" s="48"/>
      <c r="D1" s="48"/>
      <c r="E1" s="48"/>
      <c r="F1" s="48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HL1" s="42" t="s">
        <v>214</v>
      </c>
      <c r="HM1" s="42" t="s">
        <v>215</v>
      </c>
    </row>
    <row r="2" spans="1:228" ht="15" customHeight="1">
      <c r="A2" s="47" t="s">
        <v>214</v>
      </c>
      <c r="B2" s="48"/>
      <c r="C2" s="50" t="s">
        <v>288</v>
      </c>
      <c r="D2" s="48"/>
      <c r="E2" s="48"/>
      <c r="F2" s="48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42" t="s">
        <v>220</v>
      </c>
      <c r="HM2" s="42" t="s">
        <v>221</v>
      </c>
      <c r="HR2" s="5"/>
      <c r="HS2" s="5"/>
      <c r="HT2" s="5"/>
    </row>
    <row r="3" spans="1:228" ht="15" customHeight="1">
      <c r="A3" s="47" t="s">
        <v>289</v>
      </c>
      <c r="B3" s="48"/>
      <c r="C3" s="48"/>
      <c r="D3" s="48"/>
      <c r="E3" s="48"/>
      <c r="F3" s="48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42" t="s">
        <v>223</v>
      </c>
      <c r="HM3" s="42" t="s">
        <v>224</v>
      </c>
      <c r="HR3" s="5"/>
      <c r="HS3" s="5"/>
      <c r="HT3" s="5"/>
    </row>
    <row r="4" spans="1:228" ht="15" customHeight="1"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42" t="s">
        <v>226</v>
      </c>
      <c r="HM4" s="42" t="s">
        <v>227</v>
      </c>
      <c r="HR4" s="5"/>
      <c r="HS4" s="5"/>
      <c r="HT4" s="5"/>
    </row>
    <row r="5" spans="1:228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4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53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42" t="s">
        <v>229</v>
      </c>
      <c r="HM5" s="42" t="s">
        <v>230</v>
      </c>
      <c r="HR5" s="5"/>
      <c r="HS5" s="5"/>
      <c r="HT5" s="5"/>
    </row>
    <row r="6" spans="1:228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4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7" t="s">
        <v>252</v>
      </c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42" t="s">
        <v>232</v>
      </c>
      <c r="HM6" s="42" t="s">
        <v>233</v>
      </c>
      <c r="HR6" s="5"/>
      <c r="HS6" s="5"/>
      <c r="HT6" s="5"/>
    </row>
    <row r="7" spans="1:228" ht="13.5" customHeight="1">
      <c r="A7" s="43" t="s">
        <v>2</v>
      </c>
      <c r="B7" s="58">
        <v>1001</v>
      </c>
      <c r="C7" s="59" t="s">
        <v>376</v>
      </c>
      <c r="D7" s="60">
        <f t="shared" ref="D7:S22" ca="1" si="0">INDIRECT("'"&amp;VLOOKUP($A$2,$HL$1:$HM$80,2,0)&amp;"'!"&amp;ADDRESS(IFERROR(MATCH($B7,INDIRECT("'"&amp;VLOOKUP($A$2,$HL$1:$HM$80,2,0)&amp;"'!B:B"),0),MATCH($A$82,INDIRECT("'"&amp;VLOOKUP($A$2,$HL$1:$HM$80,2,0)&amp;"'!A:A"),0)),MATCH(D$5,INDIRECT("'"&amp;VLOOKUP($A$2,$HL$1:$HM$80,2,0)&amp;"'!5:5"),0)))</f>
        <v>520537560.70380753</v>
      </c>
      <c r="E7" s="60">
        <f t="shared" ca="1" si="0"/>
        <v>675513510.06000018</v>
      </c>
      <c r="F7" s="60">
        <f t="shared" ca="1" si="0"/>
        <v>1557004208.2000003</v>
      </c>
      <c r="G7" s="60">
        <f t="shared" ca="1" si="0"/>
        <v>-881490698.1400001</v>
      </c>
      <c r="H7" s="60">
        <f t="shared" ca="1" si="0"/>
        <v>0</v>
      </c>
      <c r="I7" s="60">
        <f t="shared" ca="1" si="0"/>
        <v>-189058599.94999993</v>
      </c>
      <c r="J7" s="60">
        <f t="shared" ca="1" si="0"/>
        <v>-334962326.60000002</v>
      </c>
      <c r="K7" s="60">
        <f t="shared" ca="1" si="0"/>
        <v>-1249691806.1899998</v>
      </c>
      <c r="L7" s="60">
        <f t="shared" ca="1" si="0"/>
        <v>914729479.58999979</v>
      </c>
      <c r="M7" s="60">
        <f t="shared" ca="1" si="0"/>
        <v>145903726.6500001</v>
      </c>
      <c r="N7" s="60">
        <f t="shared" ca="1" si="0"/>
        <v>516983210.03000009</v>
      </c>
      <c r="O7" s="60">
        <f t="shared" ca="1" si="0"/>
        <v>-371079483.38</v>
      </c>
      <c r="P7" s="60">
        <f t="shared" ca="1" si="0"/>
        <v>0</v>
      </c>
      <c r="Q7" s="60">
        <f t="shared" ca="1" si="0"/>
        <v>0</v>
      </c>
      <c r="R7" s="60">
        <f t="shared" ca="1" si="0"/>
        <v>0</v>
      </c>
      <c r="S7" s="60">
        <f t="shared" ca="1" si="0"/>
        <v>-59450804.24000001</v>
      </c>
      <c r="T7" s="60">
        <f t="shared" ref="T7:AI22" ca="1" si="1">INDIRECT("'"&amp;VLOOKUP($A$2,$HL$1:$HM$80,2,0)&amp;"'!"&amp;ADDRESS(IFERROR(MATCH($B7,INDIRECT("'"&amp;VLOOKUP($A$2,$HL$1:$HM$80,2,0)&amp;"'!B:B"),0),MATCH($A$82,INDIRECT("'"&amp;VLOOKUP($A$2,$HL$1:$HM$80,2,0)&amp;"'!A:A"),0)),MATCH(T$5,INDIRECT("'"&amp;VLOOKUP($A$2,$HL$1:$HM$80,2,0)&amp;"'!5:5"),0)))</f>
        <v>-83602530.290000007</v>
      </c>
      <c r="U7" s="60">
        <f t="shared" ca="1" si="1"/>
        <v>-86539182</v>
      </c>
      <c r="V7" s="60">
        <f t="shared" ca="1" si="1"/>
        <v>2936651.71</v>
      </c>
      <c r="W7" s="60">
        <f t="shared" ca="1" si="1"/>
        <v>24151726.050000001</v>
      </c>
      <c r="X7" s="60">
        <f t="shared" ca="1" si="1"/>
        <v>25381599.190000001</v>
      </c>
      <c r="Y7" s="60">
        <f t="shared" ca="1" si="1"/>
        <v>-1229873.1400000001</v>
      </c>
      <c r="Z7" s="60">
        <f t="shared" ca="1" si="1"/>
        <v>93533454.833807275</v>
      </c>
      <c r="AA7" s="60">
        <f t="shared" ca="1" si="1"/>
        <v>0</v>
      </c>
      <c r="AB7" s="60">
        <f t="shared" ca="1" si="1"/>
        <v>0</v>
      </c>
      <c r="AC7" s="60">
        <f t="shared" ca="1" si="1"/>
        <v>0</v>
      </c>
      <c r="AD7" s="60">
        <f t="shared" ca="1" si="1"/>
        <v>103028821.75566597</v>
      </c>
      <c r="AE7" s="60">
        <f t="shared" ca="1" si="1"/>
        <v>0</v>
      </c>
      <c r="AF7" s="60">
        <f t="shared" ca="1" si="1"/>
        <v>0</v>
      </c>
      <c r="AG7" s="60">
        <f t="shared" ca="1" si="1"/>
        <v>0</v>
      </c>
      <c r="AH7" s="60">
        <f t="shared" ca="1" si="1"/>
        <v>0</v>
      </c>
      <c r="AI7" s="60">
        <f t="shared" ca="1" si="1"/>
        <v>-9495366.9218586981</v>
      </c>
      <c r="AJ7" s="60">
        <f t="shared" ref="AJ7:AY22" ca="1" si="2">INDIRECT("'"&amp;VLOOKUP($A$2,$HL$1:$HM$80,2,0)&amp;"'!"&amp;ADDRESS(IFERROR(MATCH($B7,INDIRECT("'"&amp;VLOOKUP($A$2,$HL$1:$HM$80,2,0)&amp;"'!B:B"),0),MATCH($A$82,INDIRECT("'"&amp;VLOOKUP($A$2,$HL$1:$HM$80,2,0)&amp;"'!A:A"),0)),MATCH(AJ$5,INDIRECT("'"&amp;VLOOKUP($A$2,$HL$1:$HM$80,2,0)&amp;"'!5:5"),0)))</f>
        <v>0</v>
      </c>
      <c r="AK7" s="60">
        <f t="shared" ca="1" si="2"/>
        <v>0</v>
      </c>
      <c r="AL7" s="60">
        <f t="shared" ca="1" si="2"/>
        <v>0</v>
      </c>
      <c r="AM7" s="60">
        <f t="shared" ca="1" si="2"/>
        <v>0</v>
      </c>
      <c r="AN7" s="60">
        <f t="shared" ca="1" si="2"/>
        <v>215627519.85000002</v>
      </c>
      <c r="AO7" s="60">
        <f t="shared" ca="1" si="2"/>
        <v>-78923493.230000004</v>
      </c>
      <c r="AP7" s="60">
        <f t="shared" ca="1" si="2"/>
        <v>0</v>
      </c>
      <c r="AQ7" s="60">
        <f t="shared" ca="1" si="2"/>
        <v>0</v>
      </c>
      <c r="AR7" s="60">
        <f t="shared" ca="1" si="2"/>
        <v>-136704026.61999997</v>
      </c>
      <c r="AS7" s="60">
        <f t="shared" ca="1" si="2"/>
        <v>-605808119.64999986</v>
      </c>
      <c r="AT7" s="60">
        <f t="shared" ca="1" si="2"/>
        <v>-67802982.320000112</v>
      </c>
      <c r="AU7" s="60">
        <f t="shared" ca="1" si="2"/>
        <v>-555994029.69000006</v>
      </c>
      <c r="AV7" s="60">
        <f t="shared" ca="1" si="2"/>
        <v>488191047.36999995</v>
      </c>
      <c r="AW7" s="60">
        <f t="shared" ca="1" si="2"/>
        <v>-178874321.78999972</v>
      </c>
      <c r="AX7" s="60">
        <f t="shared" ca="1" si="2"/>
        <v>-303772695.23999929</v>
      </c>
      <c r="AY7" s="60">
        <f t="shared" ca="1" si="2"/>
        <v>-3205538408.3899994</v>
      </c>
      <c r="AZ7" s="60">
        <f t="shared" ref="AZ7:BO22" ca="1" si="3">INDIRECT("'"&amp;VLOOKUP($A$2,$HL$1:$HM$80,2,0)&amp;"'!"&amp;ADDRESS(IFERROR(MATCH($B7,INDIRECT("'"&amp;VLOOKUP($A$2,$HL$1:$HM$80,2,0)&amp;"'!B:B"),0),MATCH($A$82,INDIRECT("'"&amp;VLOOKUP($A$2,$HL$1:$HM$80,2,0)&amp;"'!A:A"),0)),MATCH(AZ$5,INDIRECT("'"&amp;VLOOKUP($A$2,$HL$1:$HM$80,2,0)&amp;"'!5:5"),0)))</f>
        <v>-2385102222.3099995</v>
      </c>
      <c r="BA7" s="60">
        <f t="shared" ca="1" si="3"/>
        <v>-1259374627.0499997</v>
      </c>
      <c r="BB7" s="60">
        <f t="shared" ca="1" si="3"/>
        <v>0</v>
      </c>
      <c r="BC7" s="60">
        <f t="shared" ca="1" si="3"/>
        <v>438938440.97000003</v>
      </c>
      <c r="BD7" s="60">
        <f t="shared" ca="1" si="3"/>
        <v>2901765713.1500001</v>
      </c>
      <c r="BE7" s="60">
        <f t="shared" ca="1" si="3"/>
        <v>124898373.44999957</v>
      </c>
      <c r="BF7" s="60">
        <f t="shared" ca="1" si="3"/>
        <v>2262699395.52</v>
      </c>
      <c r="BG7" s="60">
        <f t="shared" ca="1" si="3"/>
        <v>1771975385.97</v>
      </c>
      <c r="BH7" s="60">
        <f t="shared" ca="1" si="3"/>
        <v>675129027.39999998</v>
      </c>
      <c r="BI7" s="60">
        <f t="shared" ca="1" si="3"/>
        <v>0</v>
      </c>
      <c r="BJ7" s="60">
        <f t="shared" ca="1" si="3"/>
        <v>-184405017.84999996</v>
      </c>
      <c r="BK7" s="60">
        <f t="shared" ca="1" si="3"/>
        <v>-2137801022.0700004</v>
      </c>
      <c r="BL7" s="60">
        <f t="shared" ca="1" si="3"/>
        <v>0</v>
      </c>
      <c r="BM7" s="60">
        <f t="shared" ca="1" si="3"/>
        <v>0</v>
      </c>
      <c r="BN7" s="60">
        <f t="shared" ca="1" si="3"/>
        <v>0</v>
      </c>
      <c r="BO7" s="60">
        <f t="shared" ca="1" si="3"/>
        <v>-1791853.7900000003</v>
      </c>
      <c r="BP7" s="60">
        <f t="shared" ref="BP7:CE22" ca="1" si="4">INDIRECT("'"&amp;VLOOKUP($A$2,$HL$1:$HM$80,2,0)&amp;"'!"&amp;ADDRESS(IFERROR(MATCH($B7,INDIRECT("'"&amp;VLOOKUP($A$2,$HL$1:$HM$80,2,0)&amp;"'!B:B"),0),MATCH($A$82,INDIRECT("'"&amp;VLOOKUP($A$2,$HL$1:$HM$80,2,0)&amp;"'!A:A"),0)),MATCH(BP$5,INDIRECT("'"&amp;VLOOKUP($A$2,$HL$1:$HM$80,2,0)&amp;"'!5:5"),0)))</f>
        <v>-1791853.7900000003</v>
      </c>
      <c r="BQ7" s="60">
        <f t="shared" ca="1" si="4"/>
        <v>0</v>
      </c>
      <c r="BR7" s="60">
        <f t="shared" ca="1" si="4"/>
        <v>0</v>
      </c>
      <c r="BS7" s="60">
        <f t="shared" ca="1" si="4"/>
        <v>-357185961.75</v>
      </c>
      <c r="BT7" s="60">
        <f t="shared" ca="1" si="4"/>
        <v>-165671582.68000001</v>
      </c>
      <c r="BU7" s="60">
        <f t="shared" ca="1" si="4"/>
        <v>-133333664.32000002</v>
      </c>
      <c r="BV7" s="60">
        <f t="shared" ca="1" si="4"/>
        <v>-21518172.059999995</v>
      </c>
      <c r="BW7" s="60">
        <f t="shared" ca="1" si="4"/>
        <v>0</v>
      </c>
      <c r="BX7" s="60">
        <f t="shared" ca="1" si="4"/>
        <v>-3151407.02</v>
      </c>
      <c r="BY7" s="60">
        <f t="shared" ca="1" si="4"/>
        <v>-82440103.789999992</v>
      </c>
      <c r="BZ7" s="60">
        <f t="shared" ca="1" si="4"/>
        <v>48928968.119999997</v>
      </c>
      <c r="CA7" s="60">
        <f t="shared" ca="1" si="4"/>
        <v>0</v>
      </c>
      <c r="CB7" s="60">
        <f t="shared" ca="1" si="4"/>
        <v>0</v>
      </c>
      <c r="CC7" s="60">
        <f t="shared" ca="1" si="4"/>
        <v>0</v>
      </c>
      <c r="CD7" s="60">
        <f t="shared" ca="1" si="4"/>
        <v>0</v>
      </c>
      <c r="CE7" s="60">
        <f t="shared" ca="1" si="4"/>
        <v>0</v>
      </c>
      <c r="CF7" s="60">
        <f t="shared" ref="CF7:CK22" ca="1" si="5">INDIRECT("'"&amp;VLOOKUP($A$2,$HL$1:$HM$80,2,0)&amp;"'!"&amp;ADDRESS(IFERROR(MATCH($B7,INDIRECT("'"&amp;VLOOKUP($A$2,$HL$1:$HM$80,2,0)&amp;"'!B:B"),0),MATCH($A$82,INDIRECT("'"&amp;VLOOKUP($A$2,$HL$1:$HM$80,2,0)&amp;"'!A:A"),0)),MATCH(CF$5,INDIRECT("'"&amp;VLOOKUP($A$2,$HL$1:$HM$80,2,0)&amp;"'!5:5"),0)))</f>
        <v>0</v>
      </c>
      <c r="CG7" s="60">
        <f t="shared" ca="1" si="5"/>
        <v>0</v>
      </c>
      <c r="CH7" s="60">
        <f t="shared" ca="1" si="5"/>
        <v>0</v>
      </c>
      <c r="CI7" s="60">
        <f t="shared" ca="1" si="5"/>
        <v>-153000</v>
      </c>
      <c r="CJ7" s="60">
        <f t="shared" ca="1" si="5"/>
        <v>-153000</v>
      </c>
      <c r="CK7" s="60">
        <f t="shared" ca="1" si="5"/>
        <v>0</v>
      </c>
      <c r="CL7" s="60">
        <f t="shared" ref="CL7:CL70" ca="1" si="6">INDIRECT("'"&amp;VLOOKUP($A$2,$HL$1:$HM$80,2,0)&amp;"'!"&amp;ADDRESS(IFERROR(MATCH($B7,INDIRECT("'"&amp;VLOOKUP($A$2,$HL$1:$HM$80,2,0)&amp;"'!B:B"),0),MATCH($A$82,INDIRECT("'"&amp;VLOOKUP($A$2,$HL$1:$HM$80,2,0)&amp;"'!A:A"),0)),MATCH(CL$6,INDIRECT("'"&amp;VLOOKUP($A$2,$HL$1:$HM$80,2,0)&amp;"'!6:6"),0)))</f>
        <v>-85270558.946192324</v>
      </c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42" t="s">
        <v>235</v>
      </c>
      <c r="HM7" s="42" t="s">
        <v>236</v>
      </c>
      <c r="HR7" s="5"/>
      <c r="HS7" s="5"/>
      <c r="HT7" s="5"/>
    </row>
    <row r="8" spans="1:228" ht="13.5" customHeight="1">
      <c r="A8" s="43" t="s">
        <v>4</v>
      </c>
      <c r="B8" s="58">
        <v>1003</v>
      </c>
      <c r="C8" s="59" t="s">
        <v>376</v>
      </c>
      <c r="D8" s="60">
        <f t="shared" ca="1" si="0"/>
        <v>10893379774.490009</v>
      </c>
      <c r="E8" s="60">
        <f t="shared" ca="1" si="0"/>
        <v>10014856801.110003</v>
      </c>
      <c r="F8" s="60">
        <f t="shared" ca="1" si="0"/>
        <v>22096932144.050003</v>
      </c>
      <c r="G8" s="60">
        <f t="shared" ca="1" si="0"/>
        <v>-11753298209.59</v>
      </c>
      <c r="H8" s="60">
        <f t="shared" ca="1" si="0"/>
        <v>-328777133.35000002</v>
      </c>
      <c r="I8" s="60">
        <f t="shared" ca="1" si="0"/>
        <v>-1910262018.3499947</v>
      </c>
      <c r="J8" s="60">
        <f t="shared" ca="1" si="0"/>
        <v>-3844874399.6799965</v>
      </c>
      <c r="K8" s="60">
        <f t="shared" ca="1" si="0"/>
        <v>-22715030662.799999</v>
      </c>
      <c r="L8" s="60">
        <f t="shared" ca="1" si="0"/>
        <v>18870156263.120003</v>
      </c>
      <c r="M8" s="60">
        <f t="shared" ca="1" si="0"/>
        <v>1389209593.7400017</v>
      </c>
      <c r="N8" s="60">
        <f t="shared" ca="1" si="0"/>
        <v>11604333040.98</v>
      </c>
      <c r="O8" s="60">
        <f t="shared" ca="1" si="0"/>
        <v>-10215123447.239998</v>
      </c>
      <c r="P8" s="60">
        <f t="shared" ca="1" si="0"/>
        <v>545402787.59000003</v>
      </c>
      <c r="Q8" s="60">
        <f t="shared" ca="1" si="0"/>
        <v>317002721.36000001</v>
      </c>
      <c r="R8" s="60">
        <f t="shared" ca="1" si="0"/>
        <v>228400066.22999999</v>
      </c>
      <c r="S8" s="60">
        <f t="shared" ca="1" si="0"/>
        <v>-419766277.31999999</v>
      </c>
      <c r="T8" s="60">
        <f t="shared" ca="1" si="1"/>
        <v>-260362432.75</v>
      </c>
      <c r="U8" s="60">
        <f t="shared" ca="1" si="1"/>
        <v>-1423263056.3099999</v>
      </c>
      <c r="V8" s="60">
        <f t="shared" ca="1" si="1"/>
        <v>1162900623.5599999</v>
      </c>
      <c r="W8" s="60">
        <f t="shared" ca="1" si="1"/>
        <v>-159403844.56999999</v>
      </c>
      <c r="X8" s="60">
        <f t="shared" ca="1" si="1"/>
        <v>28552785.899999999</v>
      </c>
      <c r="Y8" s="60">
        <f t="shared" ca="1" si="1"/>
        <v>-187956630.47</v>
      </c>
      <c r="Z8" s="60">
        <f t="shared" ca="1" si="1"/>
        <v>3151833580.21</v>
      </c>
      <c r="AA8" s="60">
        <f t="shared" ca="1" si="1"/>
        <v>1119101844.99</v>
      </c>
      <c r="AB8" s="60">
        <f t="shared" ca="1" si="1"/>
        <v>42420783.760000005</v>
      </c>
      <c r="AC8" s="60">
        <f t="shared" ca="1" si="1"/>
        <v>1763522198.01</v>
      </c>
      <c r="AD8" s="60">
        <f t="shared" ca="1" si="1"/>
        <v>226788753.45000002</v>
      </c>
      <c r="AE8" s="60">
        <f t="shared" ca="1" si="1"/>
        <v>0</v>
      </c>
      <c r="AF8" s="60">
        <f t="shared" ca="1" si="1"/>
        <v>0</v>
      </c>
      <c r="AG8" s="60">
        <f t="shared" ca="1" si="1"/>
        <v>0</v>
      </c>
      <c r="AH8" s="60">
        <f t="shared" ca="1" si="1"/>
        <v>0</v>
      </c>
      <c r="AI8" s="60">
        <f t="shared" ca="1" si="1"/>
        <v>0</v>
      </c>
      <c r="AJ8" s="60">
        <f t="shared" ca="1" si="2"/>
        <v>9002774.0299999993</v>
      </c>
      <c r="AK8" s="60">
        <f t="shared" ca="1" si="2"/>
        <v>9002774.0299999993</v>
      </c>
      <c r="AL8" s="60">
        <f t="shared" ca="1" si="2"/>
        <v>0</v>
      </c>
      <c r="AM8" s="60">
        <f t="shared" ca="1" si="2"/>
        <v>47714914.809999943</v>
      </c>
      <c r="AN8" s="60">
        <f t="shared" ca="1" si="2"/>
        <v>565248348.48000002</v>
      </c>
      <c r="AO8" s="60">
        <f t="shared" ca="1" si="2"/>
        <v>-408600189.15000004</v>
      </c>
      <c r="AP8" s="60">
        <f t="shared" ca="1" si="2"/>
        <v>0</v>
      </c>
      <c r="AQ8" s="60">
        <f t="shared" ca="1" si="2"/>
        <v>0</v>
      </c>
      <c r="AR8" s="60">
        <f t="shared" ca="1" si="2"/>
        <v>-108933244.52000004</v>
      </c>
      <c r="AS8" s="60">
        <f t="shared" ca="1" si="2"/>
        <v>-9769674698.4900036</v>
      </c>
      <c r="AT8" s="60">
        <f t="shared" ca="1" si="2"/>
        <v>-3645967186.0000019</v>
      </c>
      <c r="AU8" s="60">
        <f t="shared" ca="1" si="2"/>
        <v>-9134209168.0100021</v>
      </c>
      <c r="AV8" s="60">
        <f t="shared" ca="1" si="2"/>
        <v>5488241982.0100002</v>
      </c>
      <c r="AW8" s="60">
        <f t="shared" ca="1" si="2"/>
        <v>-1874789384.8600006</v>
      </c>
      <c r="AX8" s="60">
        <f t="shared" ca="1" si="2"/>
        <v>-2783914473.1499977</v>
      </c>
      <c r="AY8" s="60">
        <f t="shared" ca="1" si="2"/>
        <v>-20708872936.690002</v>
      </c>
      <c r="AZ8" s="60">
        <f t="shared" ca="1" si="3"/>
        <v>-18269969468.610012</v>
      </c>
      <c r="BA8" s="60">
        <f t="shared" ca="1" si="3"/>
        <v>-19312681123.290001</v>
      </c>
      <c r="BB8" s="60">
        <f t="shared" ca="1" si="3"/>
        <v>0</v>
      </c>
      <c r="BC8" s="60">
        <f t="shared" ca="1" si="3"/>
        <v>16873777655.210007</v>
      </c>
      <c r="BD8" s="60">
        <f t="shared" ca="1" si="3"/>
        <v>17924958463.540005</v>
      </c>
      <c r="BE8" s="60">
        <f t="shared" ca="1" si="3"/>
        <v>909125088.2899971</v>
      </c>
      <c r="BF8" s="60">
        <f t="shared" ca="1" si="3"/>
        <v>11820147088.259998</v>
      </c>
      <c r="BG8" s="60">
        <f t="shared" ca="1" si="3"/>
        <v>13446341411.999998</v>
      </c>
      <c r="BH8" s="60">
        <f t="shared" ca="1" si="3"/>
        <v>8356474168.9600019</v>
      </c>
      <c r="BI8" s="60">
        <f t="shared" ca="1" si="3"/>
        <v>0</v>
      </c>
      <c r="BJ8" s="60">
        <f t="shared" ca="1" si="3"/>
        <v>-9982668492.7000008</v>
      </c>
      <c r="BK8" s="60">
        <f t="shared" ca="1" si="3"/>
        <v>-10911021999.970001</v>
      </c>
      <c r="BL8" s="60">
        <f t="shared" ca="1" si="3"/>
        <v>-1646.2700000000004</v>
      </c>
      <c r="BM8" s="60">
        <f t="shared" ca="1" si="3"/>
        <v>-34198.07</v>
      </c>
      <c r="BN8" s="60">
        <f t="shared" ca="1" si="3"/>
        <v>32551.8</v>
      </c>
      <c r="BO8" s="60">
        <f t="shared" ca="1" si="3"/>
        <v>-105388723.26999994</v>
      </c>
      <c r="BP8" s="60">
        <f t="shared" ca="1" si="4"/>
        <v>-105388723.26999994</v>
      </c>
      <c r="BQ8" s="60">
        <f t="shared" ca="1" si="4"/>
        <v>0</v>
      </c>
      <c r="BR8" s="60">
        <f t="shared" ca="1" si="4"/>
        <v>0</v>
      </c>
      <c r="BS8" s="60">
        <f t="shared" ca="1" si="4"/>
        <v>-3278842439.0200014</v>
      </c>
      <c r="BT8" s="60">
        <f t="shared" ca="1" si="4"/>
        <v>-2487903138.9500008</v>
      </c>
      <c r="BU8" s="60">
        <f t="shared" ca="1" si="4"/>
        <v>-1650853275.8000004</v>
      </c>
      <c r="BV8" s="60">
        <f t="shared" ca="1" si="4"/>
        <v>-335135015.37</v>
      </c>
      <c r="BW8" s="60">
        <f t="shared" ca="1" si="4"/>
        <v>0</v>
      </c>
      <c r="BX8" s="60">
        <f t="shared" ca="1" si="4"/>
        <v>0</v>
      </c>
      <c r="BY8" s="60">
        <f t="shared" ca="1" si="4"/>
        <v>0</v>
      </c>
      <c r="BZ8" s="60">
        <f t="shared" ca="1" si="4"/>
        <v>1631122107.8999999</v>
      </c>
      <c r="CA8" s="60">
        <f t="shared" ca="1" si="4"/>
        <v>-436073116.79999995</v>
      </c>
      <c r="CB8" s="60">
        <f t="shared" ca="1" si="4"/>
        <v>0</v>
      </c>
      <c r="CC8" s="60">
        <f t="shared" ca="1" si="4"/>
        <v>0</v>
      </c>
      <c r="CD8" s="60">
        <f t="shared" ca="1" si="4"/>
        <v>0</v>
      </c>
      <c r="CE8" s="60">
        <f t="shared" ca="1" si="4"/>
        <v>0</v>
      </c>
      <c r="CF8" s="60">
        <f t="shared" ca="1" si="5"/>
        <v>0</v>
      </c>
      <c r="CG8" s="60">
        <f t="shared" ca="1" si="5"/>
        <v>0</v>
      </c>
      <c r="CH8" s="60">
        <f t="shared" ca="1" si="5"/>
        <v>0</v>
      </c>
      <c r="CI8" s="60">
        <f t="shared" ca="1" si="5"/>
        <v>-864685319.07000005</v>
      </c>
      <c r="CJ8" s="60">
        <f t="shared" ca="1" si="5"/>
        <v>-864685319.07000005</v>
      </c>
      <c r="CK8" s="60">
        <f t="shared" ca="1" si="5"/>
        <v>0</v>
      </c>
      <c r="CL8" s="60">
        <f t="shared" ca="1" si="6"/>
        <v>1123705076.0000057</v>
      </c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42" t="s">
        <v>238</v>
      </c>
      <c r="HM8" s="42" t="s">
        <v>239</v>
      </c>
      <c r="HR8" s="5"/>
      <c r="HS8" s="5"/>
      <c r="HT8" s="5"/>
    </row>
    <row r="9" spans="1:228" ht="13.5" customHeight="1">
      <c r="A9" s="43" t="s">
        <v>5</v>
      </c>
      <c r="B9" s="58">
        <v>1004</v>
      </c>
      <c r="C9" s="59" t="s">
        <v>376</v>
      </c>
      <c r="D9" s="60">
        <f t="shared" ca="1" si="0"/>
        <v>69726528943.630035</v>
      </c>
      <c r="E9" s="60">
        <f t="shared" ca="1" si="0"/>
        <v>68250114248.130013</v>
      </c>
      <c r="F9" s="60">
        <f t="shared" ca="1" si="0"/>
        <v>76033218284.700012</v>
      </c>
      <c r="G9" s="60">
        <f t="shared" ca="1" si="0"/>
        <v>-6962644080.3000002</v>
      </c>
      <c r="H9" s="60">
        <f t="shared" ca="1" si="0"/>
        <v>-820459956.26999998</v>
      </c>
      <c r="I9" s="60">
        <f t="shared" ca="1" si="0"/>
        <v>-12029977002.899982</v>
      </c>
      <c r="J9" s="60">
        <f t="shared" ca="1" si="0"/>
        <v>-13669073491.709984</v>
      </c>
      <c r="K9" s="60">
        <f t="shared" ca="1" si="0"/>
        <v>-74864061920.439987</v>
      </c>
      <c r="L9" s="60">
        <f t="shared" ca="1" si="0"/>
        <v>61194988428.730003</v>
      </c>
      <c r="M9" s="60">
        <f t="shared" ca="1" si="0"/>
        <v>1459091786.3600006</v>
      </c>
      <c r="N9" s="60">
        <f t="shared" ca="1" si="0"/>
        <v>5962589085.4700003</v>
      </c>
      <c r="O9" s="60">
        <f t="shared" ca="1" si="0"/>
        <v>-4503497299.1099997</v>
      </c>
      <c r="P9" s="60">
        <f t="shared" ca="1" si="0"/>
        <v>180004702.45000005</v>
      </c>
      <c r="Q9" s="60">
        <f t="shared" ca="1" si="0"/>
        <v>848800786.62</v>
      </c>
      <c r="R9" s="60">
        <f t="shared" ca="1" si="0"/>
        <v>-668796084.16999996</v>
      </c>
      <c r="S9" s="60">
        <f t="shared" ca="1" si="0"/>
        <v>85639537.630000114</v>
      </c>
      <c r="T9" s="60">
        <f t="shared" ca="1" si="1"/>
        <v>-32477935.579999924</v>
      </c>
      <c r="U9" s="60">
        <f t="shared" ca="1" si="1"/>
        <v>-4740005884.4700003</v>
      </c>
      <c r="V9" s="60">
        <f t="shared" ca="1" si="1"/>
        <v>4707527948.8900003</v>
      </c>
      <c r="W9" s="60">
        <f t="shared" ca="1" si="1"/>
        <v>118117473.21000004</v>
      </c>
      <c r="X9" s="60">
        <f t="shared" ca="1" si="1"/>
        <v>663220760.78999996</v>
      </c>
      <c r="Y9" s="60">
        <f t="shared" ca="1" si="1"/>
        <v>-545103287.57999992</v>
      </c>
      <c r="Z9" s="60">
        <f t="shared" ca="1" si="1"/>
        <v>13103165787.349998</v>
      </c>
      <c r="AA9" s="60">
        <f t="shared" ca="1" si="1"/>
        <v>9991279518.1300011</v>
      </c>
      <c r="AB9" s="60">
        <f t="shared" ca="1" si="1"/>
        <v>0</v>
      </c>
      <c r="AC9" s="60">
        <f t="shared" ca="1" si="1"/>
        <v>1776297638.48</v>
      </c>
      <c r="AD9" s="60">
        <f t="shared" ca="1" si="1"/>
        <v>575067224.38999999</v>
      </c>
      <c r="AE9" s="60">
        <f t="shared" ca="1" si="1"/>
        <v>0</v>
      </c>
      <c r="AF9" s="60">
        <f t="shared" ca="1" si="1"/>
        <v>615921956.79999995</v>
      </c>
      <c r="AG9" s="60">
        <f t="shared" ca="1" si="1"/>
        <v>144599449.55000001</v>
      </c>
      <c r="AH9" s="60">
        <f t="shared" ca="1" si="1"/>
        <v>0</v>
      </c>
      <c r="AI9" s="60">
        <f t="shared" ca="1" si="1"/>
        <v>0</v>
      </c>
      <c r="AJ9" s="60">
        <f t="shared" ca="1" si="2"/>
        <v>80878129.850000009</v>
      </c>
      <c r="AK9" s="60">
        <f t="shared" ca="1" si="2"/>
        <v>80878129.850000009</v>
      </c>
      <c r="AL9" s="60">
        <f t="shared" ca="1" si="2"/>
        <v>0</v>
      </c>
      <c r="AM9" s="60">
        <f t="shared" ca="1" si="2"/>
        <v>236708243.57000008</v>
      </c>
      <c r="AN9" s="60">
        <f t="shared" ca="1" si="2"/>
        <v>158900678.46000007</v>
      </c>
      <c r="AO9" s="60">
        <f t="shared" ca="1" si="2"/>
        <v>65398362.340000011</v>
      </c>
      <c r="AP9" s="60">
        <f t="shared" ca="1" si="2"/>
        <v>0</v>
      </c>
      <c r="AQ9" s="60">
        <f t="shared" ca="1" si="2"/>
        <v>0</v>
      </c>
      <c r="AR9" s="60">
        <f t="shared" ca="1" si="2"/>
        <v>12409202.770000003</v>
      </c>
      <c r="AS9" s="60">
        <f t="shared" ca="1" si="2"/>
        <v>-58070203450.059998</v>
      </c>
      <c r="AT9" s="60">
        <f t="shared" ca="1" si="2"/>
        <v>-36999672856.360001</v>
      </c>
      <c r="AU9" s="60">
        <f t="shared" ca="1" si="2"/>
        <v>-38898729658.449997</v>
      </c>
      <c r="AV9" s="60">
        <f t="shared" ca="1" si="2"/>
        <v>1899056802.0899999</v>
      </c>
      <c r="AW9" s="60">
        <f t="shared" ca="1" si="2"/>
        <v>-8035752889.1899939</v>
      </c>
      <c r="AX9" s="60">
        <f t="shared" ca="1" si="2"/>
        <v>-8281485844.859993</v>
      </c>
      <c r="AY9" s="60">
        <f t="shared" ca="1" si="2"/>
        <v>-51175072838.939987</v>
      </c>
      <c r="AZ9" s="60">
        <f t="shared" ca="1" si="3"/>
        <v>-25579404036.359997</v>
      </c>
      <c r="BA9" s="60">
        <f t="shared" ca="1" si="3"/>
        <v>-57733174217.079994</v>
      </c>
      <c r="BB9" s="60">
        <f t="shared" ca="1" si="3"/>
        <v>0</v>
      </c>
      <c r="BC9" s="60">
        <f t="shared" ca="1" si="3"/>
        <v>32137505414.5</v>
      </c>
      <c r="BD9" s="60">
        <f t="shared" ca="1" si="3"/>
        <v>42893586994.079994</v>
      </c>
      <c r="BE9" s="60">
        <f t="shared" ca="1" si="3"/>
        <v>245732955.66999912</v>
      </c>
      <c r="BF9" s="60">
        <f t="shared" ca="1" si="3"/>
        <v>7737775853.7899971</v>
      </c>
      <c r="BG9" s="60">
        <f t="shared" ca="1" si="3"/>
        <v>4370904393.6500006</v>
      </c>
      <c r="BH9" s="60">
        <f t="shared" ca="1" si="3"/>
        <v>8473572831.4799986</v>
      </c>
      <c r="BI9" s="60">
        <f t="shared" ca="1" si="3"/>
        <v>0</v>
      </c>
      <c r="BJ9" s="60">
        <f t="shared" ca="1" si="3"/>
        <v>-5106701371.3400021</v>
      </c>
      <c r="BK9" s="60">
        <f t="shared" ca="1" si="3"/>
        <v>-7492042898.119998</v>
      </c>
      <c r="BL9" s="60">
        <f t="shared" ca="1" si="3"/>
        <v>17619452.950000286</v>
      </c>
      <c r="BM9" s="60">
        <f t="shared" ca="1" si="3"/>
        <v>17619452.950000286</v>
      </c>
      <c r="BN9" s="60">
        <f t="shared" ca="1" si="3"/>
        <v>0</v>
      </c>
      <c r="BO9" s="60">
        <f t="shared" ca="1" si="3"/>
        <v>-239145162.05999994</v>
      </c>
      <c r="BP9" s="60">
        <f t="shared" ca="1" si="4"/>
        <v>-239145162.05999994</v>
      </c>
      <c r="BQ9" s="60">
        <f t="shared" ca="1" si="4"/>
        <v>0</v>
      </c>
      <c r="BR9" s="60">
        <f t="shared" ca="1" si="4"/>
        <v>0</v>
      </c>
      <c r="BS9" s="60">
        <f t="shared" ca="1" si="4"/>
        <v>-12146911569.789999</v>
      </c>
      <c r="BT9" s="60">
        <f t="shared" ca="1" si="4"/>
        <v>-7577015924.1599998</v>
      </c>
      <c r="BU9" s="60">
        <f t="shared" ca="1" si="4"/>
        <v>-3014780020.5800004</v>
      </c>
      <c r="BV9" s="60">
        <f t="shared" ca="1" si="4"/>
        <v>-1096269209.7400002</v>
      </c>
      <c r="BW9" s="60">
        <f t="shared" ca="1" si="4"/>
        <v>0</v>
      </c>
      <c r="BX9" s="60">
        <f t="shared" ca="1" si="4"/>
        <v>-412511844</v>
      </c>
      <c r="BY9" s="60">
        <f t="shared" ca="1" si="4"/>
        <v>-229654507.89999998</v>
      </c>
      <c r="BZ9" s="60">
        <f t="shared" ca="1" si="4"/>
        <v>558180173.32000005</v>
      </c>
      <c r="CA9" s="60">
        <f t="shared" ca="1" si="4"/>
        <v>-374860236.73000008</v>
      </c>
      <c r="CB9" s="60">
        <f t="shared" ca="1" si="4"/>
        <v>0</v>
      </c>
      <c r="CC9" s="60">
        <f t="shared" ca="1" si="4"/>
        <v>0</v>
      </c>
      <c r="CD9" s="60">
        <f t="shared" ca="1" si="4"/>
        <v>0</v>
      </c>
      <c r="CE9" s="60">
        <f t="shared" ca="1" si="4"/>
        <v>0</v>
      </c>
      <c r="CF9" s="60">
        <f t="shared" ca="1" si="5"/>
        <v>0</v>
      </c>
      <c r="CG9" s="60">
        <f t="shared" ca="1" si="5"/>
        <v>0</v>
      </c>
      <c r="CH9" s="60">
        <f t="shared" ca="1" si="5"/>
        <v>0</v>
      </c>
      <c r="CI9" s="60">
        <f t="shared" ca="1" si="5"/>
        <v>-666340425.61000037</v>
      </c>
      <c r="CJ9" s="60">
        <f t="shared" ca="1" si="5"/>
        <v>-666340425.61000037</v>
      </c>
      <c r="CK9" s="60">
        <f t="shared" ca="1" si="5"/>
        <v>0</v>
      </c>
      <c r="CL9" s="60">
        <f t="shared" ca="1" si="6"/>
        <v>11656325493.570038</v>
      </c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42" t="s">
        <v>241</v>
      </c>
      <c r="HM9" s="42" t="s">
        <v>242</v>
      </c>
      <c r="HR9" s="5"/>
      <c r="HS9" s="5"/>
      <c r="HT9" s="5"/>
    </row>
    <row r="10" spans="1:228" ht="13.5" customHeight="1">
      <c r="A10" s="43" t="s">
        <v>7</v>
      </c>
      <c r="B10" s="58">
        <v>1005</v>
      </c>
      <c r="C10" s="59" t="s">
        <v>376</v>
      </c>
      <c r="D10" s="60">
        <f t="shared" ca="1" si="0"/>
        <v>54903467315.319977</v>
      </c>
      <c r="E10" s="60">
        <f t="shared" ca="1" si="0"/>
        <v>41664137003.490013</v>
      </c>
      <c r="F10" s="60">
        <f t="shared" ca="1" si="0"/>
        <v>54189705323.420013</v>
      </c>
      <c r="G10" s="60">
        <f t="shared" ca="1" si="0"/>
        <v>-11996168963.179998</v>
      </c>
      <c r="H10" s="60">
        <f t="shared" ca="1" si="0"/>
        <v>-529399356.75</v>
      </c>
      <c r="I10" s="60">
        <f t="shared" ca="1" si="0"/>
        <v>-2202291060.6400342</v>
      </c>
      <c r="J10" s="60">
        <f t="shared" ca="1" si="0"/>
        <v>-2667657634.8100357</v>
      </c>
      <c r="K10" s="60">
        <f t="shared" ca="1" si="0"/>
        <v>-53598554725.860023</v>
      </c>
      <c r="L10" s="60">
        <f t="shared" ca="1" si="0"/>
        <v>50930897091.049988</v>
      </c>
      <c r="M10" s="60">
        <f t="shared" ca="1" si="0"/>
        <v>626830875.77000141</v>
      </c>
      <c r="N10" s="60">
        <f t="shared" ca="1" si="0"/>
        <v>7911850473.1000004</v>
      </c>
      <c r="O10" s="60">
        <f t="shared" ca="1" si="0"/>
        <v>-7285019597.329999</v>
      </c>
      <c r="P10" s="60">
        <f t="shared" ca="1" si="0"/>
        <v>-161464301.60000002</v>
      </c>
      <c r="Q10" s="60">
        <f t="shared" ca="1" si="0"/>
        <v>635248808.74000001</v>
      </c>
      <c r="R10" s="60">
        <f t="shared" ca="1" si="0"/>
        <v>-796713110.34000003</v>
      </c>
      <c r="S10" s="60">
        <f t="shared" ca="1" si="0"/>
        <v>612554340.03999996</v>
      </c>
      <c r="T10" s="60">
        <f t="shared" ca="1" si="1"/>
        <v>693274482.99000001</v>
      </c>
      <c r="U10" s="60">
        <f t="shared" ca="1" si="1"/>
        <v>-1217829857.47</v>
      </c>
      <c r="V10" s="60">
        <f t="shared" ca="1" si="1"/>
        <v>1911104340.46</v>
      </c>
      <c r="W10" s="60">
        <f t="shared" ca="1" si="1"/>
        <v>-80720142.950000003</v>
      </c>
      <c r="X10" s="60">
        <f t="shared" ca="1" si="1"/>
        <v>63711942.579999998</v>
      </c>
      <c r="Y10" s="60">
        <f t="shared" ca="1" si="1"/>
        <v>-144432085.53</v>
      </c>
      <c r="Z10" s="60">
        <f t="shared" ca="1" si="1"/>
        <v>14310767474.640001</v>
      </c>
      <c r="AA10" s="60">
        <f t="shared" ca="1" si="1"/>
        <v>5940812451.3200006</v>
      </c>
      <c r="AB10" s="60">
        <f t="shared" ca="1" si="1"/>
        <v>1158660864.7900002</v>
      </c>
      <c r="AC10" s="60">
        <f t="shared" ca="1" si="1"/>
        <v>5481427796.9799995</v>
      </c>
      <c r="AD10" s="60">
        <f t="shared" ca="1" si="1"/>
        <v>1085425347.3800004</v>
      </c>
      <c r="AE10" s="60">
        <f t="shared" ca="1" si="1"/>
        <v>700000000</v>
      </c>
      <c r="AF10" s="60">
        <f t="shared" ca="1" si="1"/>
        <v>0</v>
      </c>
      <c r="AG10" s="60">
        <f t="shared" ca="1" si="1"/>
        <v>0</v>
      </c>
      <c r="AH10" s="60">
        <f t="shared" ca="1" si="1"/>
        <v>-55558985.829999968</v>
      </c>
      <c r="AI10" s="60">
        <f t="shared" ca="1" si="1"/>
        <v>0</v>
      </c>
      <c r="AJ10" s="60">
        <f t="shared" ca="1" si="2"/>
        <v>40198022.11999999</v>
      </c>
      <c r="AK10" s="60">
        <f t="shared" ca="1" si="2"/>
        <v>40198022.11999999</v>
      </c>
      <c r="AL10" s="60">
        <f t="shared" ca="1" si="2"/>
        <v>0</v>
      </c>
      <c r="AM10" s="60">
        <f t="shared" ca="1" si="2"/>
        <v>478101535.67000008</v>
      </c>
      <c r="AN10" s="60">
        <f t="shared" ca="1" si="2"/>
        <v>790013553.58000016</v>
      </c>
      <c r="AO10" s="60">
        <f t="shared" ca="1" si="2"/>
        <v>-205241562.94999999</v>
      </c>
      <c r="AP10" s="60">
        <f t="shared" ca="1" si="2"/>
        <v>-33101770.449999999</v>
      </c>
      <c r="AQ10" s="60">
        <f t="shared" ca="1" si="2"/>
        <v>0</v>
      </c>
      <c r="AR10" s="60">
        <f t="shared" ca="1" si="2"/>
        <v>-73568684.510000005</v>
      </c>
      <c r="AS10" s="60">
        <f t="shared" ca="1" si="2"/>
        <v>-45602915466.910027</v>
      </c>
      <c r="AT10" s="60">
        <f t="shared" ca="1" si="2"/>
        <v>-24629421847.319992</v>
      </c>
      <c r="AU10" s="60">
        <f t="shared" ca="1" si="2"/>
        <v>-29269466479.509991</v>
      </c>
      <c r="AV10" s="60">
        <f t="shared" ca="1" si="2"/>
        <v>4640044632.1899986</v>
      </c>
      <c r="AW10" s="60">
        <f t="shared" ca="1" si="2"/>
        <v>-7099720079.3300362</v>
      </c>
      <c r="AX10" s="60">
        <f t="shared" ca="1" si="2"/>
        <v>-7781961400.9500351</v>
      </c>
      <c r="AY10" s="60">
        <f t="shared" ca="1" si="2"/>
        <v>-50384050021.900024</v>
      </c>
      <c r="AZ10" s="60">
        <f t="shared" ca="1" si="3"/>
        <v>-38189306325.010002</v>
      </c>
      <c r="BA10" s="60">
        <f t="shared" ca="1" si="3"/>
        <v>-45269434693.170021</v>
      </c>
      <c r="BB10" s="60">
        <f t="shared" ca="1" si="3"/>
        <v>0</v>
      </c>
      <c r="BC10" s="60">
        <f t="shared" ca="1" si="3"/>
        <v>33074690996.279995</v>
      </c>
      <c r="BD10" s="60">
        <f t="shared" ca="1" si="3"/>
        <v>42602088620.949989</v>
      </c>
      <c r="BE10" s="60">
        <f t="shared" ca="1" si="3"/>
        <v>682241321.61999893</v>
      </c>
      <c r="BF10" s="60">
        <f t="shared" ca="1" si="3"/>
        <v>14191977133.119999</v>
      </c>
      <c r="BG10" s="60">
        <f t="shared" ca="1" si="3"/>
        <v>14697849334.25</v>
      </c>
      <c r="BH10" s="60">
        <f t="shared" ca="1" si="3"/>
        <v>6232484097.0499992</v>
      </c>
      <c r="BI10" s="60">
        <f t="shared" ca="1" si="3"/>
        <v>0</v>
      </c>
      <c r="BJ10" s="60">
        <f t="shared" ca="1" si="3"/>
        <v>-6738356298.1800013</v>
      </c>
      <c r="BK10" s="60">
        <f t="shared" ca="1" si="3"/>
        <v>-13509735811.5</v>
      </c>
      <c r="BL10" s="60">
        <f t="shared" ca="1" si="3"/>
        <v>0</v>
      </c>
      <c r="BM10" s="60">
        <f t="shared" ca="1" si="3"/>
        <v>0</v>
      </c>
      <c r="BN10" s="60">
        <f t="shared" ca="1" si="3"/>
        <v>0</v>
      </c>
      <c r="BO10" s="60">
        <f t="shared" ca="1" si="3"/>
        <v>-466383344.91000009</v>
      </c>
      <c r="BP10" s="60">
        <f t="shared" ca="1" si="4"/>
        <v>-466383344.91000009</v>
      </c>
      <c r="BQ10" s="60">
        <f t="shared" ca="1" si="4"/>
        <v>0</v>
      </c>
      <c r="BR10" s="60">
        <f t="shared" ca="1" si="4"/>
        <v>0</v>
      </c>
      <c r="BS10" s="60">
        <f t="shared" ca="1" si="4"/>
        <v>-11991204011.670002</v>
      </c>
      <c r="BT10" s="60">
        <f t="shared" ca="1" si="4"/>
        <v>-6304648340.25</v>
      </c>
      <c r="BU10" s="60">
        <f t="shared" ca="1" si="4"/>
        <v>-3869216306.6300006</v>
      </c>
      <c r="BV10" s="60">
        <f t="shared" ca="1" si="4"/>
        <v>-1145202385.8800001</v>
      </c>
      <c r="BW10" s="60">
        <f t="shared" ca="1" si="4"/>
        <v>0</v>
      </c>
      <c r="BX10" s="60">
        <f t="shared" ca="1" si="4"/>
        <v>-296147459.25999999</v>
      </c>
      <c r="BY10" s="60">
        <f t="shared" ca="1" si="4"/>
        <v>-188119574.87999994</v>
      </c>
      <c r="BZ10" s="60">
        <f t="shared" ca="1" si="4"/>
        <v>-187869944.77000001</v>
      </c>
      <c r="CA10" s="60">
        <f t="shared" ca="1" si="4"/>
        <v>0</v>
      </c>
      <c r="CB10" s="60">
        <f t="shared" ca="1" si="4"/>
        <v>0</v>
      </c>
      <c r="CC10" s="60">
        <f t="shared" ca="1" si="4"/>
        <v>0</v>
      </c>
      <c r="CD10" s="60">
        <f t="shared" ca="1" si="4"/>
        <v>0</v>
      </c>
      <c r="CE10" s="60">
        <f t="shared" ca="1" si="4"/>
        <v>0</v>
      </c>
      <c r="CF10" s="60">
        <f t="shared" ca="1" si="5"/>
        <v>0</v>
      </c>
      <c r="CG10" s="60">
        <f t="shared" ca="1" si="5"/>
        <v>0</v>
      </c>
      <c r="CH10" s="60">
        <f t="shared" ca="1" si="5"/>
        <v>0</v>
      </c>
      <c r="CI10" s="60">
        <f t="shared" ca="1" si="5"/>
        <v>-1416186183.6799994</v>
      </c>
      <c r="CJ10" s="60">
        <f t="shared" ca="1" si="5"/>
        <v>-1424725059.2999992</v>
      </c>
      <c r="CK10" s="60">
        <f t="shared" ca="1" si="5"/>
        <v>8538875.6199999992</v>
      </c>
      <c r="CL10" s="60">
        <f t="shared" ca="1" si="6"/>
        <v>9300551848.4099503</v>
      </c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42" t="s">
        <v>244</v>
      </c>
      <c r="HM10" s="42" t="s">
        <v>245</v>
      </c>
      <c r="HR10" s="5"/>
      <c r="HS10" s="5"/>
      <c r="HT10" s="5"/>
    </row>
    <row r="11" spans="1:228" ht="13.5" customHeight="1">
      <c r="A11" s="43" t="s">
        <v>9</v>
      </c>
      <c r="B11" s="58">
        <v>1006</v>
      </c>
      <c r="C11" s="59" t="s">
        <v>376</v>
      </c>
      <c r="D11" s="60">
        <f t="shared" ca="1" si="0"/>
        <v>9146874005.5999985</v>
      </c>
      <c r="E11" s="60">
        <f t="shared" ca="1" si="0"/>
        <v>8267541861.7300024</v>
      </c>
      <c r="F11" s="60">
        <f t="shared" ca="1" si="0"/>
        <v>10476225783.880003</v>
      </c>
      <c r="G11" s="60">
        <f t="shared" ca="1" si="0"/>
        <v>-1725687270.1799998</v>
      </c>
      <c r="H11" s="60">
        <f t="shared" ca="1" si="0"/>
        <v>-482996651.97000003</v>
      </c>
      <c r="I11" s="60">
        <f t="shared" ca="1" si="0"/>
        <v>-992676392.22000408</v>
      </c>
      <c r="J11" s="60">
        <f t="shared" ca="1" si="0"/>
        <v>-881780626.42000389</v>
      </c>
      <c r="K11" s="60">
        <f t="shared" ca="1" si="0"/>
        <v>-9707946173.0699978</v>
      </c>
      <c r="L11" s="60">
        <f t="shared" ca="1" si="0"/>
        <v>8826165546.6499939</v>
      </c>
      <c r="M11" s="60">
        <f t="shared" ca="1" si="0"/>
        <v>-161621328.0400002</v>
      </c>
      <c r="N11" s="60">
        <f t="shared" ca="1" si="0"/>
        <v>1085428357.1899998</v>
      </c>
      <c r="O11" s="60">
        <f t="shared" ca="1" si="0"/>
        <v>-1247049685.23</v>
      </c>
      <c r="P11" s="60">
        <f t="shared" ca="1" si="0"/>
        <v>50725562.24000001</v>
      </c>
      <c r="Q11" s="60">
        <f t="shared" ca="1" si="0"/>
        <v>471687457.04000002</v>
      </c>
      <c r="R11" s="60">
        <f t="shared" ca="1" si="0"/>
        <v>-420961894.80000001</v>
      </c>
      <c r="S11" s="60">
        <f t="shared" ca="1" si="0"/>
        <v>-244046740.05999959</v>
      </c>
      <c r="T11" s="60">
        <f t="shared" ca="1" si="1"/>
        <v>-867829419.43999982</v>
      </c>
      <c r="U11" s="60">
        <f t="shared" ca="1" si="1"/>
        <v>-2645680275.7499995</v>
      </c>
      <c r="V11" s="60">
        <f t="shared" ca="1" si="1"/>
        <v>1777850856.3099997</v>
      </c>
      <c r="W11" s="60">
        <f t="shared" ca="1" si="1"/>
        <v>623782679.38000023</v>
      </c>
      <c r="X11" s="60">
        <f t="shared" ca="1" si="1"/>
        <v>971274781.96000016</v>
      </c>
      <c r="Y11" s="60">
        <f t="shared" ca="1" si="1"/>
        <v>-347492102.57999992</v>
      </c>
      <c r="Z11" s="60">
        <f t="shared" ca="1" si="1"/>
        <v>1999634473.8399999</v>
      </c>
      <c r="AA11" s="60">
        <f t="shared" ca="1" si="1"/>
        <v>991232923.88999999</v>
      </c>
      <c r="AB11" s="60">
        <f t="shared" ca="1" si="1"/>
        <v>0</v>
      </c>
      <c r="AC11" s="60">
        <f t="shared" ca="1" si="1"/>
        <v>-284466608.41000003</v>
      </c>
      <c r="AD11" s="60">
        <f t="shared" ca="1" si="1"/>
        <v>1166075361.1999998</v>
      </c>
      <c r="AE11" s="60">
        <f t="shared" ca="1" si="1"/>
        <v>0</v>
      </c>
      <c r="AF11" s="60">
        <f t="shared" ca="1" si="1"/>
        <v>0</v>
      </c>
      <c r="AG11" s="60">
        <f t="shared" ca="1" si="1"/>
        <v>2946669.9299999997</v>
      </c>
      <c r="AH11" s="60">
        <f t="shared" ca="1" si="1"/>
        <v>123846127.22999999</v>
      </c>
      <c r="AI11" s="60">
        <f t="shared" ca="1" si="1"/>
        <v>0</v>
      </c>
      <c r="AJ11" s="60">
        <f t="shared" ca="1" si="2"/>
        <v>3250185.14</v>
      </c>
      <c r="AK11" s="60">
        <f t="shared" ca="1" si="2"/>
        <v>3250185.14</v>
      </c>
      <c r="AL11" s="60">
        <f t="shared" ca="1" si="2"/>
        <v>0</v>
      </c>
      <c r="AM11" s="60">
        <f t="shared" ca="1" si="2"/>
        <v>113170617.17000002</v>
      </c>
      <c r="AN11" s="60">
        <f t="shared" ca="1" si="2"/>
        <v>93143067.450000018</v>
      </c>
      <c r="AO11" s="60">
        <f t="shared" ca="1" si="2"/>
        <v>-1199678.24</v>
      </c>
      <c r="AP11" s="60">
        <f t="shared" ca="1" si="2"/>
        <v>0</v>
      </c>
      <c r="AQ11" s="60">
        <f t="shared" ca="1" si="2"/>
        <v>0</v>
      </c>
      <c r="AR11" s="60">
        <f t="shared" ca="1" si="2"/>
        <v>21227227.960000001</v>
      </c>
      <c r="AS11" s="60">
        <f t="shared" ca="1" si="2"/>
        <v>-7773427848.8599939</v>
      </c>
      <c r="AT11" s="60">
        <f t="shared" ca="1" si="2"/>
        <v>-4177845695.4799991</v>
      </c>
      <c r="AU11" s="60">
        <f t="shared" ca="1" si="2"/>
        <v>-4429211328.8399992</v>
      </c>
      <c r="AV11" s="60">
        <f t="shared" ca="1" si="2"/>
        <v>251365633.36000001</v>
      </c>
      <c r="AW11" s="60">
        <f t="shared" ca="1" si="2"/>
        <v>-1912810062.259994</v>
      </c>
      <c r="AX11" s="60">
        <f t="shared" ca="1" si="2"/>
        <v>-2157778947.4099941</v>
      </c>
      <c r="AY11" s="60">
        <f t="shared" ca="1" si="2"/>
        <v>-10596695830.099995</v>
      </c>
      <c r="AZ11" s="60">
        <f t="shared" ca="1" si="3"/>
        <v>-5882086968.4899998</v>
      </c>
      <c r="BA11" s="60">
        <f t="shared" ca="1" si="3"/>
        <v>-11197457095.649998</v>
      </c>
      <c r="BB11" s="60">
        <f t="shared" ca="1" si="3"/>
        <v>0</v>
      </c>
      <c r="BC11" s="60">
        <f t="shared" ca="1" si="3"/>
        <v>6482848234.0400019</v>
      </c>
      <c r="BD11" s="60">
        <f t="shared" ca="1" si="3"/>
        <v>8438916882.6900005</v>
      </c>
      <c r="BE11" s="60">
        <f t="shared" ca="1" si="3"/>
        <v>244968885.1500001</v>
      </c>
      <c r="BF11" s="60">
        <f t="shared" ca="1" si="3"/>
        <v>824920430.80000019</v>
      </c>
      <c r="BG11" s="60">
        <f t="shared" ca="1" si="3"/>
        <v>367627136.51000005</v>
      </c>
      <c r="BH11" s="60">
        <f t="shared" ca="1" si="3"/>
        <v>969411244.13</v>
      </c>
      <c r="BI11" s="60">
        <f t="shared" ca="1" si="3"/>
        <v>0</v>
      </c>
      <c r="BJ11" s="60">
        <f t="shared" ca="1" si="3"/>
        <v>-512117949.83999991</v>
      </c>
      <c r="BK11" s="60">
        <f t="shared" ca="1" si="3"/>
        <v>-579951545.6500001</v>
      </c>
      <c r="BL11" s="60">
        <f t="shared" ca="1" si="3"/>
        <v>0</v>
      </c>
      <c r="BM11" s="60">
        <f t="shared" ca="1" si="3"/>
        <v>0</v>
      </c>
      <c r="BN11" s="60">
        <f t="shared" ca="1" si="3"/>
        <v>0</v>
      </c>
      <c r="BO11" s="60">
        <f t="shared" ca="1" si="3"/>
        <v>-3616693.2699999996</v>
      </c>
      <c r="BP11" s="60">
        <f t="shared" ca="1" si="4"/>
        <v>-3616693.2699999996</v>
      </c>
      <c r="BQ11" s="60">
        <f t="shared" ca="1" si="4"/>
        <v>0</v>
      </c>
      <c r="BR11" s="60">
        <f t="shared" ca="1" si="4"/>
        <v>0</v>
      </c>
      <c r="BS11" s="60">
        <f t="shared" ca="1" si="4"/>
        <v>-1442399478.2899995</v>
      </c>
      <c r="BT11" s="60">
        <f t="shared" ca="1" si="4"/>
        <v>-1181964660.6499999</v>
      </c>
      <c r="BU11" s="60">
        <f t="shared" ca="1" si="4"/>
        <v>-276389562.60999995</v>
      </c>
      <c r="BV11" s="60">
        <f t="shared" ca="1" si="4"/>
        <v>-186262726.62999997</v>
      </c>
      <c r="BW11" s="60">
        <f t="shared" ca="1" si="4"/>
        <v>-1227323.9999999998</v>
      </c>
      <c r="BX11" s="60">
        <f t="shared" ca="1" si="4"/>
        <v>-10574097.419999998</v>
      </c>
      <c r="BY11" s="60">
        <f t="shared" ca="1" si="4"/>
        <v>-36299661.610000007</v>
      </c>
      <c r="BZ11" s="60">
        <f t="shared" ca="1" si="4"/>
        <v>250318554.63000003</v>
      </c>
      <c r="CA11" s="60">
        <f t="shared" ca="1" si="4"/>
        <v>0</v>
      </c>
      <c r="CB11" s="60">
        <f t="shared" ca="1" si="4"/>
        <v>0</v>
      </c>
      <c r="CC11" s="60">
        <f t="shared" ca="1" si="4"/>
        <v>0</v>
      </c>
      <c r="CD11" s="60">
        <f t="shared" ca="1" si="4"/>
        <v>0</v>
      </c>
      <c r="CE11" s="60">
        <f t="shared" ca="1" si="4"/>
        <v>0</v>
      </c>
      <c r="CF11" s="60">
        <f t="shared" ca="1" si="5"/>
        <v>0</v>
      </c>
      <c r="CG11" s="60">
        <f t="shared" ca="1" si="5"/>
        <v>0</v>
      </c>
      <c r="CH11" s="60">
        <f t="shared" ca="1" si="5"/>
        <v>0</v>
      </c>
      <c r="CI11" s="60">
        <f t="shared" ca="1" si="5"/>
        <v>-236755919.56000003</v>
      </c>
      <c r="CJ11" s="60">
        <f t="shared" ca="1" si="5"/>
        <v>-237979746.26000002</v>
      </c>
      <c r="CK11" s="60">
        <f t="shared" ca="1" si="5"/>
        <v>1223826.7</v>
      </c>
      <c r="CL11" s="60">
        <f t="shared" ca="1" si="6"/>
        <v>1373446156.7400045</v>
      </c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42" t="s">
        <v>247</v>
      </c>
      <c r="HM11" s="42" t="s">
        <v>248</v>
      </c>
      <c r="HR11" s="5"/>
      <c r="HS11" s="5"/>
      <c r="HT11" s="5"/>
    </row>
    <row r="12" spans="1:228" ht="13.5" customHeight="1">
      <c r="A12" s="43" t="s">
        <v>11</v>
      </c>
      <c r="B12" s="58">
        <v>1007</v>
      </c>
      <c r="C12" s="59" t="s">
        <v>376</v>
      </c>
      <c r="D12" s="60">
        <f t="shared" ca="1" si="0"/>
        <v>240766620.20000002</v>
      </c>
      <c r="E12" s="60">
        <f t="shared" ca="1" si="0"/>
        <v>276202606.28000009</v>
      </c>
      <c r="F12" s="60">
        <f t="shared" ca="1" si="0"/>
        <v>458684519.95000005</v>
      </c>
      <c r="G12" s="60">
        <f t="shared" ca="1" si="0"/>
        <v>-182481913.66999993</v>
      </c>
      <c r="H12" s="60">
        <f t="shared" ca="1" si="0"/>
        <v>0</v>
      </c>
      <c r="I12" s="60">
        <f t="shared" ca="1" si="0"/>
        <v>-35435986.080000073</v>
      </c>
      <c r="J12" s="60">
        <f t="shared" ca="1" si="0"/>
        <v>-60081302.220000088</v>
      </c>
      <c r="K12" s="60">
        <f t="shared" ca="1" si="0"/>
        <v>-572068712.00000012</v>
      </c>
      <c r="L12" s="60">
        <f t="shared" ca="1" si="0"/>
        <v>511987409.78000003</v>
      </c>
      <c r="M12" s="60">
        <f t="shared" ca="1" si="0"/>
        <v>24645316.140000015</v>
      </c>
      <c r="N12" s="60">
        <f t="shared" ca="1" si="0"/>
        <v>217464464.54999998</v>
      </c>
      <c r="O12" s="60">
        <f t="shared" ca="1" si="0"/>
        <v>-192819148.40999997</v>
      </c>
      <c r="P12" s="60">
        <f t="shared" ca="1" si="0"/>
        <v>0</v>
      </c>
      <c r="Q12" s="60">
        <f t="shared" ca="1" si="0"/>
        <v>0</v>
      </c>
      <c r="R12" s="60">
        <f t="shared" ca="1" si="0"/>
        <v>0</v>
      </c>
      <c r="S12" s="60">
        <f t="shared" ca="1" si="0"/>
        <v>0</v>
      </c>
      <c r="T12" s="60">
        <f t="shared" ca="1" si="1"/>
        <v>0</v>
      </c>
      <c r="U12" s="60">
        <f t="shared" ca="1" si="1"/>
        <v>0</v>
      </c>
      <c r="V12" s="60">
        <f t="shared" ca="1" si="1"/>
        <v>0</v>
      </c>
      <c r="W12" s="60">
        <f t="shared" ca="1" si="1"/>
        <v>0</v>
      </c>
      <c r="X12" s="60">
        <f t="shared" ca="1" si="1"/>
        <v>0</v>
      </c>
      <c r="Y12" s="60">
        <f t="shared" ca="1" si="1"/>
        <v>0</v>
      </c>
      <c r="Z12" s="60">
        <f t="shared" ca="1" si="1"/>
        <v>0</v>
      </c>
      <c r="AA12" s="60">
        <f t="shared" ca="1" si="1"/>
        <v>0</v>
      </c>
      <c r="AB12" s="60">
        <f t="shared" ca="1" si="1"/>
        <v>0</v>
      </c>
      <c r="AC12" s="60">
        <f t="shared" ca="1" si="1"/>
        <v>0</v>
      </c>
      <c r="AD12" s="60">
        <f t="shared" ca="1" si="1"/>
        <v>0</v>
      </c>
      <c r="AE12" s="60">
        <f t="shared" ca="1" si="1"/>
        <v>0</v>
      </c>
      <c r="AF12" s="60">
        <f t="shared" ca="1" si="1"/>
        <v>0</v>
      </c>
      <c r="AG12" s="60">
        <f t="shared" ca="1" si="1"/>
        <v>0</v>
      </c>
      <c r="AH12" s="60">
        <f t="shared" ca="1" si="1"/>
        <v>0</v>
      </c>
      <c r="AI12" s="60">
        <f t="shared" ca="1" si="1"/>
        <v>0</v>
      </c>
      <c r="AJ12" s="60">
        <f t="shared" ca="1" si="2"/>
        <v>0</v>
      </c>
      <c r="AK12" s="60">
        <f t="shared" ca="1" si="2"/>
        <v>0</v>
      </c>
      <c r="AL12" s="60">
        <f t="shared" ca="1" si="2"/>
        <v>0</v>
      </c>
      <c r="AM12" s="60">
        <f t="shared" ca="1" si="2"/>
        <v>-5.4569682106375694E-12</v>
      </c>
      <c r="AN12" s="60">
        <f t="shared" ca="1" si="2"/>
        <v>0</v>
      </c>
      <c r="AO12" s="60">
        <f t="shared" ca="1" si="2"/>
        <v>-5.4569682106375694E-12</v>
      </c>
      <c r="AP12" s="60">
        <f t="shared" ca="1" si="2"/>
        <v>0</v>
      </c>
      <c r="AQ12" s="60">
        <f t="shared" ca="1" si="2"/>
        <v>0</v>
      </c>
      <c r="AR12" s="60">
        <f t="shared" ca="1" si="2"/>
        <v>0</v>
      </c>
      <c r="AS12" s="60">
        <f t="shared" ca="1" si="2"/>
        <v>-223725574.37000018</v>
      </c>
      <c r="AT12" s="60">
        <f t="shared" ca="1" si="2"/>
        <v>-39669833.029999979</v>
      </c>
      <c r="AU12" s="60">
        <f t="shared" ca="1" si="2"/>
        <v>-61757700.579999983</v>
      </c>
      <c r="AV12" s="60">
        <f t="shared" ca="1" si="2"/>
        <v>22087867.550000004</v>
      </c>
      <c r="AW12" s="60">
        <f t="shared" ca="1" si="2"/>
        <v>26053210.649999827</v>
      </c>
      <c r="AX12" s="60">
        <f t="shared" ca="1" si="2"/>
        <v>38891905.99000001</v>
      </c>
      <c r="AY12" s="60">
        <f t="shared" ca="1" si="2"/>
        <v>-323021351.88000011</v>
      </c>
      <c r="AZ12" s="60">
        <f t="shared" ca="1" si="3"/>
        <v>-84744738.88000001</v>
      </c>
      <c r="BA12" s="60">
        <f t="shared" ca="1" si="3"/>
        <v>-238276613.00000012</v>
      </c>
      <c r="BB12" s="60">
        <f t="shared" ca="1" si="3"/>
        <v>0</v>
      </c>
      <c r="BC12" s="60">
        <f t="shared" ca="1" si="3"/>
        <v>0</v>
      </c>
      <c r="BD12" s="60">
        <f t="shared" ca="1" si="3"/>
        <v>361913257.87000012</v>
      </c>
      <c r="BE12" s="60">
        <f t="shared" ca="1" si="3"/>
        <v>-12838695.340000182</v>
      </c>
      <c r="BF12" s="60">
        <f t="shared" ca="1" si="3"/>
        <v>114374630.10999992</v>
      </c>
      <c r="BG12" s="60">
        <f t="shared" ca="1" si="3"/>
        <v>30976306.860000003</v>
      </c>
      <c r="BH12" s="60">
        <f t="shared" ca="1" si="3"/>
        <v>83398323.249999925</v>
      </c>
      <c r="BI12" s="60">
        <f t="shared" ca="1" si="3"/>
        <v>0</v>
      </c>
      <c r="BJ12" s="60">
        <f t="shared" ca="1" si="3"/>
        <v>0</v>
      </c>
      <c r="BK12" s="60">
        <f t="shared" ca="1" si="3"/>
        <v>-127213325.45000011</v>
      </c>
      <c r="BL12" s="60">
        <f t="shared" ca="1" si="3"/>
        <v>-24703610.059999984</v>
      </c>
      <c r="BM12" s="60">
        <f t="shared" ca="1" si="3"/>
        <v>-31699286.00999999</v>
      </c>
      <c r="BN12" s="60">
        <f t="shared" ca="1" si="3"/>
        <v>6995675.9500000067</v>
      </c>
      <c r="BO12" s="60">
        <f t="shared" ca="1" si="3"/>
        <v>-33144312.75</v>
      </c>
      <c r="BP12" s="60">
        <f t="shared" ca="1" si="4"/>
        <v>-33144312.75</v>
      </c>
      <c r="BQ12" s="60">
        <f t="shared" ca="1" si="4"/>
        <v>0</v>
      </c>
      <c r="BR12" s="60">
        <f t="shared" ca="1" si="4"/>
        <v>0</v>
      </c>
      <c r="BS12" s="60">
        <f t="shared" ca="1" si="4"/>
        <v>-152261029.18000004</v>
      </c>
      <c r="BT12" s="60">
        <f t="shared" ca="1" si="4"/>
        <v>-54733447.560000047</v>
      </c>
      <c r="BU12" s="60">
        <f t="shared" ca="1" si="4"/>
        <v>-62637516.760000005</v>
      </c>
      <c r="BV12" s="60">
        <f t="shared" ca="1" si="4"/>
        <v>-8712767.6300000008</v>
      </c>
      <c r="BW12" s="60">
        <f t="shared" ca="1" si="4"/>
        <v>0</v>
      </c>
      <c r="BX12" s="60">
        <f t="shared" ca="1" si="4"/>
        <v>-2909813.03</v>
      </c>
      <c r="BY12" s="60">
        <f t="shared" ca="1" si="4"/>
        <v>-60226587.300000004</v>
      </c>
      <c r="BZ12" s="60">
        <f t="shared" ca="1" si="4"/>
        <v>71199414.620000035</v>
      </c>
      <c r="CA12" s="60">
        <f t="shared" ca="1" si="4"/>
        <v>-34240311.520000011</v>
      </c>
      <c r="CB12" s="60">
        <f t="shared" ca="1" si="4"/>
        <v>0</v>
      </c>
      <c r="CC12" s="60">
        <f t="shared" ca="1" si="4"/>
        <v>0</v>
      </c>
      <c r="CD12" s="60">
        <f t="shared" ca="1" si="4"/>
        <v>0</v>
      </c>
      <c r="CE12" s="60">
        <f t="shared" ca="1" si="4"/>
        <v>0</v>
      </c>
      <c r="CF12" s="60">
        <f t="shared" ca="1" si="5"/>
        <v>0</v>
      </c>
      <c r="CG12" s="60">
        <f t="shared" ca="1" si="5"/>
        <v>0</v>
      </c>
      <c r="CH12" s="60">
        <f t="shared" ca="1" si="5"/>
        <v>0</v>
      </c>
      <c r="CI12" s="60">
        <f t="shared" ca="1" si="5"/>
        <v>0</v>
      </c>
      <c r="CJ12" s="60">
        <f t="shared" ca="1" si="5"/>
        <v>0</v>
      </c>
      <c r="CK12" s="60">
        <f t="shared" ca="1" si="5"/>
        <v>0</v>
      </c>
      <c r="CL12" s="60">
        <f t="shared" ca="1" si="6"/>
        <v>17041045.829999834</v>
      </c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42" t="s">
        <v>250</v>
      </c>
      <c r="HM12" s="42" t="s">
        <v>251</v>
      </c>
      <c r="HR12" s="5"/>
      <c r="HS12" s="5"/>
      <c r="HT12" s="5"/>
    </row>
    <row r="13" spans="1:228" ht="13.5" customHeight="1">
      <c r="A13" s="43" t="s">
        <v>13</v>
      </c>
      <c r="B13" s="58">
        <v>1008</v>
      </c>
      <c r="C13" s="59" t="s">
        <v>376</v>
      </c>
      <c r="D13" s="60">
        <f t="shared" ca="1" si="0"/>
        <v>14594195826.888826</v>
      </c>
      <c r="E13" s="60">
        <f t="shared" ca="1" si="0"/>
        <v>10292626726.289997</v>
      </c>
      <c r="F13" s="60">
        <f t="shared" ca="1" si="0"/>
        <v>12675088625.129997</v>
      </c>
      <c r="G13" s="60">
        <f t="shared" ca="1" si="0"/>
        <v>-1714128222.6299996</v>
      </c>
      <c r="H13" s="60">
        <f t="shared" ca="1" si="0"/>
        <v>-668333676.21000004</v>
      </c>
      <c r="I13" s="60">
        <f t="shared" ca="1" si="0"/>
        <v>-754328202.56000042</v>
      </c>
      <c r="J13" s="60">
        <f t="shared" ca="1" si="0"/>
        <v>-853877789.95000076</v>
      </c>
      <c r="K13" s="60">
        <f t="shared" ca="1" si="0"/>
        <v>-13617147072.250002</v>
      </c>
      <c r="L13" s="60">
        <f t="shared" ca="1" si="0"/>
        <v>12763269282.300001</v>
      </c>
      <c r="M13" s="60">
        <f t="shared" ca="1" si="0"/>
        <v>107919482.68000031</v>
      </c>
      <c r="N13" s="60">
        <f t="shared" ca="1" si="0"/>
        <v>1328933214.52</v>
      </c>
      <c r="O13" s="60">
        <f t="shared" ca="1" si="0"/>
        <v>-1221013731.8399997</v>
      </c>
      <c r="P13" s="60">
        <f t="shared" ca="1" si="0"/>
        <v>-8369895.2899999619</v>
      </c>
      <c r="Q13" s="60">
        <f t="shared" ca="1" si="0"/>
        <v>746234371.22000003</v>
      </c>
      <c r="R13" s="60">
        <f t="shared" ca="1" si="0"/>
        <v>-754604266.50999999</v>
      </c>
      <c r="S13" s="60">
        <f t="shared" ca="1" si="0"/>
        <v>220816178</v>
      </c>
      <c r="T13" s="60">
        <f t="shared" ca="1" si="1"/>
        <v>220816178</v>
      </c>
      <c r="U13" s="60">
        <f t="shared" ca="1" si="1"/>
        <v>0</v>
      </c>
      <c r="V13" s="60">
        <f t="shared" ca="1" si="1"/>
        <v>220816178</v>
      </c>
      <c r="W13" s="60">
        <f t="shared" ca="1" si="1"/>
        <v>0</v>
      </c>
      <c r="X13" s="60">
        <f t="shared" ca="1" si="1"/>
        <v>0</v>
      </c>
      <c r="Y13" s="60">
        <f t="shared" ca="1" si="1"/>
        <v>0</v>
      </c>
      <c r="Z13" s="60">
        <f t="shared" ca="1" si="1"/>
        <v>4559965602.758831</v>
      </c>
      <c r="AA13" s="60">
        <f t="shared" ca="1" si="1"/>
        <v>2702440416.7299995</v>
      </c>
      <c r="AB13" s="60">
        <f t="shared" ca="1" si="1"/>
        <v>150550341.27000001</v>
      </c>
      <c r="AC13" s="60">
        <f t="shared" ca="1" si="1"/>
        <v>893527848.36000013</v>
      </c>
      <c r="AD13" s="60">
        <f t="shared" ca="1" si="1"/>
        <v>50029524.409999967</v>
      </c>
      <c r="AE13" s="60">
        <f t="shared" ca="1" si="1"/>
        <v>0</v>
      </c>
      <c r="AF13" s="60">
        <f t="shared" ca="1" si="1"/>
        <v>6587168.5299999993</v>
      </c>
      <c r="AG13" s="60">
        <f t="shared" ca="1" si="1"/>
        <v>756830303.45883179</v>
      </c>
      <c r="AH13" s="60">
        <f t="shared" ca="1" si="1"/>
        <v>0</v>
      </c>
      <c r="AI13" s="60">
        <f t="shared" ca="1" si="1"/>
        <v>0</v>
      </c>
      <c r="AJ13" s="60">
        <f t="shared" ca="1" si="2"/>
        <v>11749932.690000001</v>
      </c>
      <c r="AK13" s="60">
        <f t="shared" ca="1" si="2"/>
        <v>11749932.690000001</v>
      </c>
      <c r="AL13" s="60">
        <f t="shared" ca="1" si="2"/>
        <v>0</v>
      </c>
      <c r="AM13" s="60">
        <f t="shared" ca="1" si="2"/>
        <v>263365589.70999992</v>
      </c>
      <c r="AN13" s="60">
        <f t="shared" ca="1" si="2"/>
        <v>258553835.30999991</v>
      </c>
      <c r="AO13" s="60">
        <f t="shared" ca="1" si="2"/>
        <v>22708.460000000057</v>
      </c>
      <c r="AP13" s="60">
        <f t="shared" ca="1" si="2"/>
        <v>-489890</v>
      </c>
      <c r="AQ13" s="60">
        <f t="shared" ca="1" si="2"/>
        <v>0</v>
      </c>
      <c r="AR13" s="60">
        <f t="shared" ca="1" si="2"/>
        <v>5278935.9400000004</v>
      </c>
      <c r="AS13" s="60">
        <f t="shared" ca="1" si="2"/>
        <v>-13223097886.780001</v>
      </c>
      <c r="AT13" s="60">
        <f t="shared" ca="1" si="2"/>
        <v>-6326261380.5700006</v>
      </c>
      <c r="AU13" s="60">
        <f t="shared" ca="1" si="2"/>
        <v>-7000622521.1200008</v>
      </c>
      <c r="AV13" s="60">
        <f t="shared" ca="1" si="2"/>
        <v>674361140.54999995</v>
      </c>
      <c r="AW13" s="60">
        <f t="shared" ca="1" si="2"/>
        <v>-3066282598.639998</v>
      </c>
      <c r="AX13" s="60">
        <f t="shared" ca="1" si="2"/>
        <v>-3342676408.3399982</v>
      </c>
      <c r="AY13" s="60">
        <f t="shared" ca="1" si="2"/>
        <v>-13265533624.250002</v>
      </c>
      <c r="AZ13" s="60">
        <f t="shared" ca="1" si="3"/>
        <v>-7250692819.2800016</v>
      </c>
      <c r="BA13" s="60">
        <f t="shared" ca="1" si="3"/>
        <v>-13308326333.41</v>
      </c>
      <c r="BB13" s="60">
        <f t="shared" ca="1" si="3"/>
        <v>0</v>
      </c>
      <c r="BC13" s="60">
        <f t="shared" ca="1" si="3"/>
        <v>7293485528.4400005</v>
      </c>
      <c r="BD13" s="60">
        <f t="shared" ca="1" si="3"/>
        <v>9922857215.9100037</v>
      </c>
      <c r="BE13" s="60">
        <f t="shared" ca="1" si="3"/>
        <v>276393809.70000017</v>
      </c>
      <c r="BF13" s="60">
        <f t="shared" ca="1" si="3"/>
        <v>1022042931.0600002</v>
      </c>
      <c r="BG13" s="60">
        <f t="shared" ca="1" si="3"/>
        <v>1040091523.3900002</v>
      </c>
      <c r="BH13" s="60">
        <f t="shared" ca="1" si="3"/>
        <v>50846403.160000019</v>
      </c>
      <c r="BI13" s="60">
        <f t="shared" ca="1" si="3"/>
        <v>0</v>
      </c>
      <c r="BJ13" s="60">
        <f t="shared" ca="1" si="3"/>
        <v>-68894995.49000001</v>
      </c>
      <c r="BK13" s="60">
        <f t="shared" ca="1" si="3"/>
        <v>-745649121.36000001</v>
      </c>
      <c r="BL13" s="60">
        <f t="shared" ca="1" si="3"/>
        <v>0</v>
      </c>
      <c r="BM13" s="60">
        <f t="shared" ca="1" si="3"/>
        <v>0</v>
      </c>
      <c r="BN13" s="60">
        <f t="shared" ca="1" si="3"/>
        <v>0</v>
      </c>
      <c r="BO13" s="60">
        <f t="shared" ca="1" si="3"/>
        <v>-52900505.650000006</v>
      </c>
      <c r="BP13" s="60">
        <f t="shared" ca="1" si="4"/>
        <v>-52903840.880000003</v>
      </c>
      <c r="BQ13" s="60">
        <f t="shared" ca="1" si="4"/>
        <v>0</v>
      </c>
      <c r="BR13" s="60">
        <f t="shared" ca="1" si="4"/>
        <v>3335.23</v>
      </c>
      <c r="BS13" s="60">
        <f t="shared" ca="1" si="4"/>
        <v>-3506242418.5300016</v>
      </c>
      <c r="BT13" s="60">
        <f t="shared" ca="1" si="4"/>
        <v>-1578653453.3700008</v>
      </c>
      <c r="BU13" s="60">
        <f t="shared" ca="1" si="4"/>
        <v>-744862225.43000007</v>
      </c>
      <c r="BV13" s="60">
        <f t="shared" ca="1" si="4"/>
        <v>-477669045.57000011</v>
      </c>
      <c r="BW13" s="60">
        <f t="shared" ca="1" si="4"/>
        <v>0</v>
      </c>
      <c r="BX13" s="60">
        <f t="shared" ca="1" si="4"/>
        <v>-72139178.370000035</v>
      </c>
      <c r="BY13" s="60">
        <f t="shared" ca="1" si="4"/>
        <v>-81042834.190000042</v>
      </c>
      <c r="BZ13" s="60">
        <f t="shared" ca="1" si="4"/>
        <v>187069262.25</v>
      </c>
      <c r="CA13" s="60">
        <f t="shared" ca="1" si="4"/>
        <v>-738944943.85000014</v>
      </c>
      <c r="CB13" s="60">
        <f t="shared" ca="1" si="4"/>
        <v>86648.310000000027</v>
      </c>
      <c r="CC13" s="60">
        <f t="shared" ca="1" si="4"/>
        <v>105236.40000000002</v>
      </c>
      <c r="CD13" s="60">
        <f t="shared" ca="1" si="4"/>
        <v>-396741.38</v>
      </c>
      <c r="CE13" s="60">
        <f t="shared" ca="1" si="4"/>
        <v>501977.78</v>
      </c>
      <c r="CF13" s="60">
        <f t="shared" ca="1" si="5"/>
        <v>-18588.089999999997</v>
      </c>
      <c r="CG13" s="60">
        <f t="shared" ca="1" si="5"/>
        <v>185209.35</v>
      </c>
      <c r="CH13" s="60">
        <f t="shared" ca="1" si="5"/>
        <v>-203797.44</v>
      </c>
      <c r="CI13" s="60">
        <f t="shared" ca="1" si="5"/>
        <v>-271497631.69999999</v>
      </c>
      <c r="CJ13" s="60">
        <f t="shared" ca="1" si="5"/>
        <v>-271497631.69999999</v>
      </c>
      <c r="CK13" s="60">
        <f t="shared" ca="1" si="5"/>
        <v>0</v>
      </c>
      <c r="CL13" s="60">
        <f t="shared" ca="1" si="6"/>
        <v>1371097940.1088257</v>
      </c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42" t="s">
        <v>254</v>
      </c>
      <c r="HM13" s="42" t="s">
        <v>255</v>
      </c>
      <c r="HR13" s="5"/>
      <c r="HS13" s="5"/>
      <c r="HT13" s="5"/>
    </row>
    <row r="14" spans="1:228" ht="13.5" customHeight="1">
      <c r="A14" s="43" t="s">
        <v>15</v>
      </c>
      <c r="B14" s="58">
        <v>1009</v>
      </c>
      <c r="C14" s="59" t="s">
        <v>376</v>
      </c>
      <c r="D14" s="60">
        <f t="shared" ca="1" si="0"/>
        <v>49377833277.889107</v>
      </c>
      <c r="E14" s="60">
        <f t="shared" ca="1" si="0"/>
        <v>43426799046.12999</v>
      </c>
      <c r="F14" s="60">
        <f t="shared" ca="1" si="0"/>
        <v>54418278587.219994</v>
      </c>
      <c r="G14" s="60">
        <f t="shared" ca="1" si="0"/>
        <v>-9954134049.7299995</v>
      </c>
      <c r="H14" s="60">
        <f t="shared" ca="1" si="0"/>
        <v>-1037345491.3599999</v>
      </c>
      <c r="I14" s="60">
        <f t="shared" ca="1" si="0"/>
        <v>-3926070242.1197958</v>
      </c>
      <c r="J14" s="60">
        <f t="shared" ca="1" si="0"/>
        <v>-5709303599.2197952</v>
      </c>
      <c r="K14" s="60">
        <f t="shared" ca="1" si="0"/>
        <v>-56181105314.119781</v>
      </c>
      <c r="L14" s="60">
        <f t="shared" ca="1" si="0"/>
        <v>50471801714.899986</v>
      </c>
      <c r="M14" s="60">
        <f t="shared" ca="1" si="0"/>
        <v>1618571068.9899998</v>
      </c>
      <c r="N14" s="60">
        <f t="shared" ca="1" si="0"/>
        <v>6939009424.0799999</v>
      </c>
      <c r="O14" s="60">
        <f t="shared" ca="1" si="0"/>
        <v>-5320438355.0900002</v>
      </c>
      <c r="P14" s="60">
        <f t="shared" ca="1" si="0"/>
        <v>164662288.10999978</v>
      </c>
      <c r="Q14" s="60">
        <f t="shared" ca="1" si="0"/>
        <v>1120823656.2299998</v>
      </c>
      <c r="R14" s="60">
        <f t="shared" ca="1" si="0"/>
        <v>-956161368.12</v>
      </c>
      <c r="S14" s="60">
        <f t="shared" ca="1" si="0"/>
        <v>16247952.849999927</v>
      </c>
      <c r="T14" s="60">
        <f t="shared" ca="1" si="1"/>
        <v>14149717.319999933</v>
      </c>
      <c r="U14" s="60">
        <f t="shared" ca="1" si="1"/>
        <v>-1942027989.1200001</v>
      </c>
      <c r="V14" s="60">
        <f t="shared" ca="1" si="1"/>
        <v>1956177706.4400001</v>
      </c>
      <c r="W14" s="60">
        <f t="shared" ca="1" si="1"/>
        <v>2098235.5299999937</v>
      </c>
      <c r="X14" s="60">
        <f t="shared" ca="1" si="1"/>
        <v>56557065.399999999</v>
      </c>
      <c r="Y14" s="60">
        <f t="shared" ca="1" si="1"/>
        <v>-54458829.870000005</v>
      </c>
      <c r="Z14" s="60">
        <f t="shared" ca="1" si="1"/>
        <v>9389787240.3489132</v>
      </c>
      <c r="AA14" s="60">
        <f t="shared" ca="1" si="1"/>
        <v>5387300501.9131279</v>
      </c>
      <c r="AB14" s="60">
        <f t="shared" ca="1" si="1"/>
        <v>-33462578.198516008</v>
      </c>
      <c r="AC14" s="60">
        <f t="shared" ca="1" si="1"/>
        <v>2829475301.3399248</v>
      </c>
      <c r="AD14" s="60">
        <f t="shared" ca="1" si="1"/>
        <v>1189896671.9365323</v>
      </c>
      <c r="AE14" s="60">
        <f t="shared" ca="1" si="1"/>
        <v>951969.65760000004</v>
      </c>
      <c r="AF14" s="60">
        <f t="shared" ca="1" si="1"/>
        <v>5982873.8350519994</v>
      </c>
      <c r="AG14" s="60">
        <f t="shared" ca="1" si="1"/>
        <v>7772716.1426640023</v>
      </c>
      <c r="AH14" s="60">
        <f t="shared" ca="1" si="1"/>
        <v>0</v>
      </c>
      <c r="AI14" s="60">
        <f t="shared" ca="1" si="1"/>
        <v>1869783.7225259999</v>
      </c>
      <c r="AJ14" s="60">
        <f t="shared" ca="1" si="2"/>
        <v>36208196.18</v>
      </c>
      <c r="AK14" s="60">
        <f t="shared" ca="1" si="2"/>
        <v>36208196.18</v>
      </c>
      <c r="AL14" s="60">
        <f t="shared" ca="1" si="2"/>
        <v>0</v>
      </c>
      <c r="AM14" s="60">
        <f t="shared" ca="1" si="2"/>
        <v>434861084.50000012</v>
      </c>
      <c r="AN14" s="60">
        <f t="shared" ca="1" si="2"/>
        <v>496014080.98000014</v>
      </c>
      <c r="AO14" s="60">
        <f t="shared" ca="1" si="2"/>
        <v>-52051803.170000002</v>
      </c>
      <c r="AP14" s="60">
        <f t="shared" ca="1" si="2"/>
        <v>27034512</v>
      </c>
      <c r="AQ14" s="60">
        <f t="shared" ca="1" si="2"/>
        <v>0</v>
      </c>
      <c r="AR14" s="60">
        <f t="shared" ca="1" si="2"/>
        <v>-36135705.309999995</v>
      </c>
      <c r="AS14" s="60">
        <f t="shared" ca="1" si="2"/>
        <v>-41800185466.599991</v>
      </c>
      <c r="AT14" s="60">
        <f t="shared" ca="1" si="2"/>
        <v>-23012777613.07</v>
      </c>
      <c r="AU14" s="60">
        <f t="shared" ca="1" si="2"/>
        <v>-24105631969.73</v>
      </c>
      <c r="AV14" s="60">
        <f t="shared" ca="1" si="2"/>
        <v>1092854356.6600003</v>
      </c>
      <c r="AW14" s="60">
        <f t="shared" ca="1" si="2"/>
        <v>-5948300155.6899929</v>
      </c>
      <c r="AX14" s="60">
        <f t="shared" ca="1" si="2"/>
        <v>-7530862532.5399933</v>
      </c>
      <c r="AY14" s="60">
        <f t="shared" ca="1" si="2"/>
        <v>-41272126446.259995</v>
      </c>
      <c r="AZ14" s="60">
        <f t="shared" ca="1" si="3"/>
        <v>-28318258969.819981</v>
      </c>
      <c r="BA14" s="60">
        <f t="shared" ca="1" si="3"/>
        <v>-30476574180.690006</v>
      </c>
      <c r="BB14" s="60">
        <f t="shared" ca="1" si="3"/>
        <v>0</v>
      </c>
      <c r="BC14" s="60">
        <f t="shared" ca="1" si="3"/>
        <v>17522706704.249996</v>
      </c>
      <c r="BD14" s="60">
        <f t="shared" ca="1" si="3"/>
        <v>33741263913.720001</v>
      </c>
      <c r="BE14" s="60">
        <f t="shared" ca="1" si="3"/>
        <v>1582562376.8500004</v>
      </c>
      <c r="BF14" s="60">
        <f t="shared" ca="1" si="3"/>
        <v>6674774243.8599997</v>
      </c>
      <c r="BG14" s="60">
        <f t="shared" ca="1" si="3"/>
        <v>5620389487.210001</v>
      </c>
      <c r="BH14" s="60">
        <f t="shared" ca="1" si="3"/>
        <v>3509825091.3599997</v>
      </c>
      <c r="BI14" s="60">
        <f t="shared" ca="1" si="3"/>
        <v>0</v>
      </c>
      <c r="BJ14" s="60">
        <f t="shared" ca="1" si="3"/>
        <v>-2455440334.71</v>
      </c>
      <c r="BK14" s="60">
        <f t="shared" ca="1" si="3"/>
        <v>-5092211867.0099993</v>
      </c>
      <c r="BL14" s="60">
        <f t="shared" ca="1" si="3"/>
        <v>0</v>
      </c>
      <c r="BM14" s="60">
        <f t="shared" ca="1" si="3"/>
        <v>0</v>
      </c>
      <c r="BN14" s="60">
        <f t="shared" ca="1" si="3"/>
        <v>0</v>
      </c>
      <c r="BO14" s="60">
        <f t="shared" ca="1" si="3"/>
        <v>-737968248.01999986</v>
      </c>
      <c r="BP14" s="60">
        <f t="shared" ca="1" si="4"/>
        <v>-737968248.01999986</v>
      </c>
      <c r="BQ14" s="60">
        <f t="shared" ca="1" si="4"/>
        <v>0</v>
      </c>
      <c r="BR14" s="60">
        <f t="shared" ca="1" si="4"/>
        <v>0</v>
      </c>
      <c r="BS14" s="60">
        <f t="shared" ca="1" si="4"/>
        <v>-11037093323.870003</v>
      </c>
      <c r="BT14" s="60">
        <f t="shared" ca="1" si="4"/>
        <v>-8484445812.1000023</v>
      </c>
      <c r="BU14" s="60">
        <f t="shared" ca="1" si="4"/>
        <v>-2245313253.5799999</v>
      </c>
      <c r="BV14" s="60">
        <f t="shared" ca="1" si="4"/>
        <v>-770432737.11000013</v>
      </c>
      <c r="BW14" s="60">
        <f t="shared" ca="1" si="4"/>
        <v>0</v>
      </c>
      <c r="BX14" s="60">
        <f t="shared" ca="1" si="4"/>
        <v>-269805432.63999993</v>
      </c>
      <c r="BY14" s="60">
        <f t="shared" ca="1" si="4"/>
        <v>-1257691.1200000003</v>
      </c>
      <c r="BZ14" s="60">
        <f t="shared" ca="1" si="4"/>
        <v>860030674.50000012</v>
      </c>
      <c r="CA14" s="60">
        <f t="shared" ca="1" si="4"/>
        <v>-125869071.81999998</v>
      </c>
      <c r="CB14" s="60">
        <f t="shared" ca="1" si="4"/>
        <v>0</v>
      </c>
      <c r="CC14" s="60">
        <f t="shared" ca="1" si="4"/>
        <v>0</v>
      </c>
      <c r="CD14" s="60">
        <f t="shared" ca="1" si="4"/>
        <v>0</v>
      </c>
      <c r="CE14" s="60">
        <f t="shared" ca="1" si="4"/>
        <v>0</v>
      </c>
      <c r="CF14" s="60">
        <f t="shared" ca="1" si="5"/>
        <v>0</v>
      </c>
      <c r="CG14" s="60">
        <f t="shared" ca="1" si="5"/>
        <v>0</v>
      </c>
      <c r="CH14" s="60">
        <f t="shared" ca="1" si="5"/>
        <v>0</v>
      </c>
      <c r="CI14" s="60">
        <f t="shared" ca="1" si="5"/>
        <v>-1064046125.9499998</v>
      </c>
      <c r="CJ14" s="60">
        <f t="shared" ca="1" si="5"/>
        <v>-1064046125.9499998</v>
      </c>
      <c r="CK14" s="60">
        <f t="shared" ca="1" si="5"/>
        <v>0</v>
      </c>
      <c r="CL14" s="60">
        <f t="shared" ca="1" si="6"/>
        <v>7577647811.2891159</v>
      </c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42" t="s">
        <v>256</v>
      </c>
      <c r="HM14" s="42" t="s">
        <v>257</v>
      </c>
      <c r="HR14" s="5"/>
      <c r="HS14" s="5"/>
      <c r="HT14" s="5"/>
    </row>
    <row r="15" spans="1:228" ht="13.5" customHeight="1">
      <c r="A15" s="43" t="s">
        <v>17</v>
      </c>
      <c r="B15" s="58">
        <v>1010</v>
      </c>
      <c r="C15" s="59" t="s">
        <v>376</v>
      </c>
      <c r="D15" s="60">
        <f t="shared" ca="1" si="0"/>
        <v>2865498528.8300023</v>
      </c>
      <c r="E15" s="60">
        <f t="shared" ca="1" si="0"/>
        <v>3656439441.7699995</v>
      </c>
      <c r="F15" s="60">
        <f t="shared" ca="1" si="0"/>
        <v>3667256421.8199997</v>
      </c>
      <c r="G15" s="60">
        <f t="shared" ca="1" si="0"/>
        <v>-10816980.050000001</v>
      </c>
      <c r="H15" s="60">
        <f t="shared" ca="1" si="0"/>
        <v>0</v>
      </c>
      <c r="I15" s="60">
        <f t="shared" ca="1" si="0"/>
        <v>-1645430205.2199974</v>
      </c>
      <c r="J15" s="60">
        <f t="shared" ca="1" si="0"/>
        <v>-1645430205.2199974</v>
      </c>
      <c r="K15" s="60">
        <f t="shared" ca="1" si="0"/>
        <v>-8999445800.7199974</v>
      </c>
      <c r="L15" s="60">
        <f t="shared" ca="1" si="0"/>
        <v>7354015595.5</v>
      </c>
      <c r="M15" s="60">
        <f t="shared" ca="1" si="0"/>
        <v>0</v>
      </c>
      <c r="N15" s="60">
        <f t="shared" ca="1" si="0"/>
        <v>0</v>
      </c>
      <c r="O15" s="60">
        <f t="shared" ca="1" si="0"/>
        <v>0</v>
      </c>
      <c r="P15" s="60">
        <f t="shared" ca="1" si="0"/>
        <v>0</v>
      </c>
      <c r="Q15" s="60">
        <f t="shared" ca="1" si="0"/>
        <v>0</v>
      </c>
      <c r="R15" s="60">
        <f t="shared" ca="1" si="0"/>
        <v>0</v>
      </c>
      <c r="S15" s="60">
        <f t="shared" ca="1" si="0"/>
        <v>-568839.02000000048</v>
      </c>
      <c r="T15" s="60">
        <f t="shared" ca="1" si="1"/>
        <v>-568839.02000000048</v>
      </c>
      <c r="U15" s="60">
        <f t="shared" ca="1" si="1"/>
        <v>-5460208.4100000001</v>
      </c>
      <c r="V15" s="60">
        <f t="shared" ca="1" si="1"/>
        <v>4891369.3899999997</v>
      </c>
      <c r="W15" s="60">
        <f t="shared" ca="1" si="1"/>
        <v>0</v>
      </c>
      <c r="X15" s="60">
        <f t="shared" ca="1" si="1"/>
        <v>0</v>
      </c>
      <c r="Y15" s="60">
        <f t="shared" ca="1" si="1"/>
        <v>0</v>
      </c>
      <c r="Z15" s="60">
        <f t="shared" ca="1" si="1"/>
        <v>853618797.96000004</v>
      </c>
      <c r="AA15" s="60">
        <f t="shared" ca="1" si="1"/>
        <v>254270278.58000004</v>
      </c>
      <c r="AB15" s="60">
        <f t="shared" ca="1" si="1"/>
        <v>182539136.84999999</v>
      </c>
      <c r="AC15" s="60">
        <f t="shared" ca="1" si="1"/>
        <v>415884504.76999998</v>
      </c>
      <c r="AD15" s="60">
        <f t="shared" ca="1" si="1"/>
        <v>924877.76000000024</v>
      </c>
      <c r="AE15" s="60">
        <f t="shared" ca="1" si="1"/>
        <v>0</v>
      </c>
      <c r="AF15" s="60">
        <f t="shared" ca="1" si="1"/>
        <v>0</v>
      </c>
      <c r="AG15" s="60">
        <f t="shared" ca="1" si="1"/>
        <v>0</v>
      </c>
      <c r="AH15" s="60">
        <f t="shared" ca="1" si="1"/>
        <v>0</v>
      </c>
      <c r="AI15" s="60">
        <f t="shared" ca="1" si="1"/>
        <v>0</v>
      </c>
      <c r="AJ15" s="60">
        <f t="shared" ca="1" si="2"/>
        <v>0</v>
      </c>
      <c r="AK15" s="60">
        <f t="shared" ca="1" si="2"/>
        <v>0</v>
      </c>
      <c r="AL15" s="60">
        <f t="shared" ca="1" si="2"/>
        <v>0</v>
      </c>
      <c r="AM15" s="60">
        <f t="shared" ca="1" si="2"/>
        <v>1439333.34</v>
      </c>
      <c r="AN15" s="60">
        <f t="shared" ca="1" si="2"/>
        <v>0</v>
      </c>
      <c r="AO15" s="60">
        <f t="shared" ca="1" si="2"/>
        <v>0</v>
      </c>
      <c r="AP15" s="60">
        <f t="shared" ca="1" si="2"/>
        <v>1439333.34</v>
      </c>
      <c r="AQ15" s="60">
        <f t="shared" ca="1" si="2"/>
        <v>0</v>
      </c>
      <c r="AR15" s="60">
        <f t="shared" ca="1" si="2"/>
        <v>0</v>
      </c>
      <c r="AS15" s="60">
        <f t="shared" ca="1" si="2"/>
        <v>-2048792354.3099997</v>
      </c>
      <c r="AT15" s="60">
        <f t="shared" ca="1" si="2"/>
        <v>-273382469.68999994</v>
      </c>
      <c r="AU15" s="60">
        <f t="shared" ca="1" si="2"/>
        <v>-277982469.68999994</v>
      </c>
      <c r="AV15" s="60">
        <f t="shared" ca="1" si="2"/>
        <v>4600000</v>
      </c>
      <c r="AW15" s="60">
        <f t="shared" ca="1" si="2"/>
        <v>-41673808.379999965</v>
      </c>
      <c r="AX15" s="60">
        <f t="shared" ca="1" si="2"/>
        <v>-37073808.379999965</v>
      </c>
      <c r="AY15" s="60">
        <f t="shared" ca="1" si="2"/>
        <v>-191028274.94999999</v>
      </c>
      <c r="AZ15" s="60">
        <f t="shared" ca="1" si="3"/>
        <v>-174677030.17000002</v>
      </c>
      <c r="BA15" s="60">
        <f t="shared" ca="1" si="3"/>
        <v>-27509666.609999992</v>
      </c>
      <c r="BB15" s="60">
        <f t="shared" ca="1" si="3"/>
        <v>0</v>
      </c>
      <c r="BC15" s="60">
        <f t="shared" ca="1" si="3"/>
        <v>11158421.830000002</v>
      </c>
      <c r="BD15" s="60">
        <f t="shared" ca="1" si="3"/>
        <v>153954466.57000002</v>
      </c>
      <c r="BE15" s="60">
        <f t="shared" ca="1" si="3"/>
        <v>-4600000</v>
      </c>
      <c r="BF15" s="60">
        <f t="shared" ca="1" si="3"/>
        <v>6400000</v>
      </c>
      <c r="BG15" s="60">
        <f t="shared" ca="1" si="3"/>
        <v>6400000</v>
      </c>
      <c r="BH15" s="60">
        <f t="shared" ca="1" si="3"/>
        <v>0</v>
      </c>
      <c r="BI15" s="60">
        <f t="shared" ca="1" si="3"/>
        <v>0</v>
      </c>
      <c r="BJ15" s="60">
        <f t="shared" ca="1" si="3"/>
        <v>0</v>
      </c>
      <c r="BK15" s="60">
        <f t="shared" ca="1" si="3"/>
        <v>-11000000</v>
      </c>
      <c r="BL15" s="60">
        <f t="shared" ca="1" si="3"/>
        <v>0</v>
      </c>
      <c r="BM15" s="60">
        <f t="shared" ca="1" si="3"/>
        <v>0</v>
      </c>
      <c r="BN15" s="60">
        <f t="shared" ca="1" si="3"/>
        <v>0</v>
      </c>
      <c r="BO15" s="60">
        <f t="shared" ca="1" si="3"/>
        <v>-122274.26999999989</v>
      </c>
      <c r="BP15" s="60">
        <f t="shared" ca="1" si="4"/>
        <v>-122274.26999999989</v>
      </c>
      <c r="BQ15" s="60">
        <f t="shared" ca="1" si="4"/>
        <v>0</v>
      </c>
      <c r="BR15" s="60">
        <f t="shared" ca="1" si="4"/>
        <v>0</v>
      </c>
      <c r="BS15" s="60">
        <f t="shared" ca="1" si="4"/>
        <v>-1735010528.9099998</v>
      </c>
      <c r="BT15" s="60">
        <f t="shared" ca="1" si="4"/>
        <v>-1499749563.5799997</v>
      </c>
      <c r="BU15" s="60">
        <f t="shared" ca="1" si="4"/>
        <v>-144049179.93000001</v>
      </c>
      <c r="BV15" s="60">
        <f t="shared" ca="1" si="4"/>
        <v>-29523449.910000004</v>
      </c>
      <c r="BW15" s="60">
        <f t="shared" ca="1" si="4"/>
        <v>0</v>
      </c>
      <c r="BX15" s="60">
        <f t="shared" ca="1" si="4"/>
        <v>-2733173.5300000007</v>
      </c>
      <c r="BY15" s="60">
        <f t="shared" ca="1" si="4"/>
        <v>-58825438.059999987</v>
      </c>
      <c r="BZ15" s="60">
        <f t="shared" ca="1" si="4"/>
        <v>0</v>
      </c>
      <c r="CA15" s="60">
        <f t="shared" ca="1" si="4"/>
        <v>-129723.90000000001</v>
      </c>
      <c r="CB15" s="60">
        <f t="shared" ca="1" si="4"/>
        <v>1396726.9400000032</v>
      </c>
      <c r="CC15" s="60">
        <f t="shared" ca="1" si="4"/>
        <v>1396726.9400000032</v>
      </c>
      <c r="CD15" s="60">
        <f t="shared" ca="1" si="4"/>
        <v>-8913260.8399999961</v>
      </c>
      <c r="CE15" s="60">
        <f t="shared" ca="1" si="4"/>
        <v>10309987.779999999</v>
      </c>
      <c r="CF15" s="60">
        <f t="shared" ca="1" si="5"/>
        <v>0</v>
      </c>
      <c r="CG15" s="60">
        <f t="shared" ca="1" si="5"/>
        <v>0</v>
      </c>
      <c r="CH15" s="60">
        <f t="shared" ca="1" si="5"/>
        <v>0</v>
      </c>
      <c r="CI15" s="60">
        <f t="shared" ca="1" si="5"/>
        <v>0</v>
      </c>
      <c r="CJ15" s="60">
        <f t="shared" ca="1" si="5"/>
        <v>0</v>
      </c>
      <c r="CK15" s="60">
        <f t="shared" ca="1" si="5"/>
        <v>0</v>
      </c>
      <c r="CL15" s="60">
        <f t="shared" ca="1" si="6"/>
        <v>816706174.5200026</v>
      </c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42" t="s">
        <v>258</v>
      </c>
      <c r="HM15" s="42" t="s">
        <v>259</v>
      </c>
      <c r="HR15" s="5"/>
      <c r="HS15" s="5"/>
      <c r="HT15" s="5"/>
    </row>
    <row r="16" spans="1:228" ht="13.5" customHeight="1">
      <c r="A16" s="43" t="s">
        <v>19</v>
      </c>
      <c r="B16" s="58">
        <v>1011</v>
      </c>
      <c r="C16" s="59" t="s">
        <v>376</v>
      </c>
      <c r="D16" s="60">
        <f t="shared" ca="1" si="0"/>
        <v>359520156.21999979</v>
      </c>
      <c r="E16" s="60">
        <f t="shared" ca="1" si="0"/>
        <v>453139532.98999989</v>
      </c>
      <c r="F16" s="60">
        <f t="shared" ca="1" si="0"/>
        <v>911011610.74999988</v>
      </c>
      <c r="G16" s="60">
        <f t="shared" ca="1" si="0"/>
        <v>-457872077.75999999</v>
      </c>
      <c r="H16" s="60">
        <f t="shared" ca="1" si="0"/>
        <v>0</v>
      </c>
      <c r="I16" s="60">
        <f t="shared" ca="1" si="0"/>
        <v>-152446953.81</v>
      </c>
      <c r="J16" s="60">
        <f t="shared" ca="1" si="0"/>
        <v>-304893907.64999998</v>
      </c>
      <c r="K16" s="60">
        <f t="shared" ca="1" si="0"/>
        <v>-965162031.33000004</v>
      </c>
      <c r="L16" s="60">
        <f t="shared" ca="1" si="0"/>
        <v>660268123.68000007</v>
      </c>
      <c r="M16" s="60">
        <f t="shared" ca="1" si="0"/>
        <v>152446953.83999997</v>
      </c>
      <c r="N16" s="60">
        <f t="shared" ca="1" si="0"/>
        <v>482581015.69</v>
      </c>
      <c r="O16" s="60">
        <f t="shared" ca="1" si="0"/>
        <v>-330134061.85000002</v>
      </c>
      <c r="P16" s="60">
        <f t="shared" ca="1" si="0"/>
        <v>0</v>
      </c>
      <c r="Q16" s="60">
        <f t="shared" ca="1" si="0"/>
        <v>0</v>
      </c>
      <c r="R16" s="60">
        <f t="shared" ca="1" si="0"/>
        <v>0</v>
      </c>
      <c r="S16" s="60">
        <f t="shared" ca="1" si="0"/>
        <v>0</v>
      </c>
      <c r="T16" s="60">
        <f t="shared" ca="1" si="1"/>
        <v>0</v>
      </c>
      <c r="U16" s="60">
        <f t="shared" ca="1" si="1"/>
        <v>0</v>
      </c>
      <c r="V16" s="60">
        <f t="shared" ca="1" si="1"/>
        <v>0</v>
      </c>
      <c r="W16" s="60">
        <f t="shared" ca="1" si="1"/>
        <v>0</v>
      </c>
      <c r="X16" s="60">
        <f t="shared" ca="1" si="1"/>
        <v>0</v>
      </c>
      <c r="Y16" s="60">
        <f t="shared" ca="1" si="1"/>
        <v>0</v>
      </c>
      <c r="Z16" s="60">
        <f t="shared" ca="1" si="1"/>
        <v>7288275</v>
      </c>
      <c r="AA16" s="60">
        <f t="shared" ca="1" si="1"/>
        <v>7288275</v>
      </c>
      <c r="AB16" s="60">
        <f t="shared" ca="1" si="1"/>
        <v>0</v>
      </c>
      <c r="AC16" s="60">
        <f t="shared" ca="1" si="1"/>
        <v>0</v>
      </c>
      <c r="AD16" s="60">
        <f t="shared" ca="1" si="1"/>
        <v>0</v>
      </c>
      <c r="AE16" s="60">
        <f t="shared" ca="1" si="1"/>
        <v>0</v>
      </c>
      <c r="AF16" s="60">
        <f t="shared" ca="1" si="1"/>
        <v>0</v>
      </c>
      <c r="AG16" s="60">
        <f t="shared" ca="1" si="1"/>
        <v>0</v>
      </c>
      <c r="AH16" s="60">
        <f t="shared" ca="1" si="1"/>
        <v>0</v>
      </c>
      <c r="AI16" s="60">
        <f t="shared" ca="1" si="1"/>
        <v>0</v>
      </c>
      <c r="AJ16" s="60">
        <f t="shared" ca="1" si="2"/>
        <v>44919719.039999887</v>
      </c>
      <c r="AK16" s="60">
        <f t="shared" ca="1" si="2"/>
        <v>44919719.039999887</v>
      </c>
      <c r="AL16" s="60">
        <f t="shared" ca="1" si="2"/>
        <v>0</v>
      </c>
      <c r="AM16" s="60">
        <f t="shared" ca="1" si="2"/>
        <v>6619583</v>
      </c>
      <c r="AN16" s="60">
        <f t="shared" ca="1" si="2"/>
        <v>6619583</v>
      </c>
      <c r="AO16" s="60">
        <f t="shared" ca="1" si="2"/>
        <v>0</v>
      </c>
      <c r="AP16" s="60">
        <f t="shared" ca="1" si="2"/>
        <v>0</v>
      </c>
      <c r="AQ16" s="60">
        <f t="shared" ca="1" si="2"/>
        <v>0</v>
      </c>
      <c r="AR16" s="60">
        <f t="shared" ca="1" si="2"/>
        <v>0</v>
      </c>
      <c r="AS16" s="60">
        <f t="shared" ca="1" si="2"/>
        <v>-585115112.88999987</v>
      </c>
      <c r="AT16" s="60">
        <f t="shared" ca="1" si="2"/>
        <v>-86904508.939999998</v>
      </c>
      <c r="AU16" s="60">
        <f t="shared" ca="1" si="2"/>
        <v>-173820200.75999999</v>
      </c>
      <c r="AV16" s="60">
        <f t="shared" ca="1" si="2"/>
        <v>86915691.819999993</v>
      </c>
      <c r="AW16" s="60">
        <f t="shared" ca="1" si="2"/>
        <v>-58449811.870000005</v>
      </c>
      <c r="AX16" s="60">
        <f t="shared" ca="1" si="2"/>
        <v>-125579986.65999997</v>
      </c>
      <c r="AY16" s="60">
        <f t="shared" ca="1" si="2"/>
        <v>-724563393.87</v>
      </c>
      <c r="AZ16" s="60">
        <f t="shared" ca="1" si="3"/>
        <v>-827102472.85000002</v>
      </c>
      <c r="BA16" s="60">
        <f t="shared" ca="1" si="3"/>
        <v>-229840403</v>
      </c>
      <c r="BB16" s="60">
        <f t="shared" ca="1" si="3"/>
        <v>0</v>
      </c>
      <c r="BC16" s="60">
        <f t="shared" ca="1" si="3"/>
        <v>332379481.98000002</v>
      </c>
      <c r="BD16" s="60">
        <f t="shared" ca="1" si="3"/>
        <v>598983407.21000004</v>
      </c>
      <c r="BE16" s="60">
        <f t="shared" ca="1" si="3"/>
        <v>67130174.789999962</v>
      </c>
      <c r="BF16" s="60">
        <f t="shared" ca="1" si="3"/>
        <v>357863770.17999995</v>
      </c>
      <c r="BG16" s="60">
        <f t="shared" ca="1" si="3"/>
        <v>411191887.55999994</v>
      </c>
      <c r="BH16" s="60">
        <f t="shared" ca="1" si="3"/>
        <v>110834985</v>
      </c>
      <c r="BI16" s="60">
        <f t="shared" ca="1" si="3"/>
        <v>0</v>
      </c>
      <c r="BJ16" s="60">
        <f t="shared" ca="1" si="3"/>
        <v>-164163102.38</v>
      </c>
      <c r="BK16" s="60">
        <f t="shared" ca="1" si="3"/>
        <v>-290733595.38999999</v>
      </c>
      <c r="BL16" s="60">
        <f t="shared" ca="1" si="3"/>
        <v>0</v>
      </c>
      <c r="BM16" s="60">
        <f t="shared" ca="1" si="3"/>
        <v>0</v>
      </c>
      <c r="BN16" s="60">
        <f t="shared" ca="1" si="3"/>
        <v>0</v>
      </c>
      <c r="BO16" s="60">
        <f t="shared" ca="1" si="3"/>
        <v>-57914667.299999997</v>
      </c>
      <c r="BP16" s="60">
        <f t="shared" ca="1" si="4"/>
        <v>-57914667.299999997</v>
      </c>
      <c r="BQ16" s="60">
        <f t="shared" ca="1" si="4"/>
        <v>0</v>
      </c>
      <c r="BR16" s="60">
        <f t="shared" ca="1" si="4"/>
        <v>0</v>
      </c>
      <c r="BS16" s="60">
        <f t="shared" ca="1" si="4"/>
        <v>-362207597.5799998</v>
      </c>
      <c r="BT16" s="60">
        <f t="shared" ca="1" si="4"/>
        <v>-81290205.870000005</v>
      </c>
      <c r="BU16" s="60">
        <f t="shared" ca="1" si="4"/>
        <v>-83823040.789999694</v>
      </c>
      <c r="BV16" s="60">
        <f t="shared" ca="1" si="4"/>
        <v>-51435961.630000003</v>
      </c>
      <c r="BW16" s="60">
        <f t="shared" ca="1" si="4"/>
        <v>0</v>
      </c>
      <c r="BX16" s="60">
        <f t="shared" ca="1" si="4"/>
        <v>0</v>
      </c>
      <c r="BY16" s="60">
        <f t="shared" ca="1" si="4"/>
        <v>-151260843.95000002</v>
      </c>
      <c r="BZ16" s="60">
        <f t="shared" ca="1" si="4"/>
        <v>5602454.659999907</v>
      </c>
      <c r="CA16" s="60">
        <f t="shared" ca="1" si="4"/>
        <v>0</v>
      </c>
      <c r="CB16" s="60">
        <f t="shared" ca="1" si="4"/>
        <v>0</v>
      </c>
      <c r="CC16" s="60">
        <f t="shared" ca="1" si="4"/>
        <v>0</v>
      </c>
      <c r="CD16" s="60">
        <f t="shared" ca="1" si="4"/>
        <v>0</v>
      </c>
      <c r="CE16" s="60">
        <f t="shared" ca="1" si="4"/>
        <v>0</v>
      </c>
      <c r="CF16" s="60">
        <f t="shared" ca="1" si="5"/>
        <v>0</v>
      </c>
      <c r="CG16" s="60">
        <f t="shared" ca="1" si="5"/>
        <v>0</v>
      </c>
      <c r="CH16" s="60">
        <f t="shared" ca="1" si="5"/>
        <v>0</v>
      </c>
      <c r="CI16" s="60">
        <f t="shared" ca="1" si="5"/>
        <v>-19638527.199999999</v>
      </c>
      <c r="CJ16" s="60">
        <f t="shared" ca="1" si="5"/>
        <v>-19638527.199999999</v>
      </c>
      <c r="CK16" s="60">
        <f t="shared" ca="1" si="5"/>
        <v>0</v>
      </c>
      <c r="CL16" s="60">
        <f t="shared" ca="1" si="6"/>
        <v>-225594956.67000008</v>
      </c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42" t="s">
        <v>260</v>
      </c>
      <c r="HM16" s="42" t="s">
        <v>261</v>
      </c>
      <c r="HR16" s="5"/>
      <c r="HS16" s="5"/>
      <c r="HT16" s="5"/>
    </row>
    <row r="17" spans="1:228" ht="13.5" customHeight="1">
      <c r="A17" s="43" t="s">
        <v>21</v>
      </c>
      <c r="B17" s="58">
        <v>1012</v>
      </c>
      <c r="C17" s="59" t="s">
        <v>376</v>
      </c>
      <c r="D17" s="60">
        <f t="shared" ca="1" si="0"/>
        <v>5412813799.050004</v>
      </c>
      <c r="E17" s="60">
        <f t="shared" ca="1" si="0"/>
        <v>3532989489.2700014</v>
      </c>
      <c r="F17" s="60">
        <f t="shared" ca="1" si="0"/>
        <v>4950569193.0500011</v>
      </c>
      <c r="G17" s="60">
        <f t="shared" ca="1" si="0"/>
        <v>-1153682355.4099998</v>
      </c>
      <c r="H17" s="60">
        <f t="shared" ca="1" si="0"/>
        <v>-263897348.37</v>
      </c>
      <c r="I17" s="60">
        <f t="shared" ca="1" si="0"/>
        <v>-194050420.93999782</v>
      </c>
      <c r="J17" s="60">
        <f t="shared" ca="1" si="0"/>
        <v>-401778738.43999767</v>
      </c>
      <c r="K17" s="60">
        <f t="shared" ca="1" si="0"/>
        <v>-5005997222.4399986</v>
      </c>
      <c r="L17" s="60">
        <f t="shared" ca="1" si="0"/>
        <v>4604218484.000001</v>
      </c>
      <c r="M17" s="60">
        <f t="shared" ca="1" si="0"/>
        <v>150776961.12999988</v>
      </c>
      <c r="N17" s="60">
        <f t="shared" ca="1" si="0"/>
        <v>679322417.18999994</v>
      </c>
      <c r="O17" s="60">
        <f t="shared" ca="1" si="0"/>
        <v>-528545456.06000006</v>
      </c>
      <c r="P17" s="60">
        <f t="shared" ca="1" si="0"/>
        <v>56951356.369999975</v>
      </c>
      <c r="Q17" s="60">
        <f t="shared" ca="1" si="0"/>
        <v>242042262.28999999</v>
      </c>
      <c r="R17" s="60">
        <f t="shared" ca="1" si="0"/>
        <v>-185090905.92000002</v>
      </c>
      <c r="S17" s="60">
        <f t="shared" ca="1" si="0"/>
        <v>-155236947.86000001</v>
      </c>
      <c r="T17" s="60">
        <f t="shared" ca="1" si="1"/>
        <v>-155236874.82000002</v>
      </c>
      <c r="U17" s="60">
        <f t="shared" ca="1" si="1"/>
        <v>-162668643.33000001</v>
      </c>
      <c r="V17" s="60">
        <f t="shared" ca="1" si="1"/>
        <v>7431768.5099999998</v>
      </c>
      <c r="W17" s="60">
        <f t="shared" ca="1" si="1"/>
        <v>-73.040000000000006</v>
      </c>
      <c r="X17" s="60">
        <f t="shared" ca="1" si="1"/>
        <v>0</v>
      </c>
      <c r="Y17" s="60">
        <f t="shared" ca="1" si="1"/>
        <v>-73.040000000000006</v>
      </c>
      <c r="Z17" s="60">
        <f t="shared" ca="1" si="1"/>
        <v>2156203286.9400001</v>
      </c>
      <c r="AA17" s="60">
        <f t="shared" ca="1" si="1"/>
        <v>1085268303.98</v>
      </c>
      <c r="AB17" s="60">
        <f t="shared" ca="1" si="1"/>
        <v>186196051.83999997</v>
      </c>
      <c r="AC17" s="60">
        <f t="shared" ca="1" si="1"/>
        <v>884738931.12</v>
      </c>
      <c r="AD17" s="60">
        <f t="shared" ca="1" si="1"/>
        <v>0</v>
      </c>
      <c r="AE17" s="60">
        <f t="shared" ca="1" si="1"/>
        <v>0</v>
      </c>
      <c r="AF17" s="60">
        <f t="shared" ca="1" si="1"/>
        <v>0</v>
      </c>
      <c r="AG17" s="60">
        <f t="shared" ca="1" si="1"/>
        <v>0</v>
      </c>
      <c r="AH17" s="60">
        <f t="shared" ca="1" si="1"/>
        <v>0</v>
      </c>
      <c r="AI17" s="60">
        <f t="shared" ca="1" si="1"/>
        <v>0</v>
      </c>
      <c r="AJ17" s="60">
        <f t="shared" ca="1" si="2"/>
        <v>15093660.629999999</v>
      </c>
      <c r="AK17" s="60">
        <f t="shared" ca="1" si="2"/>
        <v>15093660.629999999</v>
      </c>
      <c r="AL17" s="60">
        <f t="shared" ca="1" si="2"/>
        <v>0</v>
      </c>
      <c r="AM17" s="60">
        <f t="shared" ca="1" si="2"/>
        <v>57814731.009999976</v>
      </c>
      <c r="AN17" s="60">
        <f t="shared" ca="1" si="2"/>
        <v>194894341.56</v>
      </c>
      <c r="AO17" s="60">
        <f t="shared" ca="1" si="2"/>
        <v>-34955655.370000005</v>
      </c>
      <c r="AP17" s="60">
        <f t="shared" ca="1" si="2"/>
        <v>0</v>
      </c>
      <c r="AQ17" s="60">
        <f t="shared" ca="1" si="2"/>
        <v>0</v>
      </c>
      <c r="AR17" s="60">
        <f t="shared" ca="1" si="2"/>
        <v>-102123955.18000002</v>
      </c>
      <c r="AS17" s="60">
        <f t="shared" ca="1" si="2"/>
        <v>-4428348979.7214813</v>
      </c>
      <c r="AT17" s="60">
        <f t="shared" ca="1" si="2"/>
        <v>-1874318127.52</v>
      </c>
      <c r="AU17" s="60">
        <f t="shared" ca="1" si="2"/>
        <v>-2198980846.75</v>
      </c>
      <c r="AV17" s="60">
        <f t="shared" ca="1" si="2"/>
        <v>324662719.23000002</v>
      </c>
      <c r="AW17" s="60">
        <f t="shared" ca="1" si="2"/>
        <v>-1286413006.3000021</v>
      </c>
      <c r="AX17" s="60">
        <f t="shared" ca="1" si="2"/>
        <v>-1060134178.0800028</v>
      </c>
      <c r="AY17" s="60">
        <f t="shared" ca="1" si="2"/>
        <v>-9127943201.9600029</v>
      </c>
      <c r="AZ17" s="60">
        <f t="shared" ca="1" si="3"/>
        <v>-6113201220.2000017</v>
      </c>
      <c r="BA17" s="60">
        <f t="shared" ca="1" si="3"/>
        <v>-11141944408.390003</v>
      </c>
      <c r="BB17" s="60">
        <f t="shared" ca="1" si="3"/>
        <v>0</v>
      </c>
      <c r="BC17" s="60">
        <f t="shared" ca="1" si="3"/>
        <v>8127202426.6300011</v>
      </c>
      <c r="BD17" s="60">
        <f t="shared" ca="1" si="3"/>
        <v>8067809023.8800001</v>
      </c>
      <c r="BE17" s="60">
        <f t="shared" ca="1" si="3"/>
        <v>-226278828.21999931</v>
      </c>
      <c r="BF17" s="60">
        <f t="shared" ca="1" si="3"/>
        <v>1979341625.5600004</v>
      </c>
      <c r="BG17" s="60">
        <f t="shared" ca="1" si="3"/>
        <v>1961189150.6700003</v>
      </c>
      <c r="BH17" s="60">
        <f t="shared" ca="1" si="3"/>
        <v>1886754678.5500002</v>
      </c>
      <c r="BI17" s="60">
        <f t="shared" ca="1" si="3"/>
        <v>0</v>
      </c>
      <c r="BJ17" s="60">
        <f t="shared" ca="1" si="3"/>
        <v>-1868602203.6599998</v>
      </c>
      <c r="BK17" s="60">
        <f t="shared" ca="1" si="3"/>
        <v>-2205620453.7799997</v>
      </c>
      <c r="BL17" s="60">
        <f t="shared" ca="1" si="3"/>
        <v>0</v>
      </c>
      <c r="BM17" s="60">
        <f t="shared" ca="1" si="3"/>
        <v>0</v>
      </c>
      <c r="BN17" s="60">
        <f t="shared" ca="1" si="3"/>
        <v>0</v>
      </c>
      <c r="BO17" s="60">
        <f t="shared" ca="1" si="3"/>
        <v>-84287160.900000006</v>
      </c>
      <c r="BP17" s="60">
        <f t="shared" ca="1" si="4"/>
        <v>-84287160.900000006</v>
      </c>
      <c r="BQ17" s="60">
        <f t="shared" ca="1" si="4"/>
        <v>0</v>
      </c>
      <c r="BR17" s="60">
        <f t="shared" ca="1" si="4"/>
        <v>0</v>
      </c>
      <c r="BS17" s="60">
        <f t="shared" ca="1" si="4"/>
        <v>-1183330685.0014787</v>
      </c>
      <c r="BT17" s="60">
        <f t="shared" ca="1" si="4"/>
        <v>-665827851.05147874</v>
      </c>
      <c r="BU17" s="60">
        <f t="shared" ca="1" si="4"/>
        <v>-230447328.89999995</v>
      </c>
      <c r="BV17" s="60">
        <f t="shared" ca="1" si="4"/>
        <v>-268550700.33999991</v>
      </c>
      <c r="BW17" s="60">
        <f t="shared" ca="1" si="4"/>
        <v>0</v>
      </c>
      <c r="BX17" s="60">
        <f t="shared" ca="1" si="4"/>
        <v>-2906974.2099999995</v>
      </c>
      <c r="BY17" s="60">
        <f t="shared" ca="1" si="4"/>
        <v>-61515583.819999985</v>
      </c>
      <c r="BZ17" s="60">
        <f t="shared" ca="1" si="4"/>
        <v>109432244.05000001</v>
      </c>
      <c r="CA17" s="60">
        <f t="shared" ca="1" si="4"/>
        <v>-63514490.730000019</v>
      </c>
      <c r="CB17" s="60">
        <f t="shared" ca="1" si="4"/>
        <v>0</v>
      </c>
      <c r="CC17" s="60">
        <f t="shared" ca="1" si="4"/>
        <v>0</v>
      </c>
      <c r="CD17" s="60">
        <f t="shared" ca="1" si="4"/>
        <v>0</v>
      </c>
      <c r="CE17" s="60">
        <f t="shared" ca="1" si="4"/>
        <v>0</v>
      </c>
      <c r="CF17" s="60">
        <f t="shared" ca="1" si="5"/>
        <v>0</v>
      </c>
      <c r="CG17" s="60">
        <f t="shared" ca="1" si="5"/>
        <v>0</v>
      </c>
      <c r="CH17" s="60">
        <f t="shared" ca="1" si="5"/>
        <v>0</v>
      </c>
      <c r="CI17" s="60">
        <f t="shared" ca="1" si="5"/>
        <v>0</v>
      </c>
      <c r="CJ17" s="60">
        <f t="shared" ca="1" si="5"/>
        <v>0</v>
      </c>
      <c r="CK17" s="60">
        <f t="shared" ca="1" si="5"/>
        <v>0</v>
      </c>
      <c r="CL17" s="60">
        <f t="shared" ca="1" si="6"/>
        <v>984464819.32852268</v>
      </c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42" t="s">
        <v>262</v>
      </c>
      <c r="HM17" s="42" t="s">
        <v>263</v>
      </c>
      <c r="HR17" s="5"/>
      <c r="HS17" s="5"/>
      <c r="HT17" s="5"/>
    </row>
    <row r="18" spans="1:228" ht="13.5" customHeight="1">
      <c r="A18" s="43" t="s">
        <v>23</v>
      </c>
      <c r="B18" s="58">
        <v>1013</v>
      </c>
      <c r="C18" s="59" t="s">
        <v>376</v>
      </c>
      <c r="D18" s="60">
        <f t="shared" ca="1" si="0"/>
        <v>413709846.65999979</v>
      </c>
      <c r="E18" s="60">
        <f t="shared" ca="1" si="0"/>
        <v>210770588.61999989</v>
      </c>
      <c r="F18" s="60">
        <f t="shared" ca="1" si="0"/>
        <v>1348555133.2499998</v>
      </c>
      <c r="G18" s="60">
        <f t="shared" ca="1" si="0"/>
        <v>-1137784544.6299999</v>
      </c>
      <c r="H18" s="60">
        <f t="shared" ca="1" si="0"/>
        <v>0</v>
      </c>
      <c r="I18" s="60">
        <f t="shared" ca="1" si="0"/>
        <v>102094266.98999989</v>
      </c>
      <c r="J18" s="60">
        <f t="shared" ca="1" si="0"/>
        <v>-43756166.309999943</v>
      </c>
      <c r="K18" s="60">
        <f t="shared" ca="1" si="0"/>
        <v>-1452069949.6300001</v>
      </c>
      <c r="L18" s="60">
        <f t="shared" ca="1" si="0"/>
        <v>1408313783.3200002</v>
      </c>
      <c r="M18" s="60">
        <f t="shared" ca="1" si="0"/>
        <v>145850433.29999983</v>
      </c>
      <c r="N18" s="60">
        <f t="shared" ca="1" si="0"/>
        <v>997760051.89999986</v>
      </c>
      <c r="O18" s="60">
        <f t="shared" ca="1" si="0"/>
        <v>-851909618.60000002</v>
      </c>
      <c r="P18" s="60">
        <f t="shared" ca="1" si="0"/>
        <v>0</v>
      </c>
      <c r="Q18" s="60">
        <f t="shared" ca="1" si="0"/>
        <v>0</v>
      </c>
      <c r="R18" s="60">
        <f t="shared" ca="1" si="0"/>
        <v>0</v>
      </c>
      <c r="S18" s="60">
        <f t="shared" ca="1" si="0"/>
        <v>-4682796.6400000006</v>
      </c>
      <c r="T18" s="60">
        <f t="shared" ca="1" si="1"/>
        <v>-11425764.509999998</v>
      </c>
      <c r="U18" s="60">
        <f t="shared" ca="1" si="1"/>
        <v>-38815464.43</v>
      </c>
      <c r="V18" s="60">
        <f t="shared" ca="1" si="1"/>
        <v>27389699.920000002</v>
      </c>
      <c r="W18" s="60">
        <f t="shared" ca="1" si="1"/>
        <v>6742967.8699999973</v>
      </c>
      <c r="X18" s="60">
        <f t="shared" ca="1" si="1"/>
        <v>27305055.739999998</v>
      </c>
      <c r="Y18" s="60">
        <f t="shared" ca="1" si="1"/>
        <v>-20562087.870000001</v>
      </c>
      <c r="Z18" s="60">
        <f t="shared" ca="1" si="1"/>
        <v>87276312.00999999</v>
      </c>
      <c r="AA18" s="60">
        <f t="shared" ca="1" si="1"/>
        <v>73011609.599999994</v>
      </c>
      <c r="AB18" s="60">
        <f t="shared" ca="1" si="1"/>
        <v>0</v>
      </c>
      <c r="AC18" s="60">
        <f t="shared" ca="1" si="1"/>
        <v>1352555.2400000002</v>
      </c>
      <c r="AD18" s="60">
        <f t="shared" ca="1" si="1"/>
        <v>12912147.169999998</v>
      </c>
      <c r="AE18" s="60">
        <f t="shared" ca="1" si="1"/>
        <v>0</v>
      </c>
      <c r="AF18" s="60">
        <f t="shared" ca="1" si="1"/>
        <v>0</v>
      </c>
      <c r="AG18" s="60">
        <f t="shared" ca="1" si="1"/>
        <v>0</v>
      </c>
      <c r="AH18" s="60">
        <f t="shared" ca="1" si="1"/>
        <v>0</v>
      </c>
      <c r="AI18" s="60">
        <f t="shared" ca="1" si="1"/>
        <v>0</v>
      </c>
      <c r="AJ18" s="60">
        <f t="shared" ca="1" si="2"/>
        <v>18028664.000000007</v>
      </c>
      <c r="AK18" s="60">
        <f t="shared" ca="1" si="2"/>
        <v>71290309.700000003</v>
      </c>
      <c r="AL18" s="60">
        <f t="shared" ca="1" si="2"/>
        <v>-53261645.699999996</v>
      </c>
      <c r="AM18" s="60">
        <f t="shared" ca="1" si="2"/>
        <v>222811.67999999947</v>
      </c>
      <c r="AN18" s="60">
        <f t="shared" ca="1" si="2"/>
        <v>-6439543.5899999999</v>
      </c>
      <c r="AO18" s="60">
        <f t="shared" ca="1" si="2"/>
        <v>5366188.5199999996</v>
      </c>
      <c r="AP18" s="60">
        <f t="shared" ca="1" si="2"/>
        <v>0</v>
      </c>
      <c r="AQ18" s="60">
        <f t="shared" ca="1" si="2"/>
        <v>0</v>
      </c>
      <c r="AR18" s="60">
        <f t="shared" ca="1" si="2"/>
        <v>1296166.7499999998</v>
      </c>
      <c r="AS18" s="60">
        <f t="shared" ca="1" si="2"/>
        <v>-551846888.3300004</v>
      </c>
      <c r="AT18" s="60">
        <f t="shared" ca="1" si="2"/>
        <v>-139943389.05999982</v>
      </c>
      <c r="AU18" s="60">
        <f t="shared" ca="1" si="2"/>
        <v>-570755946.55999982</v>
      </c>
      <c r="AV18" s="60">
        <f t="shared" ca="1" si="2"/>
        <v>430812557.5</v>
      </c>
      <c r="AW18" s="60">
        <f t="shared" ca="1" si="2"/>
        <v>-66735330.000000477</v>
      </c>
      <c r="AX18" s="60">
        <f t="shared" ca="1" si="2"/>
        <v>56553942.489999771</v>
      </c>
      <c r="AY18" s="60">
        <f t="shared" ca="1" si="2"/>
        <v>-2007103187.7299998</v>
      </c>
      <c r="AZ18" s="60">
        <f t="shared" ca="1" si="3"/>
        <v>-1556139974.1499999</v>
      </c>
      <c r="BA18" s="60">
        <f t="shared" ca="1" si="3"/>
        <v>-1473243186.05</v>
      </c>
      <c r="BB18" s="60">
        <f t="shared" ca="1" si="3"/>
        <v>0</v>
      </c>
      <c r="BC18" s="60">
        <f t="shared" ca="1" si="3"/>
        <v>1022279972.47</v>
      </c>
      <c r="BD18" s="60">
        <f t="shared" ca="1" si="3"/>
        <v>2063657130.2199996</v>
      </c>
      <c r="BE18" s="60">
        <f t="shared" ca="1" si="3"/>
        <v>-123289272.49000025</v>
      </c>
      <c r="BF18" s="60">
        <f t="shared" ca="1" si="3"/>
        <v>1506703439.6299996</v>
      </c>
      <c r="BG18" s="60">
        <f t="shared" ca="1" si="3"/>
        <v>1177834094.5899999</v>
      </c>
      <c r="BH18" s="60">
        <f t="shared" ca="1" si="3"/>
        <v>1125146721.8699996</v>
      </c>
      <c r="BI18" s="60">
        <f t="shared" ca="1" si="3"/>
        <v>0</v>
      </c>
      <c r="BJ18" s="60">
        <f t="shared" ca="1" si="3"/>
        <v>-796277376.82999992</v>
      </c>
      <c r="BK18" s="60">
        <f t="shared" ca="1" si="3"/>
        <v>-1629992712.1199999</v>
      </c>
      <c r="BL18" s="60">
        <f t="shared" ca="1" si="3"/>
        <v>0</v>
      </c>
      <c r="BM18" s="60">
        <f t="shared" ca="1" si="3"/>
        <v>0</v>
      </c>
      <c r="BN18" s="60">
        <f t="shared" ca="1" si="3"/>
        <v>0</v>
      </c>
      <c r="BO18" s="60">
        <f t="shared" ca="1" si="3"/>
        <v>-16734314.510000002</v>
      </c>
      <c r="BP18" s="60">
        <f t="shared" ca="1" si="4"/>
        <v>-16734314.510000002</v>
      </c>
      <c r="BQ18" s="60">
        <f t="shared" ca="1" si="4"/>
        <v>0</v>
      </c>
      <c r="BR18" s="60">
        <f t="shared" ca="1" si="4"/>
        <v>0</v>
      </c>
      <c r="BS18" s="60">
        <f t="shared" ca="1" si="4"/>
        <v>-328433854.76000005</v>
      </c>
      <c r="BT18" s="60">
        <f t="shared" ca="1" si="4"/>
        <v>-258064359.61000004</v>
      </c>
      <c r="BU18" s="60">
        <f t="shared" ca="1" si="4"/>
        <v>-150459866.49000004</v>
      </c>
      <c r="BV18" s="60">
        <f t="shared" ca="1" si="4"/>
        <v>-36242787.140000008</v>
      </c>
      <c r="BW18" s="60">
        <f t="shared" ca="1" si="4"/>
        <v>0</v>
      </c>
      <c r="BX18" s="60">
        <f t="shared" ca="1" si="4"/>
        <v>-4237139.03</v>
      </c>
      <c r="BY18" s="60">
        <f t="shared" ca="1" si="4"/>
        <v>-44658438.960000001</v>
      </c>
      <c r="BZ18" s="60">
        <f t="shared" ca="1" si="4"/>
        <v>187725567.21999997</v>
      </c>
      <c r="CA18" s="60">
        <f t="shared" ca="1" si="4"/>
        <v>-22496830.75</v>
      </c>
      <c r="CB18" s="60">
        <f t="shared" ca="1" si="4"/>
        <v>0</v>
      </c>
      <c r="CC18" s="60">
        <f t="shared" ca="1" si="4"/>
        <v>0</v>
      </c>
      <c r="CD18" s="60">
        <f t="shared" ca="1" si="4"/>
        <v>0</v>
      </c>
      <c r="CE18" s="60">
        <f t="shared" ca="1" si="4"/>
        <v>0</v>
      </c>
      <c r="CF18" s="60">
        <f t="shared" ca="1" si="5"/>
        <v>0</v>
      </c>
      <c r="CG18" s="60">
        <f t="shared" ca="1" si="5"/>
        <v>0</v>
      </c>
      <c r="CH18" s="60">
        <f t="shared" ca="1" si="5"/>
        <v>0</v>
      </c>
      <c r="CI18" s="60">
        <f t="shared" ca="1" si="5"/>
        <v>0</v>
      </c>
      <c r="CJ18" s="60">
        <f t="shared" ca="1" si="5"/>
        <v>0</v>
      </c>
      <c r="CK18" s="60">
        <f t="shared" ca="1" si="5"/>
        <v>0</v>
      </c>
      <c r="CL18" s="60">
        <f t="shared" ca="1" si="6"/>
        <v>-138137041.67000061</v>
      </c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42" t="s">
        <v>264</v>
      </c>
      <c r="HM18" s="42" t="s">
        <v>265</v>
      </c>
      <c r="HR18" s="5"/>
      <c r="HS18" s="5"/>
      <c r="HT18" s="5"/>
    </row>
    <row r="19" spans="1:228" ht="13.5" customHeight="1">
      <c r="A19" s="43" t="s">
        <v>25</v>
      </c>
      <c r="B19" s="58">
        <v>1016</v>
      </c>
      <c r="C19" s="59" t="s">
        <v>376</v>
      </c>
      <c r="D19" s="60">
        <f t="shared" ca="1" si="0"/>
        <v>218654181.6599991</v>
      </c>
      <c r="E19" s="60">
        <f t="shared" ca="1" si="0"/>
        <v>76556709.879999161</v>
      </c>
      <c r="F19" s="60">
        <f t="shared" ca="1" si="0"/>
        <v>618339848.4399991</v>
      </c>
      <c r="G19" s="60">
        <f t="shared" ca="1" si="0"/>
        <v>-541783138.55999994</v>
      </c>
      <c r="H19" s="60">
        <f t="shared" ca="1" si="0"/>
        <v>0</v>
      </c>
      <c r="I19" s="60">
        <f t="shared" ca="1" si="0"/>
        <v>74754406.249999881</v>
      </c>
      <c r="J19" s="60">
        <f t="shared" ca="1" si="0"/>
        <v>-146941415.19000012</v>
      </c>
      <c r="K19" s="60">
        <f t="shared" ca="1" si="0"/>
        <v>-481099667.60000014</v>
      </c>
      <c r="L19" s="60">
        <f t="shared" ca="1" si="0"/>
        <v>334158252.41000003</v>
      </c>
      <c r="M19" s="60">
        <f t="shared" ca="1" si="0"/>
        <v>221695821.44</v>
      </c>
      <c r="N19" s="60">
        <f t="shared" ca="1" si="0"/>
        <v>267972481.32999998</v>
      </c>
      <c r="O19" s="60">
        <f t="shared" ca="1" si="0"/>
        <v>-46276659.890000001</v>
      </c>
      <c r="P19" s="60">
        <f t="shared" ca="1" si="0"/>
        <v>0</v>
      </c>
      <c r="Q19" s="60">
        <f t="shared" ca="1" si="0"/>
        <v>0</v>
      </c>
      <c r="R19" s="60">
        <f t="shared" ca="1" si="0"/>
        <v>0</v>
      </c>
      <c r="S19" s="60">
        <f t="shared" ca="1" si="0"/>
        <v>0</v>
      </c>
      <c r="T19" s="60">
        <f t="shared" ca="1" si="1"/>
        <v>0</v>
      </c>
      <c r="U19" s="60">
        <f t="shared" ca="1" si="1"/>
        <v>0</v>
      </c>
      <c r="V19" s="60">
        <f t="shared" ca="1" si="1"/>
        <v>0</v>
      </c>
      <c r="W19" s="60">
        <f t="shared" ca="1" si="1"/>
        <v>0</v>
      </c>
      <c r="X19" s="60">
        <f t="shared" ca="1" si="1"/>
        <v>0</v>
      </c>
      <c r="Y19" s="60">
        <f t="shared" ca="1" si="1"/>
        <v>0</v>
      </c>
      <c r="Z19" s="60">
        <f t="shared" ca="1" si="1"/>
        <v>67030832.930000074</v>
      </c>
      <c r="AA19" s="60">
        <f t="shared" ca="1" si="1"/>
        <v>67030832.930000074</v>
      </c>
      <c r="AB19" s="60">
        <f t="shared" ca="1" si="1"/>
        <v>0</v>
      </c>
      <c r="AC19" s="60">
        <f t="shared" ca="1" si="1"/>
        <v>0</v>
      </c>
      <c r="AD19" s="60">
        <f t="shared" ca="1" si="1"/>
        <v>0</v>
      </c>
      <c r="AE19" s="60">
        <f t="shared" ca="1" si="1"/>
        <v>0</v>
      </c>
      <c r="AF19" s="60">
        <f t="shared" ca="1" si="1"/>
        <v>0</v>
      </c>
      <c r="AG19" s="60">
        <f t="shared" ca="1" si="1"/>
        <v>0</v>
      </c>
      <c r="AH19" s="60">
        <f t="shared" ca="1" si="1"/>
        <v>0</v>
      </c>
      <c r="AI19" s="60">
        <f t="shared" ca="1" si="1"/>
        <v>0</v>
      </c>
      <c r="AJ19" s="60">
        <f t="shared" ca="1" si="2"/>
        <v>0</v>
      </c>
      <c r="AK19" s="60">
        <f t="shared" ca="1" si="2"/>
        <v>0</v>
      </c>
      <c r="AL19" s="60">
        <f t="shared" ca="1" si="2"/>
        <v>0</v>
      </c>
      <c r="AM19" s="60">
        <f t="shared" ca="1" si="2"/>
        <v>312232.59999999451</v>
      </c>
      <c r="AN19" s="60">
        <f t="shared" ca="1" si="2"/>
        <v>7808585.8499999931</v>
      </c>
      <c r="AO19" s="60">
        <f t="shared" ca="1" si="2"/>
        <v>-5718989.3699999992</v>
      </c>
      <c r="AP19" s="60">
        <f t="shared" ca="1" si="2"/>
        <v>0</v>
      </c>
      <c r="AQ19" s="60">
        <f t="shared" ca="1" si="2"/>
        <v>0</v>
      </c>
      <c r="AR19" s="60">
        <f t="shared" ca="1" si="2"/>
        <v>-1777363.8799999994</v>
      </c>
      <c r="AS19" s="60">
        <f t="shared" ca="1" si="2"/>
        <v>-156144347.19000012</v>
      </c>
      <c r="AT19" s="60">
        <f t="shared" ca="1" si="2"/>
        <v>-14138635.200000018</v>
      </c>
      <c r="AU19" s="60">
        <f t="shared" ca="1" si="2"/>
        <v>-61413874.270000018</v>
      </c>
      <c r="AV19" s="60">
        <f t="shared" ca="1" si="2"/>
        <v>47275239.07</v>
      </c>
      <c r="AW19" s="60">
        <f t="shared" ca="1" si="2"/>
        <v>-16050949.620000005</v>
      </c>
      <c r="AX19" s="60">
        <f t="shared" ca="1" si="2"/>
        <v>-79427459.590000033</v>
      </c>
      <c r="AY19" s="60">
        <f t="shared" ca="1" si="2"/>
        <v>-257683759.60999998</v>
      </c>
      <c r="AZ19" s="60">
        <f t="shared" ca="1" si="3"/>
        <v>-167374488.59999999</v>
      </c>
      <c r="BA19" s="60">
        <f t="shared" ca="1" si="3"/>
        <v>-228506461.44999999</v>
      </c>
      <c r="BB19" s="60">
        <f t="shared" ca="1" si="3"/>
        <v>0</v>
      </c>
      <c r="BC19" s="60">
        <f t="shared" ca="1" si="3"/>
        <v>138197190.43999997</v>
      </c>
      <c r="BD19" s="60">
        <f t="shared" ca="1" si="3"/>
        <v>178256300.01999995</v>
      </c>
      <c r="BE19" s="60">
        <f t="shared" ca="1" si="3"/>
        <v>63376509.970000029</v>
      </c>
      <c r="BF19" s="60">
        <f t="shared" ca="1" si="3"/>
        <v>204926444.95000002</v>
      </c>
      <c r="BG19" s="60">
        <f t="shared" ca="1" si="3"/>
        <v>127957002.94</v>
      </c>
      <c r="BH19" s="60">
        <f t="shared" ca="1" si="3"/>
        <v>189170656.96000001</v>
      </c>
      <c r="BI19" s="60">
        <f t="shared" ca="1" si="3"/>
        <v>0</v>
      </c>
      <c r="BJ19" s="60">
        <f t="shared" ca="1" si="3"/>
        <v>-112201214.94999996</v>
      </c>
      <c r="BK19" s="60">
        <f t="shared" ca="1" si="3"/>
        <v>-141549934.97999999</v>
      </c>
      <c r="BL19" s="60">
        <f t="shared" ca="1" si="3"/>
        <v>0</v>
      </c>
      <c r="BM19" s="60">
        <f t="shared" ca="1" si="3"/>
        <v>0</v>
      </c>
      <c r="BN19" s="60">
        <f t="shared" ca="1" si="3"/>
        <v>0</v>
      </c>
      <c r="BO19" s="60">
        <f t="shared" ca="1" si="3"/>
        <v>-9186805.9200000167</v>
      </c>
      <c r="BP19" s="60">
        <f t="shared" ca="1" si="4"/>
        <v>-9186805.9200000167</v>
      </c>
      <c r="BQ19" s="60">
        <f t="shared" ca="1" si="4"/>
        <v>0</v>
      </c>
      <c r="BR19" s="60">
        <f t="shared" ca="1" si="4"/>
        <v>0</v>
      </c>
      <c r="BS19" s="60">
        <f t="shared" ca="1" si="4"/>
        <v>-116767956.45000006</v>
      </c>
      <c r="BT19" s="60">
        <f t="shared" ca="1" si="4"/>
        <v>-59005727.690000087</v>
      </c>
      <c r="BU19" s="60">
        <f t="shared" ca="1" si="4"/>
        <v>-108908910.60999998</v>
      </c>
      <c r="BV19" s="60">
        <f t="shared" ca="1" si="4"/>
        <v>-93759585.189999938</v>
      </c>
      <c r="BW19" s="60">
        <f t="shared" ca="1" si="4"/>
        <v>0</v>
      </c>
      <c r="BX19" s="60">
        <f t="shared" ca="1" si="4"/>
        <v>-4126690.63</v>
      </c>
      <c r="BY19" s="60">
        <f t="shared" ca="1" si="4"/>
        <v>-322200</v>
      </c>
      <c r="BZ19" s="60">
        <f t="shared" ca="1" si="4"/>
        <v>152733964.81999996</v>
      </c>
      <c r="CA19" s="60">
        <f t="shared" ca="1" si="4"/>
        <v>-3378807.1500000199</v>
      </c>
      <c r="CB19" s="60">
        <f t="shared" ca="1" si="4"/>
        <v>0</v>
      </c>
      <c r="CC19" s="60">
        <f t="shared" ca="1" si="4"/>
        <v>0</v>
      </c>
      <c r="CD19" s="60">
        <f t="shared" ca="1" si="4"/>
        <v>0</v>
      </c>
      <c r="CE19" s="60">
        <f t="shared" ca="1" si="4"/>
        <v>0</v>
      </c>
      <c r="CF19" s="60">
        <f t="shared" ca="1" si="5"/>
        <v>0</v>
      </c>
      <c r="CG19" s="60">
        <f t="shared" ca="1" si="5"/>
        <v>0</v>
      </c>
      <c r="CH19" s="60">
        <f t="shared" ca="1" si="5"/>
        <v>0</v>
      </c>
      <c r="CI19" s="60">
        <f t="shared" ca="1" si="5"/>
        <v>0</v>
      </c>
      <c r="CJ19" s="60">
        <f t="shared" ca="1" si="5"/>
        <v>0</v>
      </c>
      <c r="CK19" s="60">
        <f t="shared" ca="1" si="5"/>
        <v>0</v>
      </c>
      <c r="CL19" s="60">
        <f t="shared" ca="1" si="6"/>
        <v>62509834.469998986</v>
      </c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42" t="s">
        <v>266</v>
      </c>
      <c r="HM19" s="42" t="s">
        <v>267</v>
      </c>
      <c r="HR19" s="5"/>
      <c r="HS19" s="5"/>
      <c r="HT19" s="5"/>
    </row>
    <row r="20" spans="1:228" ht="13.5" customHeight="1">
      <c r="A20" s="43" t="s">
        <v>27</v>
      </c>
      <c r="B20" s="58">
        <v>1017</v>
      </c>
      <c r="C20" s="59" t="s">
        <v>376</v>
      </c>
      <c r="D20" s="60">
        <f t="shared" ca="1" si="0"/>
        <v>9320434944.0499992</v>
      </c>
      <c r="E20" s="60">
        <f t="shared" ca="1" si="0"/>
        <v>7509626628.4999981</v>
      </c>
      <c r="F20" s="60">
        <f t="shared" ca="1" si="0"/>
        <v>13885861202.959999</v>
      </c>
      <c r="G20" s="60">
        <f t="shared" ca="1" si="0"/>
        <v>-6249650408.2900009</v>
      </c>
      <c r="H20" s="60">
        <f t="shared" ca="1" si="0"/>
        <v>-126584166.17</v>
      </c>
      <c r="I20" s="60">
        <f t="shared" ca="1" si="0"/>
        <v>-358080403.3999989</v>
      </c>
      <c r="J20" s="60">
        <f t="shared" ca="1" si="0"/>
        <v>-544809372.1799984</v>
      </c>
      <c r="K20" s="60">
        <f t="shared" ca="1" si="0"/>
        <v>-14911144293.32</v>
      </c>
      <c r="L20" s="60">
        <f t="shared" ca="1" si="0"/>
        <v>14366334921.140001</v>
      </c>
      <c r="M20" s="60">
        <f t="shared" ca="1" si="0"/>
        <v>241878275.30999947</v>
      </c>
      <c r="N20" s="60">
        <f t="shared" ca="1" si="0"/>
        <v>6050105751.3599997</v>
      </c>
      <c r="O20" s="60">
        <f t="shared" ca="1" si="0"/>
        <v>-5808227476.0500002</v>
      </c>
      <c r="P20" s="60">
        <f t="shared" ca="1" si="0"/>
        <v>-55149306.530000001</v>
      </c>
      <c r="Q20" s="60">
        <f t="shared" ca="1" si="0"/>
        <v>182256900.37</v>
      </c>
      <c r="R20" s="60">
        <f t="shared" ca="1" si="0"/>
        <v>-237406206.90000001</v>
      </c>
      <c r="S20" s="60">
        <f t="shared" ca="1" si="0"/>
        <v>14175849</v>
      </c>
      <c r="T20" s="60">
        <f t="shared" ca="1" si="1"/>
        <v>19428101</v>
      </c>
      <c r="U20" s="60">
        <f t="shared" ca="1" si="1"/>
        <v>-346598006</v>
      </c>
      <c r="V20" s="60">
        <f t="shared" ca="1" si="1"/>
        <v>366026107</v>
      </c>
      <c r="W20" s="60">
        <f t="shared" ca="1" si="1"/>
        <v>-5252252</v>
      </c>
      <c r="X20" s="60">
        <f t="shared" ca="1" si="1"/>
        <v>66578663</v>
      </c>
      <c r="Y20" s="60">
        <f t="shared" ca="1" si="1"/>
        <v>-71830915</v>
      </c>
      <c r="Z20" s="60">
        <f t="shared" ca="1" si="1"/>
        <v>2081095433.4499998</v>
      </c>
      <c r="AA20" s="60">
        <f t="shared" ca="1" si="1"/>
        <v>1562656787.2599998</v>
      </c>
      <c r="AB20" s="60">
        <f t="shared" ca="1" si="1"/>
        <v>0</v>
      </c>
      <c r="AC20" s="60">
        <f t="shared" ca="1" si="1"/>
        <v>518438646.18999994</v>
      </c>
      <c r="AD20" s="60">
        <f t="shared" ca="1" si="1"/>
        <v>0</v>
      </c>
      <c r="AE20" s="60">
        <f t="shared" ca="1" si="1"/>
        <v>0</v>
      </c>
      <c r="AF20" s="60">
        <f t="shared" ca="1" si="1"/>
        <v>0</v>
      </c>
      <c r="AG20" s="60">
        <f t="shared" ca="1" si="1"/>
        <v>0</v>
      </c>
      <c r="AH20" s="60">
        <f t="shared" ca="1" si="1"/>
        <v>0</v>
      </c>
      <c r="AI20" s="60">
        <f t="shared" ca="1" si="1"/>
        <v>0</v>
      </c>
      <c r="AJ20" s="60">
        <f t="shared" ca="1" si="2"/>
        <v>13266593.500000002</v>
      </c>
      <c r="AK20" s="60">
        <f t="shared" ca="1" si="2"/>
        <v>13266593.500000002</v>
      </c>
      <c r="AL20" s="60">
        <f t="shared" ca="1" si="2"/>
        <v>0</v>
      </c>
      <c r="AM20" s="60">
        <f t="shared" ca="1" si="2"/>
        <v>60350843</v>
      </c>
      <c r="AN20" s="60">
        <f t="shared" ca="1" si="2"/>
        <v>80975311</v>
      </c>
      <c r="AO20" s="60">
        <f t="shared" ca="1" si="2"/>
        <v>7312029</v>
      </c>
      <c r="AP20" s="60">
        <f t="shared" ca="1" si="2"/>
        <v>0</v>
      </c>
      <c r="AQ20" s="60">
        <f t="shared" ca="1" si="2"/>
        <v>0</v>
      </c>
      <c r="AR20" s="60">
        <f t="shared" ca="1" si="2"/>
        <v>-27936497</v>
      </c>
      <c r="AS20" s="60">
        <f t="shared" ca="1" si="2"/>
        <v>-7645341028.2299957</v>
      </c>
      <c r="AT20" s="60">
        <f t="shared" ca="1" si="2"/>
        <v>-3173088527.0899992</v>
      </c>
      <c r="AU20" s="60">
        <f t="shared" ca="1" si="2"/>
        <v>-5481584372.9899988</v>
      </c>
      <c r="AV20" s="60">
        <f t="shared" ca="1" si="2"/>
        <v>2308495845.8999996</v>
      </c>
      <c r="AW20" s="60">
        <f t="shared" ca="1" si="2"/>
        <v>-938602879.00999641</v>
      </c>
      <c r="AX20" s="60">
        <f t="shared" ca="1" si="2"/>
        <v>-2617119637.6800022</v>
      </c>
      <c r="AY20" s="60">
        <f t="shared" ca="1" si="2"/>
        <v>-17951718349.440002</v>
      </c>
      <c r="AZ20" s="60">
        <f t="shared" ca="1" si="3"/>
        <v>-13675523848.180002</v>
      </c>
      <c r="BA20" s="60">
        <f t="shared" ca="1" si="3"/>
        <v>-9995345078.0200005</v>
      </c>
      <c r="BB20" s="60">
        <f t="shared" ca="1" si="3"/>
        <v>0</v>
      </c>
      <c r="BC20" s="60">
        <f t="shared" ca="1" si="3"/>
        <v>5719150576.7600012</v>
      </c>
      <c r="BD20" s="60">
        <f t="shared" ca="1" si="3"/>
        <v>15334598711.76</v>
      </c>
      <c r="BE20" s="60">
        <f t="shared" ca="1" si="3"/>
        <v>1678516758.6700058</v>
      </c>
      <c r="BF20" s="60">
        <f t="shared" ca="1" si="3"/>
        <v>11924889860.990002</v>
      </c>
      <c r="BG20" s="60">
        <f t="shared" ca="1" si="3"/>
        <v>10234898960.130001</v>
      </c>
      <c r="BH20" s="60">
        <f t="shared" ca="1" si="3"/>
        <v>3746364707.4799995</v>
      </c>
      <c r="BI20" s="60">
        <f t="shared" ca="1" si="3"/>
        <v>0</v>
      </c>
      <c r="BJ20" s="60">
        <f t="shared" ca="1" si="3"/>
        <v>-2056373806.6199999</v>
      </c>
      <c r="BK20" s="60">
        <f t="shared" ca="1" si="3"/>
        <v>-10246373102.319996</v>
      </c>
      <c r="BL20" s="60">
        <f t="shared" ca="1" si="3"/>
        <v>0</v>
      </c>
      <c r="BM20" s="60">
        <f t="shared" ca="1" si="3"/>
        <v>0</v>
      </c>
      <c r="BN20" s="60">
        <f t="shared" ca="1" si="3"/>
        <v>0</v>
      </c>
      <c r="BO20" s="60">
        <f t="shared" ca="1" si="3"/>
        <v>3315644.1100000003</v>
      </c>
      <c r="BP20" s="60">
        <f t="shared" ca="1" si="4"/>
        <v>3315644.1100000003</v>
      </c>
      <c r="BQ20" s="60">
        <f t="shared" ca="1" si="4"/>
        <v>0</v>
      </c>
      <c r="BR20" s="60">
        <f t="shared" ca="1" si="4"/>
        <v>0</v>
      </c>
      <c r="BS20" s="60">
        <f t="shared" ca="1" si="4"/>
        <v>-3281686265.0699997</v>
      </c>
      <c r="BT20" s="60">
        <f t="shared" ca="1" si="4"/>
        <v>-2102250133.1799998</v>
      </c>
      <c r="BU20" s="60">
        <f t="shared" ca="1" si="4"/>
        <v>-1307491133.0299997</v>
      </c>
      <c r="BV20" s="60">
        <f t="shared" ca="1" si="4"/>
        <v>-165187490.14999998</v>
      </c>
      <c r="BW20" s="60">
        <f t="shared" ca="1" si="4"/>
        <v>-1031363.4</v>
      </c>
      <c r="BX20" s="60">
        <f t="shared" ca="1" si="4"/>
        <v>-105482634.69999996</v>
      </c>
      <c r="BY20" s="60">
        <f t="shared" ca="1" si="4"/>
        <v>-332921704.57999998</v>
      </c>
      <c r="BZ20" s="60">
        <f t="shared" ca="1" si="4"/>
        <v>732477768.33999991</v>
      </c>
      <c r="CA20" s="60">
        <f t="shared" ca="1" si="4"/>
        <v>200425.63</v>
      </c>
      <c r="CB20" s="60">
        <f t="shared" ca="1" si="4"/>
        <v>0</v>
      </c>
      <c r="CC20" s="60">
        <f t="shared" ca="1" si="4"/>
        <v>0</v>
      </c>
      <c r="CD20" s="60">
        <f t="shared" ca="1" si="4"/>
        <v>0</v>
      </c>
      <c r="CE20" s="60">
        <f t="shared" ca="1" si="4"/>
        <v>0</v>
      </c>
      <c r="CF20" s="60">
        <f t="shared" ca="1" si="5"/>
        <v>0</v>
      </c>
      <c r="CG20" s="60">
        <f t="shared" ca="1" si="5"/>
        <v>0</v>
      </c>
      <c r="CH20" s="60">
        <f t="shared" ca="1" si="5"/>
        <v>0</v>
      </c>
      <c r="CI20" s="60">
        <f t="shared" ca="1" si="5"/>
        <v>-255279001.16999999</v>
      </c>
      <c r="CJ20" s="60">
        <f t="shared" ca="1" si="5"/>
        <v>-255279001.16999999</v>
      </c>
      <c r="CK20" s="60">
        <f t="shared" ca="1" si="5"/>
        <v>0</v>
      </c>
      <c r="CL20" s="60">
        <f t="shared" ca="1" si="6"/>
        <v>1675093915.8200035</v>
      </c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42" t="s">
        <v>268</v>
      </c>
      <c r="HM20" s="42" t="s">
        <v>269</v>
      </c>
      <c r="HR20" s="5"/>
      <c r="HS20" s="5"/>
      <c r="HT20" s="5"/>
    </row>
    <row r="21" spans="1:228" ht="13.5" customHeight="1">
      <c r="A21" s="43" t="s">
        <v>29</v>
      </c>
      <c r="B21" s="58">
        <v>1018</v>
      </c>
      <c r="C21" s="59" t="s">
        <v>376</v>
      </c>
      <c r="D21" s="60">
        <f t="shared" ca="1" si="0"/>
        <v>4238934098.7000017</v>
      </c>
      <c r="E21" s="60">
        <f t="shared" ca="1" si="0"/>
        <v>3442736728.1799994</v>
      </c>
      <c r="F21" s="60">
        <f t="shared" ca="1" si="0"/>
        <v>4221309004.6399994</v>
      </c>
      <c r="G21" s="60">
        <f t="shared" ca="1" si="0"/>
        <v>-453503396.32999998</v>
      </c>
      <c r="H21" s="60">
        <f t="shared" ca="1" si="0"/>
        <v>-325068880.13</v>
      </c>
      <c r="I21" s="60">
        <f t="shared" ca="1" si="0"/>
        <v>-395818771.15999818</v>
      </c>
      <c r="J21" s="60">
        <f t="shared" ca="1" si="0"/>
        <v>-626190963.62999821</v>
      </c>
      <c r="K21" s="60">
        <f t="shared" ca="1" si="0"/>
        <v>-4668959266.0199995</v>
      </c>
      <c r="L21" s="60">
        <f t="shared" ca="1" si="0"/>
        <v>4042768302.3900013</v>
      </c>
      <c r="M21" s="60">
        <f t="shared" ca="1" si="0"/>
        <v>155104185.38000005</v>
      </c>
      <c r="N21" s="60">
        <f t="shared" ca="1" si="0"/>
        <v>215364360.78000003</v>
      </c>
      <c r="O21" s="60">
        <f t="shared" ca="1" si="0"/>
        <v>-60260175.399999991</v>
      </c>
      <c r="P21" s="60">
        <f t="shared" ca="1" si="0"/>
        <v>75268007.089999974</v>
      </c>
      <c r="Q21" s="60">
        <f t="shared" ca="1" si="0"/>
        <v>364560083.63999999</v>
      </c>
      <c r="R21" s="60">
        <f t="shared" ca="1" si="0"/>
        <v>-289292076.55000001</v>
      </c>
      <c r="S21" s="60">
        <f t="shared" ca="1" si="0"/>
        <v>-23784754.789999999</v>
      </c>
      <c r="T21" s="60">
        <f t="shared" ca="1" si="1"/>
        <v>-43027080.689999998</v>
      </c>
      <c r="U21" s="60">
        <f t="shared" ca="1" si="1"/>
        <v>-68384027.25</v>
      </c>
      <c r="V21" s="60">
        <f t="shared" ca="1" si="1"/>
        <v>25356946.559999999</v>
      </c>
      <c r="W21" s="60">
        <f t="shared" ca="1" si="1"/>
        <v>19242325.899999999</v>
      </c>
      <c r="X21" s="60">
        <f t="shared" ca="1" si="1"/>
        <v>21524324.209999997</v>
      </c>
      <c r="Y21" s="60">
        <f t="shared" ca="1" si="1"/>
        <v>-2281998.31</v>
      </c>
      <c r="Z21" s="60">
        <f t="shared" ca="1" si="1"/>
        <v>1195491750.0100005</v>
      </c>
      <c r="AA21" s="60">
        <f t="shared" ca="1" si="1"/>
        <v>812767558.20000017</v>
      </c>
      <c r="AB21" s="60">
        <f t="shared" ca="1" si="1"/>
        <v>0</v>
      </c>
      <c r="AC21" s="60">
        <f t="shared" ca="1" si="1"/>
        <v>343940896.66000015</v>
      </c>
      <c r="AD21" s="60">
        <f t="shared" ca="1" si="1"/>
        <v>38783295.150000021</v>
      </c>
      <c r="AE21" s="60">
        <f t="shared" ca="1" si="1"/>
        <v>0</v>
      </c>
      <c r="AF21" s="60">
        <f t="shared" ca="1" si="1"/>
        <v>0</v>
      </c>
      <c r="AG21" s="60">
        <f t="shared" ca="1" si="1"/>
        <v>0</v>
      </c>
      <c r="AH21" s="60">
        <f t="shared" ca="1" si="1"/>
        <v>0</v>
      </c>
      <c r="AI21" s="60">
        <f t="shared" ca="1" si="1"/>
        <v>0</v>
      </c>
      <c r="AJ21" s="60">
        <f t="shared" ca="1" si="2"/>
        <v>64623.8</v>
      </c>
      <c r="AK21" s="60">
        <f t="shared" ca="1" si="2"/>
        <v>64623.8</v>
      </c>
      <c r="AL21" s="60">
        <f t="shared" ca="1" si="2"/>
        <v>0</v>
      </c>
      <c r="AM21" s="60">
        <f t="shared" ca="1" si="2"/>
        <v>20244522.659999996</v>
      </c>
      <c r="AN21" s="60">
        <f t="shared" ca="1" si="2"/>
        <v>26039982.789999999</v>
      </c>
      <c r="AO21" s="60">
        <f t="shared" ca="1" si="2"/>
        <v>-940977.12</v>
      </c>
      <c r="AP21" s="60">
        <f t="shared" ca="1" si="2"/>
        <v>0</v>
      </c>
      <c r="AQ21" s="60">
        <f t="shared" ca="1" si="2"/>
        <v>0</v>
      </c>
      <c r="AR21" s="60">
        <f t="shared" ca="1" si="2"/>
        <v>-4854483.01</v>
      </c>
      <c r="AS21" s="60">
        <f t="shared" ca="1" si="2"/>
        <v>-3574573646.2199993</v>
      </c>
      <c r="AT21" s="60">
        <f t="shared" ca="1" si="2"/>
        <v>-1283278841.9400001</v>
      </c>
      <c r="AU21" s="60">
        <f t="shared" ca="1" si="2"/>
        <v>-1297942132.55</v>
      </c>
      <c r="AV21" s="60">
        <f t="shared" ca="1" si="2"/>
        <v>14663290.610000001</v>
      </c>
      <c r="AW21" s="60">
        <f t="shared" ca="1" si="2"/>
        <v>-1654917500.1999991</v>
      </c>
      <c r="AX21" s="60">
        <f t="shared" ca="1" si="2"/>
        <v>-1680951650.9499991</v>
      </c>
      <c r="AY21" s="60">
        <f t="shared" ca="1" si="2"/>
        <v>-3170060045.6299996</v>
      </c>
      <c r="AZ21" s="60">
        <f t="shared" ca="1" si="3"/>
        <v>-1801779977.3599999</v>
      </c>
      <c r="BA21" s="60">
        <f t="shared" ca="1" si="3"/>
        <v>-3615007494.7199988</v>
      </c>
      <c r="BB21" s="60">
        <f t="shared" ca="1" si="3"/>
        <v>0</v>
      </c>
      <c r="BC21" s="60">
        <f t="shared" ca="1" si="3"/>
        <v>2246727426.4499993</v>
      </c>
      <c r="BD21" s="60">
        <f t="shared" ca="1" si="3"/>
        <v>1489108394.6800005</v>
      </c>
      <c r="BE21" s="60">
        <f t="shared" ca="1" si="3"/>
        <v>26034150.75</v>
      </c>
      <c r="BF21" s="60">
        <f t="shared" ca="1" si="3"/>
        <v>147559384.95999998</v>
      </c>
      <c r="BG21" s="60">
        <f t="shared" ca="1" si="3"/>
        <v>151977213.87999997</v>
      </c>
      <c r="BH21" s="60">
        <f t="shared" ca="1" si="3"/>
        <v>74391728.440000013</v>
      </c>
      <c r="BI21" s="60">
        <f t="shared" ca="1" si="3"/>
        <v>0</v>
      </c>
      <c r="BJ21" s="60">
        <f t="shared" ca="1" si="3"/>
        <v>-78809557.360000014</v>
      </c>
      <c r="BK21" s="60">
        <f t="shared" ca="1" si="3"/>
        <v>-121525234.20999998</v>
      </c>
      <c r="BL21" s="60">
        <f t="shared" ca="1" si="3"/>
        <v>0</v>
      </c>
      <c r="BM21" s="60">
        <f t="shared" ca="1" si="3"/>
        <v>0</v>
      </c>
      <c r="BN21" s="60">
        <f t="shared" ca="1" si="3"/>
        <v>0</v>
      </c>
      <c r="BO21" s="60">
        <f t="shared" ca="1" si="3"/>
        <v>-300286.27</v>
      </c>
      <c r="BP21" s="60">
        <f t="shared" ca="1" si="4"/>
        <v>-300286.27</v>
      </c>
      <c r="BQ21" s="60">
        <f t="shared" ca="1" si="4"/>
        <v>0</v>
      </c>
      <c r="BR21" s="60">
        <f t="shared" ca="1" si="4"/>
        <v>0</v>
      </c>
      <c r="BS21" s="60">
        <f t="shared" ca="1" si="4"/>
        <v>-563123892.11999989</v>
      </c>
      <c r="BT21" s="60">
        <f t="shared" ca="1" si="4"/>
        <v>-389604057.19999981</v>
      </c>
      <c r="BU21" s="60">
        <f t="shared" ca="1" si="4"/>
        <v>-146823532.79000005</v>
      </c>
      <c r="BV21" s="60">
        <f t="shared" ca="1" si="4"/>
        <v>-55227458.960000016</v>
      </c>
      <c r="BW21" s="60">
        <f t="shared" ca="1" si="4"/>
        <v>0</v>
      </c>
      <c r="BX21" s="60">
        <f t="shared" ca="1" si="4"/>
        <v>-1545528.4800000002</v>
      </c>
      <c r="BY21" s="60">
        <f t="shared" ca="1" si="4"/>
        <v>-3314540.31</v>
      </c>
      <c r="BZ21" s="60">
        <f t="shared" ca="1" si="4"/>
        <v>33501141.419999998</v>
      </c>
      <c r="CA21" s="60">
        <f t="shared" ca="1" si="4"/>
        <v>-109915.8</v>
      </c>
      <c r="CB21" s="60">
        <f t="shared" ca="1" si="4"/>
        <v>0</v>
      </c>
      <c r="CC21" s="60">
        <f t="shared" ca="1" si="4"/>
        <v>0</v>
      </c>
      <c r="CD21" s="60">
        <f t="shared" ca="1" si="4"/>
        <v>0</v>
      </c>
      <c r="CE21" s="60">
        <f t="shared" ca="1" si="4"/>
        <v>0</v>
      </c>
      <c r="CF21" s="60">
        <f t="shared" ca="1" si="5"/>
        <v>0</v>
      </c>
      <c r="CG21" s="60">
        <f t="shared" ca="1" si="5"/>
        <v>0</v>
      </c>
      <c r="CH21" s="60">
        <f t="shared" ca="1" si="5"/>
        <v>0</v>
      </c>
      <c r="CI21" s="60">
        <f t="shared" ca="1" si="5"/>
        <v>-72953125.689999998</v>
      </c>
      <c r="CJ21" s="60">
        <f t="shared" ca="1" si="5"/>
        <v>-72953125.689999998</v>
      </c>
      <c r="CK21" s="60">
        <f t="shared" ca="1" si="5"/>
        <v>0</v>
      </c>
      <c r="CL21" s="60">
        <f t="shared" ca="1" si="6"/>
        <v>664360452.4800024</v>
      </c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42" t="s">
        <v>270</v>
      </c>
      <c r="HM21" s="42" t="s">
        <v>271</v>
      </c>
      <c r="HR21" s="5"/>
      <c r="HS21" s="5"/>
      <c r="HT21" s="5"/>
    </row>
    <row r="22" spans="1:228" ht="13.5" customHeight="1">
      <c r="A22" s="43" t="s">
        <v>31</v>
      </c>
      <c r="B22" s="58">
        <v>1020</v>
      </c>
      <c r="C22" s="59" t="s">
        <v>376</v>
      </c>
      <c r="D22" s="60">
        <f t="shared" ca="1" si="0"/>
        <v>51341941532.819946</v>
      </c>
      <c r="E22" s="60">
        <f t="shared" ca="1" si="0"/>
        <v>42885392905.509972</v>
      </c>
      <c r="F22" s="60">
        <f t="shared" ca="1" si="0"/>
        <v>94213289468.719971</v>
      </c>
      <c r="G22" s="60">
        <f t="shared" ca="1" si="0"/>
        <v>-50710268628.839996</v>
      </c>
      <c r="H22" s="60">
        <f t="shared" ca="1" si="0"/>
        <v>-617627934.37</v>
      </c>
      <c r="I22" s="60">
        <f t="shared" ca="1" si="0"/>
        <v>-4154870320.6700325</v>
      </c>
      <c r="J22" s="60">
        <f t="shared" ca="1" si="0"/>
        <v>-14398141858.740005</v>
      </c>
      <c r="K22" s="60">
        <f t="shared" ca="1" si="0"/>
        <v>-94023236809.76001</v>
      </c>
      <c r="L22" s="60">
        <f t="shared" ca="1" si="0"/>
        <v>79625094951.020004</v>
      </c>
      <c r="M22" s="60">
        <f t="shared" ca="1" si="0"/>
        <v>10281481438.909973</v>
      </c>
      <c r="N22" s="60">
        <f t="shared" ca="1" si="0"/>
        <v>48800398575.469986</v>
      </c>
      <c r="O22" s="60">
        <f t="shared" ca="1" si="0"/>
        <v>-38518917136.560013</v>
      </c>
      <c r="P22" s="60">
        <f t="shared" ca="1" si="0"/>
        <v>-38209900.840000033</v>
      </c>
      <c r="Q22" s="60">
        <f t="shared" ca="1" si="0"/>
        <v>721275881.57000005</v>
      </c>
      <c r="R22" s="60">
        <f t="shared" ca="1" si="0"/>
        <v>-759485782.41000009</v>
      </c>
      <c r="S22" s="60">
        <f t="shared" ref="N22:AC37" ca="1" si="7">INDIRECT("'"&amp;VLOOKUP($A$2,$HL$1:$HM$80,2,0)&amp;"'!"&amp;ADDRESS(IFERROR(MATCH($B22,INDIRECT("'"&amp;VLOOKUP($A$2,$HL$1:$HM$80,2,0)&amp;"'!B:B"),0),MATCH($A$82,INDIRECT("'"&amp;VLOOKUP($A$2,$HL$1:$HM$80,2,0)&amp;"'!A:A"),0)),MATCH(S$5,INDIRECT("'"&amp;VLOOKUP($A$2,$HL$1:$HM$80,2,0)&amp;"'!5:5"),0)))</f>
        <v>518368353.30000007</v>
      </c>
      <c r="T22" s="60">
        <f t="shared" ca="1" si="7"/>
        <v>160570809.67000008</v>
      </c>
      <c r="U22" s="60">
        <f t="shared" ca="1" si="7"/>
        <v>-1282849231.04</v>
      </c>
      <c r="V22" s="60">
        <f t="shared" ca="1" si="7"/>
        <v>1443420040.71</v>
      </c>
      <c r="W22" s="60">
        <f t="shared" ca="1" si="7"/>
        <v>357797543.63</v>
      </c>
      <c r="X22" s="60">
        <f t="shared" ca="1" si="1"/>
        <v>493048598.88</v>
      </c>
      <c r="Y22" s="60">
        <f t="shared" ca="1" si="1"/>
        <v>-135251055.25</v>
      </c>
      <c r="Z22" s="60">
        <f t="shared" ca="1" si="1"/>
        <v>11556755243.510002</v>
      </c>
      <c r="AA22" s="60">
        <f t="shared" ca="1" si="1"/>
        <v>10171249704.130001</v>
      </c>
      <c r="AB22" s="60">
        <f t="shared" ca="1" si="1"/>
        <v>0</v>
      </c>
      <c r="AC22" s="60">
        <f t="shared" ca="1" si="1"/>
        <v>846464648.26000023</v>
      </c>
      <c r="AD22" s="60">
        <f t="shared" ca="1" si="1"/>
        <v>393053493.01999998</v>
      </c>
      <c r="AE22" s="60">
        <f t="shared" ca="1" si="1"/>
        <v>142054170.83000004</v>
      </c>
      <c r="AF22" s="60">
        <f t="shared" ca="1" si="1"/>
        <v>0</v>
      </c>
      <c r="AG22" s="60">
        <f t="shared" ca="1" si="1"/>
        <v>3330017.82</v>
      </c>
      <c r="AH22" s="60">
        <f t="shared" ca="1" si="1"/>
        <v>0</v>
      </c>
      <c r="AI22" s="60">
        <f t="shared" ca="1" si="1"/>
        <v>603209.45000000019</v>
      </c>
      <c r="AJ22" s="60">
        <f t="shared" ca="1" si="2"/>
        <v>2866296.3</v>
      </c>
      <c r="AK22" s="60">
        <f t="shared" ca="1" si="2"/>
        <v>2866296.3</v>
      </c>
      <c r="AL22" s="60">
        <f t="shared" ca="1" si="2"/>
        <v>0</v>
      </c>
      <c r="AM22" s="60">
        <f t="shared" ca="1" si="2"/>
        <v>533429054.87</v>
      </c>
      <c r="AN22" s="60">
        <f t="shared" ca="1" si="2"/>
        <v>101574967</v>
      </c>
      <c r="AO22" s="60">
        <f t="shared" ca="1" si="2"/>
        <v>-195009906.62</v>
      </c>
      <c r="AP22" s="60">
        <f t="shared" ca="1" si="2"/>
        <v>0</v>
      </c>
      <c r="AQ22" s="60">
        <f t="shared" ca="1" si="2"/>
        <v>0</v>
      </c>
      <c r="AR22" s="60">
        <f t="shared" ca="1" si="2"/>
        <v>626863994.49000001</v>
      </c>
      <c r="AS22" s="60">
        <f t="shared" ca="1" si="2"/>
        <v>-34891296667.699974</v>
      </c>
      <c r="AT22" s="60">
        <f t="shared" ca="1" si="2"/>
        <v>-22633278620.380001</v>
      </c>
      <c r="AU22" s="60">
        <f t="shared" ca="1" si="2"/>
        <v>-28450323274.040001</v>
      </c>
      <c r="AV22" s="60">
        <f t="shared" ca="1" si="2"/>
        <v>5817044653.6599998</v>
      </c>
      <c r="AW22" s="60">
        <f t="shared" ca="1" si="2"/>
        <v>-3078983180.5299797</v>
      </c>
      <c r="AX22" s="60">
        <f t="shared" ca="1" si="2"/>
        <v>-7585284467.8499908</v>
      </c>
      <c r="AY22" s="60">
        <f t="shared" ref="AY22:BA22" ca="1" si="8">INDIRECT("'"&amp;VLOOKUP($A$2,$HL$1:$HM$80,2,0)&amp;"'!"&amp;ADDRESS(IFERROR(MATCH($B22,INDIRECT("'"&amp;VLOOKUP($A$2,$HL$1:$HM$80,2,0)&amp;"'!B:B"),0),MATCH($A$82,INDIRECT("'"&amp;VLOOKUP($A$2,$HL$1:$HM$80,2,0)&amp;"'!A:A"),0)),MATCH(AY$5,INDIRECT("'"&amp;VLOOKUP($A$2,$HL$1:$HM$80,2,0)&amp;"'!5:5"),0)))</f>
        <v>-49780757766.810005</v>
      </c>
      <c r="AZ22" s="60">
        <f t="shared" ca="1" si="8"/>
        <v>-32596029296.610004</v>
      </c>
      <c r="BA22" s="60">
        <f t="shared" ca="1" si="8"/>
        <v>-55588314406.909996</v>
      </c>
      <c r="BB22" s="60">
        <f t="shared" ca="1" si="3"/>
        <v>0</v>
      </c>
      <c r="BC22" s="60">
        <f t="shared" ca="1" si="3"/>
        <v>38403585936.709999</v>
      </c>
      <c r="BD22" s="60">
        <f t="shared" ca="1" si="3"/>
        <v>42195473298.960014</v>
      </c>
      <c r="BE22" s="60">
        <f t="shared" ca="1" si="3"/>
        <v>4506301287.3200111</v>
      </c>
      <c r="BF22" s="60">
        <f t="shared" ca="1" si="3"/>
        <v>21997820802.820015</v>
      </c>
      <c r="BG22" s="60">
        <f t="shared" ca="1" si="3"/>
        <v>16945040229.5</v>
      </c>
      <c r="BH22" s="60">
        <f t="shared" ca="1" si="3"/>
        <v>23030869408.53001</v>
      </c>
      <c r="BI22" s="60">
        <f t="shared" ca="1" si="3"/>
        <v>0</v>
      </c>
      <c r="BJ22" s="60">
        <f t="shared" ca="1" si="3"/>
        <v>-17978088835.209999</v>
      </c>
      <c r="BK22" s="60">
        <f t="shared" ca="1" si="3"/>
        <v>-17491519515.500004</v>
      </c>
      <c r="BL22" s="60">
        <f t="shared" ca="1" si="3"/>
        <v>0</v>
      </c>
      <c r="BM22" s="60">
        <f t="shared" ca="1" si="3"/>
        <v>0</v>
      </c>
      <c r="BN22" s="60">
        <f t="shared" ca="1" si="3"/>
        <v>0</v>
      </c>
      <c r="BO22" s="60">
        <f t="shared" ca="1" si="3"/>
        <v>-218731850.94</v>
      </c>
      <c r="BP22" s="60">
        <f t="shared" ca="1" si="4"/>
        <v>-218731850.94</v>
      </c>
      <c r="BQ22" s="60">
        <f t="shared" ca="1" si="4"/>
        <v>0</v>
      </c>
      <c r="BR22" s="60">
        <f t="shared" ca="1" si="4"/>
        <v>0</v>
      </c>
      <c r="BS22" s="60">
        <f t="shared" ca="1" si="4"/>
        <v>-8960303015.8499966</v>
      </c>
      <c r="BT22" s="60">
        <f t="shared" ca="1" si="4"/>
        <v>-10070480103.15</v>
      </c>
      <c r="BU22" s="60">
        <f t="shared" ca="1" si="4"/>
        <v>-2891920657.0899978</v>
      </c>
      <c r="BV22" s="60">
        <f t="shared" ca="1" si="4"/>
        <v>-113761438.04999997</v>
      </c>
      <c r="BW22" s="60">
        <f t="shared" ca="1" si="4"/>
        <v>0</v>
      </c>
      <c r="BX22" s="60">
        <f t="shared" ca="1" si="4"/>
        <v>-220040822.45999986</v>
      </c>
      <c r="BY22" s="60">
        <f t="shared" ca="1" si="4"/>
        <v>-232538167.43999988</v>
      </c>
      <c r="BZ22" s="60">
        <f t="shared" ca="1" si="4"/>
        <v>5659766630.4800005</v>
      </c>
      <c r="CA22" s="60">
        <f t="shared" ca="1" si="4"/>
        <v>-1091328458.1399996</v>
      </c>
      <c r="CB22" s="60">
        <f t="shared" ca="1" si="4"/>
        <v>0</v>
      </c>
      <c r="CC22" s="60">
        <f t="shared" ca="1" si="4"/>
        <v>0</v>
      </c>
      <c r="CD22" s="60">
        <f t="shared" ca="1" si="4"/>
        <v>0</v>
      </c>
      <c r="CE22" s="60">
        <f t="shared" ref="CE22" ca="1" si="9">INDIRECT("'"&amp;VLOOKUP($A$2,$HL$1:$HM$80,2,0)&amp;"'!"&amp;ADDRESS(IFERROR(MATCH($B22,INDIRECT("'"&amp;VLOOKUP($A$2,$HL$1:$HM$80,2,0)&amp;"'!B:B"),0),MATCH($A$82,INDIRECT("'"&amp;VLOOKUP($A$2,$HL$1:$HM$80,2,0)&amp;"'!A:A"),0)),MATCH(CE$5,INDIRECT("'"&amp;VLOOKUP($A$2,$HL$1:$HM$80,2,0)&amp;"'!5:5"),0)))</f>
        <v>0</v>
      </c>
      <c r="CF22" s="60">
        <f t="shared" ca="1" si="5"/>
        <v>0</v>
      </c>
      <c r="CG22" s="60">
        <f t="shared" ca="1" si="5"/>
        <v>0</v>
      </c>
      <c r="CH22" s="60">
        <f t="shared" ca="1" si="5"/>
        <v>0</v>
      </c>
      <c r="CI22" s="60">
        <f t="shared" ca="1" si="5"/>
        <v>0</v>
      </c>
      <c r="CJ22" s="60">
        <f t="shared" ca="1" si="5"/>
        <v>0</v>
      </c>
      <c r="CK22" s="60">
        <f t="shared" ca="1" si="5"/>
        <v>0</v>
      </c>
      <c r="CL22" s="60">
        <f t="shared" ca="1" si="6"/>
        <v>16450644865.119972</v>
      </c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42" t="s">
        <v>274</v>
      </c>
      <c r="HM22" s="42" t="s">
        <v>275</v>
      </c>
      <c r="HR22" s="5"/>
      <c r="HS22" s="5"/>
      <c r="HT22" s="5"/>
    </row>
    <row r="23" spans="1:228" ht="13.5" customHeight="1">
      <c r="A23" s="43" t="s">
        <v>33</v>
      </c>
      <c r="B23" s="58">
        <v>1022</v>
      </c>
      <c r="C23" s="59" t="s">
        <v>376</v>
      </c>
      <c r="D23" s="60">
        <f t="shared" ref="D23:S38" ca="1" si="10">INDIRECT("'"&amp;VLOOKUP($A$2,$HL$1:$HM$80,2,0)&amp;"'!"&amp;ADDRESS(IFERROR(MATCH($B23,INDIRECT("'"&amp;VLOOKUP($A$2,$HL$1:$HM$80,2,0)&amp;"'!B:B"),0),MATCH($A$82,INDIRECT("'"&amp;VLOOKUP($A$2,$HL$1:$HM$80,2,0)&amp;"'!A:A"),0)),MATCH(D$5,INDIRECT("'"&amp;VLOOKUP($A$2,$HL$1:$HM$80,2,0)&amp;"'!5:5"),0)))</f>
        <v>23259837392.670006</v>
      </c>
      <c r="E23" s="60">
        <f t="shared" ca="1" si="10"/>
        <v>17169562450.340008</v>
      </c>
      <c r="F23" s="60">
        <f t="shared" ca="1" si="10"/>
        <v>27349935835.610008</v>
      </c>
      <c r="G23" s="60">
        <f t="shared" ca="1" si="10"/>
        <v>-9336806884.6800003</v>
      </c>
      <c r="H23" s="60">
        <f t="shared" ca="1" si="10"/>
        <v>-843566500.59000003</v>
      </c>
      <c r="I23" s="60">
        <f t="shared" ca="1" si="10"/>
        <v>-56472563.870002151</v>
      </c>
      <c r="J23" s="60">
        <f t="shared" ca="1" si="10"/>
        <v>-790292533.18000031</v>
      </c>
      <c r="K23" s="60">
        <f t="shared" ca="1" si="10"/>
        <v>-27269954377.900002</v>
      </c>
      <c r="L23" s="60">
        <f t="shared" ca="1" si="10"/>
        <v>26479661844.720001</v>
      </c>
      <c r="M23" s="60">
        <f t="shared" ca="1" si="10"/>
        <v>733386147.41999817</v>
      </c>
      <c r="N23" s="60">
        <f t="shared" ca="1" si="7"/>
        <v>6481864955.7299995</v>
      </c>
      <c r="O23" s="60">
        <f t="shared" ca="1" si="7"/>
        <v>-5748478808.3100014</v>
      </c>
      <c r="P23" s="60">
        <f t="shared" ca="1" si="7"/>
        <v>433821.88999998569</v>
      </c>
      <c r="Q23" s="60">
        <f t="shared" ca="1" si="7"/>
        <v>916592120.51999998</v>
      </c>
      <c r="R23" s="60">
        <f t="shared" ca="1" si="7"/>
        <v>-916158298.63</v>
      </c>
      <c r="S23" s="60">
        <f t="shared" ca="1" si="7"/>
        <v>215214966.38999999</v>
      </c>
      <c r="T23" s="60">
        <f t="shared" ca="1" si="7"/>
        <v>172788093.39999998</v>
      </c>
      <c r="U23" s="60">
        <f t="shared" ca="1" si="7"/>
        <v>-417906009.25</v>
      </c>
      <c r="V23" s="60">
        <f t="shared" ca="1" si="7"/>
        <v>590694102.64999998</v>
      </c>
      <c r="W23" s="60">
        <f t="shared" ca="1" si="7"/>
        <v>42426872.989999995</v>
      </c>
      <c r="X23" s="60">
        <f t="shared" ca="1" si="7"/>
        <v>168835617.02000001</v>
      </c>
      <c r="Y23" s="60">
        <f t="shared" ca="1" si="7"/>
        <v>-126408744.03000002</v>
      </c>
      <c r="Z23" s="60">
        <f t="shared" ca="1" si="7"/>
        <v>5471280372.210001</v>
      </c>
      <c r="AA23" s="60">
        <f t="shared" ca="1" si="7"/>
        <v>4318459228.3900013</v>
      </c>
      <c r="AB23" s="60">
        <f t="shared" ca="1" si="7"/>
        <v>439785402.21999997</v>
      </c>
      <c r="AC23" s="60">
        <f t="shared" ca="1" si="7"/>
        <v>184306775.79000002</v>
      </c>
      <c r="AD23" s="60">
        <f t="shared" ref="AD23:AS38" ca="1" si="11">INDIRECT("'"&amp;VLOOKUP($A$2,$HL$1:$HM$80,2,0)&amp;"'!"&amp;ADDRESS(IFERROR(MATCH($B23,INDIRECT("'"&amp;VLOOKUP($A$2,$HL$1:$HM$80,2,0)&amp;"'!B:B"),0),MATCH($A$82,INDIRECT("'"&amp;VLOOKUP($A$2,$HL$1:$HM$80,2,0)&amp;"'!A:A"),0)),MATCH(AD$5,INDIRECT("'"&amp;VLOOKUP($A$2,$HL$1:$HM$80,2,0)&amp;"'!5:5"),0)))</f>
        <v>320444590.83000004</v>
      </c>
      <c r="AE23" s="60">
        <f t="shared" ca="1" si="11"/>
        <v>3277390.839999998</v>
      </c>
      <c r="AF23" s="60">
        <f t="shared" ca="1" si="11"/>
        <v>194322240.03000006</v>
      </c>
      <c r="AG23" s="60">
        <f t="shared" ca="1" si="11"/>
        <v>10684744.109999999</v>
      </c>
      <c r="AH23" s="60">
        <f t="shared" ca="1" si="11"/>
        <v>0</v>
      </c>
      <c r="AI23" s="60">
        <f t="shared" ca="1" si="11"/>
        <v>0</v>
      </c>
      <c r="AJ23" s="60">
        <f t="shared" ca="1" si="11"/>
        <v>0</v>
      </c>
      <c r="AK23" s="60">
        <f t="shared" ca="1" si="11"/>
        <v>0</v>
      </c>
      <c r="AL23" s="60">
        <f t="shared" ca="1" si="11"/>
        <v>0</v>
      </c>
      <c r="AM23" s="60">
        <f t="shared" ca="1" si="11"/>
        <v>460252167.60000008</v>
      </c>
      <c r="AN23" s="60">
        <f t="shared" ca="1" si="11"/>
        <v>530834621.1400001</v>
      </c>
      <c r="AO23" s="60">
        <f t="shared" ca="1" si="11"/>
        <v>-60491597.36999999</v>
      </c>
      <c r="AP23" s="60">
        <f t="shared" ca="1" si="11"/>
        <v>0</v>
      </c>
      <c r="AQ23" s="60">
        <f t="shared" ca="1" si="11"/>
        <v>0</v>
      </c>
      <c r="AR23" s="60">
        <f t="shared" ca="1" si="11"/>
        <v>-10090856.17</v>
      </c>
      <c r="AS23" s="60">
        <f t="shared" ca="1" si="11"/>
        <v>-20580166371.769985</v>
      </c>
      <c r="AT23" s="60">
        <f t="shared" ref="AT23:BI38" ca="1" si="12">INDIRECT("'"&amp;VLOOKUP($A$2,$HL$1:$HM$80,2,0)&amp;"'!"&amp;ADDRESS(IFERROR(MATCH($B23,INDIRECT("'"&amp;VLOOKUP($A$2,$HL$1:$HM$80,2,0)&amp;"'!B:B"),0),MATCH($A$82,INDIRECT("'"&amp;VLOOKUP($A$2,$HL$1:$HM$80,2,0)&amp;"'!A:A"),0)),MATCH(AT$5,INDIRECT("'"&amp;VLOOKUP($A$2,$HL$1:$HM$80,2,0)&amp;"'!5:5"),0)))</f>
        <v>-9662146009.4999924</v>
      </c>
      <c r="AU23" s="60">
        <f t="shared" ca="1" si="12"/>
        <v>-12852796936.999996</v>
      </c>
      <c r="AV23" s="60">
        <f t="shared" ca="1" si="12"/>
        <v>3190650927.5000048</v>
      </c>
      <c r="AW23" s="60">
        <f t="shared" ca="1" si="12"/>
        <v>-5189691501.3499947</v>
      </c>
      <c r="AX23" s="60">
        <f t="shared" ca="1" si="12"/>
        <v>-7552756971.8899956</v>
      </c>
      <c r="AY23" s="60">
        <f t="shared" ca="1" si="12"/>
        <v>-36633388138.669998</v>
      </c>
      <c r="AZ23" s="60">
        <f t="shared" ca="1" si="12"/>
        <v>-14362797855.139997</v>
      </c>
      <c r="BA23" s="60">
        <f t="shared" ca="1" si="12"/>
        <v>-41202503223.5</v>
      </c>
      <c r="BB23" s="60">
        <f t="shared" ca="1" si="12"/>
        <v>0</v>
      </c>
      <c r="BC23" s="60">
        <f t="shared" ca="1" si="12"/>
        <v>18931912939.970001</v>
      </c>
      <c r="BD23" s="60">
        <f t="shared" ca="1" si="12"/>
        <v>29080631166.780003</v>
      </c>
      <c r="BE23" s="60">
        <f t="shared" ca="1" si="12"/>
        <v>2363065470.5400009</v>
      </c>
      <c r="BF23" s="60">
        <f t="shared" ca="1" si="12"/>
        <v>10390869478.91</v>
      </c>
      <c r="BG23" s="60">
        <f t="shared" ca="1" si="12"/>
        <v>5154599511.2199993</v>
      </c>
      <c r="BH23" s="60">
        <f t="shared" ca="1" si="12"/>
        <v>10475371619.690001</v>
      </c>
      <c r="BI23" s="60">
        <f t="shared" ca="1" si="12"/>
        <v>0</v>
      </c>
      <c r="BJ23" s="60">
        <f t="shared" ref="BJ23:BY38" ca="1" si="13">INDIRECT("'"&amp;VLOOKUP($A$2,$HL$1:$HM$80,2,0)&amp;"'!"&amp;ADDRESS(IFERROR(MATCH($B23,INDIRECT("'"&amp;VLOOKUP($A$2,$HL$1:$HM$80,2,0)&amp;"'!B:B"),0),MATCH($A$82,INDIRECT("'"&amp;VLOOKUP($A$2,$HL$1:$HM$80,2,0)&amp;"'!A:A"),0)),MATCH(BJ$5,INDIRECT("'"&amp;VLOOKUP($A$2,$HL$1:$HM$80,2,0)&amp;"'!5:5"),0)))</f>
        <v>-5239101651.999999</v>
      </c>
      <c r="BK23" s="60">
        <f t="shared" ca="1" si="13"/>
        <v>-8027804008.3699989</v>
      </c>
      <c r="BL23" s="60">
        <f t="shared" ca="1" si="13"/>
        <v>0</v>
      </c>
      <c r="BM23" s="60">
        <f t="shared" ca="1" si="13"/>
        <v>0</v>
      </c>
      <c r="BN23" s="60">
        <f t="shared" ca="1" si="13"/>
        <v>0</v>
      </c>
      <c r="BO23" s="60">
        <f t="shared" ca="1" si="13"/>
        <v>-202100074.94999999</v>
      </c>
      <c r="BP23" s="60">
        <f t="shared" ca="1" si="13"/>
        <v>-202100074.94999999</v>
      </c>
      <c r="BQ23" s="60">
        <f t="shared" ca="1" si="13"/>
        <v>0</v>
      </c>
      <c r="BR23" s="60">
        <f t="shared" ca="1" si="13"/>
        <v>0</v>
      </c>
      <c r="BS23" s="60">
        <f t="shared" ca="1" si="13"/>
        <v>-4896233211.1299992</v>
      </c>
      <c r="BT23" s="60">
        <f t="shared" ca="1" si="13"/>
        <v>-3896178364.7299995</v>
      </c>
      <c r="BU23" s="60">
        <f t="shared" ca="1" si="13"/>
        <v>-1559477285.95</v>
      </c>
      <c r="BV23" s="60">
        <f t="shared" ca="1" si="13"/>
        <v>-37963793.960000008</v>
      </c>
      <c r="BW23" s="60">
        <f t="shared" ca="1" si="13"/>
        <v>0</v>
      </c>
      <c r="BX23" s="60">
        <f t="shared" ca="1" si="13"/>
        <v>-166205483.94</v>
      </c>
      <c r="BY23" s="60">
        <f t="shared" ca="1" si="13"/>
        <v>-397086793.5399999</v>
      </c>
      <c r="BZ23" s="60">
        <f t="shared" ref="BV23:CK38" ca="1" si="14">INDIRECT("'"&amp;VLOOKUP($A$2,$HL$1:$HM$80,2,0)&amp;"'!"&amp;ADDRESS(IFERROR(MATCH($B23,INDIRECT("'"&amp;VLOOKUP($A$2,$HL$1:$HM$80,2,0)&amp;"'!B:B"),0),MATCH($A$82,INDIRECT("'"&amp;VLOOKUP($A$2,$HL$1:$HM$80,2,0)&amp;"'!A:A"),0)),MATCH(BZ$5,INDIRECT("'"&amp;VLOOKUP($A$2,$HL$1:$HM$80,2,0)&amp;"'!5:5"),0)))</f>
        <v>1195440640.48</v>
      </c>
      <c r="CA23" s="60">
        <f t="shared" ca="1" si="14"/>
        <v>-34762129.489999995</v>
      </c>
      <c r="CB23" s="60">
        <f t="shared" ca="1" si="14"/>
        <v>-10226</v>
      </c>
      <c r="CC23" s="60">
        <f t="shared" ca="1" si="14"/>
        <v>-10137</v>
      </c>
      <c r="CD23" s="60">
        <f t="shared" ca="1" si="14"/>
        <v>-129180</v>
      </c>
      <c r="CE23" s="60">
        <f t="shared" ca="1" si="14"/>
        <v>119043</v>
      </c>
      <c r="CF23" s="60">
        <f t="shared" ca="1" si="14"/>
        <v>-89</v>
      </c>
      <c r="CG23" s="60">
        <f t="shared" ca="1" si="14"/>
        <v>81</v>
      </c>
      <c r="CH23" s="60">
        <f t="shared" ca="1" si="14"/>
        <v>-170</v>
      </c>
      <c r="CI23" s="60">
        <f t="shared" ca="1" si="14"/>
        <v>-629985348.84000003</v>
      </c>
      <c r="CJ23" s="60">
        <f t="shared" ca="1" si="14"/>
        <v>-647197755.22000003</v>
      </c>
      <c r="CK23" s="60">
        <f t="shared" ca="1" si="14"/>
        <v>17212406.380000003</v>
      </c>
      <c r="CL23" s="60">
        <f t="shared" ca="1" si="6"/>
        <v>2679671020.9000206</v>
      </c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R23" s="5"/>
      <c r="HS23" s="5"/>
      <c r="HT23" s="5"/>
    </row>
    <row r="24" spans="1:228" ht="13.5" customHeight="1">
      <c r="A24" s="43" t="s">
        <v>35</v>
      </c>
      <c r="B24" s="58">
        <v>1025</v>
      </c>
      <c r="C24" s="59" t="s">
        <v>376</v>
      </c>
      <c r="D24" s="60">
        <f t="shared" ca="1" si="10"/>
        <v>5305197091.8499975</v>
      </c>
      <c r="E24" s="60">
        <f t="shared" ca="1" si="10"/>
        <v>4905364699.1999979</v>
      </c>
      <c r="F24" s="60">
        <f t="shared" ca="1" si="10"/>
        <v>12978606895.909998</v>
      </c>
      <c r="G24" s="60">
        <f t="shared" ca="1" si="10"/>
        <v>-7833066241.5900002</v>
      </c>
      <c r="H24" s="60">
        <f t="shared" ca="1" si="10"/>
        <v>-240175955.12</v>
      </c>
      <c r="I24" s="60">
        <f t="shared" ca="1" si="10"/>
        <v>-534490430.35000062</v>
      </c>
      <c r="J24" s="60">
        <f t="shared" ca="1" si="10"/>
        <v>-671678574.54000092</v>
      </c>
      <c r="K24" s="60">
        <f t="shared" ca="1" si="10"/>
        <v>-10737708344.119999</v>
      </c>
      <c r="L24" s="60">
        <f t="shared" ca="1" si="10"/>
        <v>10066029769.579998</v>
      </c>
      <c r="M24" s="60">
        <f t="shared" ca="1" si="10"/>
        <v>118671121.68000031</v>
      </c>
      <c r="N24" s="60">
        <f t="shared" ca="1" si="7"/>
        <v>5778520765.1000013</v>
      </c>
      <c r="O24" s="60">
        <f t="shared" ca="1" si="7"/>
        <v>-5659849643.420001</v>
      </c>
      <c r="P24" s="60">
        <f t="shared" ca="1" si="7"/>
        <v>18517022.50999999</v>
      </c>
      <c r="Q24" s="60">
        <f t="shared" ca="1" si="7"/>
        <v>259624117.44999999</v>
      </c>
      <c r="R24" s="60">
        <f t="shared" ca="1" si="7"/>
        <v>-241107094.94</v>
      </c>
      <c r="S24" s="60">
        <f t="shared" ca="1" si="7"/>
        <v>-80410371.010000169</v>
      </c>
      <c r="T24" s="60">
        <f t="shared" ca="1" si="7"/>
        <v>-307725897.78000009</v>
      </c>
      <c r="U24" s="60">
        <f t="shared" ca="1" si="7"/>
        <v>-929255531.84000003</v>
      </c>
      <c r="V24" s="60">
        <f t="shared" ca="1" si="7"/>
        <v>621529634.05999994</v>
      </c>
      <c r="W24" s="60">
        <f t="shared" ca="1" si="7"/>
        <v>227315526.76999992</v>
      </c>
      <c r="X24" s="60">
        <f t="shared" ca="1" si="7"/>
        <v>457187212.32999992</v>
      </c>
      <c r="Y24" s="60">
        <f t="shared" ca="1" si="7"/>
        <v>-229871685.56</v>
      </c>
      <c r="Z24" s="60">
        <f t="shared" ca="1" si="7"/>
        <v>1019791661.5900002</v>
      </c>
      <c r="AA24" s="60">
        <f t="shared" ca="1" si="7"/>
        <v>791815137.72000015</v>
      </c>
      <c r="AB24" s="60">
        <f t="shared" ca="1" si="7"/>
        <v>0</v>
      </c>
      <c r="AC24" s="60">
        <f t="shared" ca="1" si="7"/>
        <v>227976523.86999995</v>
      </c>
      <c r="AD24" s="60">
        <f t="shared" ca="1" si="11"/>
        <v>0</v>
      </c>
      <c r="AE24" s="60">
        <f t="shared" ca="1" si="11"/>
        <v>0</v>
      </c>
      <c r="AF24" s="60">
        <f t="shared" ca="1" si="11"/>
        <v>0</v>
      </c>
      <c r="AG24" s="60">
        <f t="shared" ca="1" si="11"/>
        <v>0</v>
      </c>
      <c r="AH24" s="60">
        <f t="shared" ca="1" si="11"/>
        <v>0</v>
      </c>
      <c r="AI24" s="60">
        <f t="shared" ca="1" si="11"/>
        <v>0</v>
      </c>
      <c r="AJ24" s="60">
        <f t="shared" ca="1" si="11"/>
        <v>0</v>
      </c>
      <c r="AK24" s="60">
        <f t="shared" ca="1" si="11"/>
        <v>0</v>
      </c>
      <c r="AL24" s="60">
        <f t="shared" ca="1" si="11"/>
        <v>0</v>
      </c>
      <c r="AM24" s="60">
        <f t="shared" ca="1" si="11"/>
        <v>-5058467.5799999982</v>
      </c>
      <c r="AN24" s="60">
        <f t="shared" ca="1" si="11"/>
        <v>54013017.600000001</v>
      </c>
      <c r="AO24" s="60">
        <f t="shared" ca="1" si="11"/>
        <v>-20873464.509999998</v>
      </c>
      <c r="AP24" s="60">
        <f t="shared" ca="1" si="11"/>
        <v>0</v>
      </c>
      <c r="AQ24" s="60">
        <f t="shared" ca="1" si="11"/>
        <v>0</v>
      </c>
      <c r="AR24" s="60">
        <f t="shared" ca="1" si="11"/>
        <v>-38198020.670000002</v>
      </c>
      <c r="AS24" s="60">
        <f t="shared" ca="1" si="11"/>
        <v>-4694136241.3399992</v>
      </c>
      <c r="AT24" s="60">
        <f t="shared" ca="1" si="12"/>
        <v>-2090937326.1400003</v>
      </c>
      <c r="AU24" s="60">
        <f t="shared" ca="1" si="12"/>
        <v>-3648454654.3499994</v>
      </c>
      <c r="AV24" s="60">
        <f t="shared" ca="1" si="12"/>
        <v>1557517328.2099991</v>
      </c>
      <c r="AW24" s="60">
        <f t="shared" ca="1" si="12"/>
        <v>-1134211148.3699989</v>
      </c>
      <c r="AX24" s="60">
        <f t="shared" ca="1" si="12"/>
        <v>-1838514513.8000021</v>
      </c>
      <c r="AY24" s="60">
        <f t="shared" ca="1" si="12"/>
        <v>-7118172855.2900019</v>
      </c>
      <c r="AZ24" s="60">
        <f t="shared" ca="1" si="12"/>
        <v>-3763021050.3499999</v>
      </c>
      <c r="BA24" s="60">
        <f t="shared" ca="1" si="12"/>
        <v>-8411322785.8200016</v>
      </c>
      <c r="BB24" s="60">
        <f t="shared" ca="1" si="12"/>
        <v>0</v>
      </c>
      <c r="BC24" s="60">
        <f t="shared" ca="1" si="12"/>
        <v>5056170980.8800001</v>
      </c>
      <c r="BD24" s="60">
        <f t="shared" ca="1" si="12"/>
        <v>5279658341.4899998</v>
      </c>
      <c r="BE24" s="60">
        <f t="shared" ca="1" si="12"/>
        <v>704303365.43000317</v>
      </c>
      <c r="BF24" s="60">
        <f t="shared" ca="1" si="12"/>
        <v>2894454359.6500025</v>
      </c>
      <c r="BG24" s="60">
        <f t="shared" ca="1" si="12"/>
        <v>1684291972.6700008</v>
      </c>
      <c r="BH24" s="60">
        <f t="shared" ca="1" si="12"/>
        <v>3096139735.9900012</v>
      </c>
      <c r="BI24" s="60">
        <f t="shared" ca="1" si="12"/>
        <v>0</v>
      </c>
      <c r="BJ24" s="60">
        <f t="shared" ca="1" si="13"/>
        <v>-1885977349.0099995</v>
      </c>
      <c r="BK24" s="60">
        <f t="shared" ca="1" si="13"/>
        <v>-2190150994.2199993</v>
      </c>
      <c r="BL24" s="60">
        <f t="shared" ca="1" si="13"/>
        <v>0</v>
      </c>
      <c r="BM24" s="60">
        <f t="shared" ca="1" si="13"/>
        <v>0</v>
      </c>
      <c r="BN24" s="60">
        <f t="shared" ca="1" si="13"/>
        <v>0</v>
      </c>
      <c r="BO24" s="60">
        <f t="shared" ca="1" si="13"/>
        <v>-45246180.489999995</v>
      </c>
      <c r="BP24" s="60">
        <f t="shared" ca="1" si="13"/>
        <v>-45246180.489999995</v>
      </c>
      <c r="BQ24" s="60">
        <f t="shared" ca="1" si="13"/>
        <v>0</v>
      </c>
      <c r="BR24" s="60">
        <f t="shared" ca="1" si="13"/>
        <v>0</v>
      </c>
      <c r="BS24" s="60">
        <f t="shared" ca="1" si="13"/>
        <v>-1423793648.6399999</v>
      </c>
      <c r="BT24" s="60">
        <f t="shared" ca="1" si="13"/>
        <v>-1777766603.1299999</v>
      </c>
      <c r="BU24" s="60">
        <f t="shared" ca="1" si="13"/>
        <v>-321781319.81999999</v>
      </c>
      <c r="BV24" s="60">
        <f t="shared" ca="1" si="14"/>
        <v>-46319549.770000011</v>
      </c>
      <c r="BW24" s="60">
        <f t="shared" ca="1" si="14"/>
        <v>0</v>
      </c>
      <c r="BX24" s="60">
        <f t="shared" ca="1" si="14"/>
        <v>-35450348.940000005</v>
      </c>
      <c r="BY24" s="60">
        <f t="shared" ca="1" si="14"/>
        <v>-71826886.820000008</v>
      </c>
      <c r="BZ24" s="60">
        <f t="shared" ca="1" si="14"/>
        <v>1107798025.7800002</v>
      </c>
      <c r="CA24" s="60">
        <f t="shared" ca="1" si="14"/>
        <v>-278446965.94</v>
      </c>
      <c r="CB24" s="60">
        <f t="shared" ca="1" si="14"/>
        <v>52062.299999999996</v>
      </c>
      <c r="CC24" s="60">
        <f t="shared" ca="1" si="14"/>
        <v>52062.299999999996</v>
      </c>
      <c r="CD24" s="60">
        <f t="shared" ca="1" si="14"/>
        <v>-61459.4</v>
      </c>
      <c r="CE24" s="60">
        <f t="shared" ca="1" si="14"/>
        <v>113521.7</v>
      </c>
      <c r="CF24" s="60">
        <f t="shared" ca="1" si="14"/>
        <v>0</v>
      </c>
      <c r="CG24" s="60">
        <f t="shared" ca="1" si="14"/>
        <v>0</v>
      </c>
      <c r="CH24" s="60">
        <f t="shared" ca="1" si="14"/>
        <v>0</v>
      </c>
      <c r="CI24" s="60">
        <f t="shared" ca="1" si="14"/>
        <v>0</v>
      </c>
      <c r="CJ24" s="60">
        <f t="shared" ca="1" si="14"/>
        <v>0</v>
      </c>
      <c r="CK24" s="60">
        <f t="shared" ca="1" si="14"/>
        <v>0</v>
      </c>
      <c r="CL24" s="60">
        <f t="shared" ca="1" si="6"/>
        <v>611060850.50999832</v>
      </c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R24" s="5"/>
      <c r="HS24" s="5"/>
      <c r="HT24" s="5"/>
    </row>
    <row r="25" spans="1:228" ht="13.5" customHeight="1">
      <c r="A25" s="43" t="s">
        <v>37</v>
      </c>
      <c r="B25" s="58">
        <v>1027</v>
      </c>
      <c r="C25" s="59" t="s">
        <v>376</v>
      </c>
      <c r="D25" s="60">
        <f t="shared" ca="1" si="10"/>
        <v>3102801947.9100008</v>
      </c>
      <c r="E25" s="60">
        <f t="shared" ca="1" si="10"/>
        <v>430964915.86000025</v>
      </c>
      <c r="F25" s="60">
        <f t="shared" ca="1" si="10"/>
        <v>1289600653.7600002</v>
      </c>
      <c r="G25" s="60">
        <f t="shared" ca="1" si="10"/>
        <v>-835515256.26999998</v>
      </c>
      <c r="H25" s="60">
        <f t="shared" ca="1" si="10"/>
        <v>-23120481.629999999</v>
      </c>
      <c r="I25" s="60">
        <f t="shared" ca="1" si="10"/>
        <v>2026052766.9600005</v>
      </c>
      <c r="J25" s="60">
        <f t="shared" ca="1" si="10"/>
        <v>2177536035.8900003</v>
      </c>
      <c r="K25" s="60">
        <f t="shared" ca="1" si="10"/>
        <v>-1704214562.6899998</v>
      </c>
      <c r="L25" s="60">
        <f t="shared" ca="1" si="10"/>
        <v>3881750598.5799999</v>
      </c>
      <c r="M25" s="60">
        <f t="shared" ca="1" si="10"/>
        <v>-73216446.359999955</v>
      </c>
      <c r="N25" s="60">
        <f t="shared" ca="1" si="7"/>
        <v>478902757.18000001</v>
      </c>
      <c r="O25" s="60">
        <f t="shared" ca="1" si="7"/>
        <v>-552119203.53999996</v>
      </c>
      <c r="P25" s="60">
        <f t="shared" ca="1" si="7"/>
        <v>-78266822.570000023</v>
      </c>
      <c r="Q25" s="60">
        <f t="shared" ca="1" si="7"/>
        <v>52981814.529999971</v>
      </c>
      <c r="R25" s="60">
        <f t="shared" ca="1" si="7"/>
        <v>-131248637.09999999</v>
      </c>
      <c r="S25" s="60">
        <f t="shared" ca="1" si="7"/>
        <v>-3142412.7600000002</v>
      </c>
      <c r="T25" s="60">
        <f t="shared" ca="1" si="7"/>
        <v>-5610110.3300000001</v>
      </c>
      <c r="U25" s="60">
        <f t="shared" ca="1" si="7"/>
        <v>-5610110.3300000001</v>
      </c>
      <c r="V25" s="60">
        <f t="shared" ca="1" si="7"/>
        <v>0</v>
      </c>
      <c r="W25" s="60">
        <f t="shared" ca="1" si="7"/>
        <v>2467697.5699999998</v>
      </c>
      <c r="X25" s="60">
        <f t="shared" ca="1" si="7"/>
        <v>2467697.5699999998</v>
      </c>
      <c r="Y25" s="60">
        <f t="shared" ca="1" si="7"/>
        <v>0</v>
      </c>
      <c r="Z25" s="60">
        <f t="shared" ca="1" si="7"/>
        <v>675947929.97000015</v>
      </c>
      <c r="AA25" s="60">
        <f t="shared" ca="1" si="7"/>
        <v>614248029.98000014</v>
      </c>
      <c r="AB25" s="60">
        <f t="shared" ca="1" si="7"/>
        <v>0</v>
      </c>
      <c r="AC25" s="60">
        <f t="shared" ca="1" si="7"/>
        <v>57045.950000001256</v>
      </c>
      <c r="AD25" s="60">
        <f t="shared" ca="1" si="11"/>
        <v>54747797.400000021</v>
      </c>
      <c r="AE25" s="60">
        <f t="shared" ca="1" si="11"/>
        <v>0</v>
      </c>
      <c r="AF25" s="60">
        <f t="shared" ca="1" si="11"/>
        <v>6895056.6400000034</v>
      </c>
      <c r="AG25" s="60">
        <f t="shared" ca="1" si="11"/>
        <v>0</v>
      </c>
      <c r="AH25" s="60">
        <f t="shared" ca="1" si="11"/>
        <v>0</v>
      </c>
      <c r="AI25" s="60">
        <f t="shared" ca="1" si="11"/>
        <v>0</v>
      </c>
      <c r="AJ25" s="60">
        <f t="shared" ca="1" si="11"/>
        <v>0</v>
      </c>
      <c r="AK25" s="60">
        <f t="shared" ca="1" si="11"/>
        <v>0</v>
      </c>
      <c r="AL25" s="60">
        <f t="shared" ca="1" si="11"/>
        <v>0</v>
      </c>
      <c r="AM25" s="60">
        <f t="shared" ca="1" si="11"/>
        <v>-27021252.119999997</v>
      </c>
      <c r="AN25" s="60">
        <f t="shared" ca="1" si="11"/>
        <v>36557754.319999993</v>
      </c>
      <c r="AO25" s="60">
        <f t="shared" ca="1" si="11"/>
        <v>-896835.02000000095</v>
      </c>
      <c r="AP25" s="60">
        <f t="shared" ca="1" si="11"/>
        <v>0</v>
      </c>
      <c r="AQ25" s="60">
        <f t="shared" ca="1" si="11"/>
        <v>0</v>
      </c>
      <c r="AR25" s="60">
        <f t="shared" ca="1" si="11"/>
        <v>-62682171.419999987</v>
      </c>
      <c r="AS25" s="60">
        <f t="shared" ca="1" si="11"/>
        <v>-3294987284.5533309</v>
      </c>
      <c r="AT25" s="60">
        <f t="shared" ca="1" si="12"/>
        <v>-1916271239.48347</v>
      </c>
      <c r="AU25" s="60">
        <f t="shared" ca="1" si="12"/>
        <v>-2181560719.5200181</v>
      </c>
      <c r="AV25" s="60">
        <f t="shared" ca="1" si="12"/>
        <v>265289480.03654808</v>
      </c>
      <c r="AW25" s="60">
        <f t="shared" ca="1" si="12"/>
        <v>-89429947.9998613</v>
      </c>
      <c r="AX25" s="60">
        <f t="shared" ca="1" si="12"/>
        <v>-138899895.68288326</v>
      </c>
      <c r="AY25" s="60">
        <f t="shared" ca="1" si="12"/>
        <v>-2771318398.5828843</v>
      </c>
      <c r="AZ25" s="60">
        <f t="shared" ca="1" si="12"/>
        <v>-1723280271.6428845</v>
      </c>
      <c r="BA25" s="60">
        <f t="shared" ca="1" si="12"/>
        <v>-2490525452.5399995</v>
      </c>
      <c r="BB25" s="60">
        <f t="shared" ca="1" si="12"/>
        <v>0</v>
      </c>
      <c r="BC25" s="60">
        <f t="shared" ca="1" si="12"/>
        <v>1442487325.5999999</v>
      </c>
      <c r="BD25" s="60">
        <f t="shared" ca="1" si="12"/>
        <v>2632418502.900001</v>
      </c>
      <c r="BE25" s="60">
        <f t="shared" ca="1" si="12"/>
        <v>49469947.683021963</v>
      </c>
      <c r="BF25" s="60">
        <f t="shared" ca="1" si="12"/>
        <v>410828971.75302196</v>
      </c>
      <c r="BG25" s="60">
        <f t="shared" ca="1" si="12"/>
        <v>342169600.38302195</v>
      </c>
      <c r="BH25" s="60">
        <f t="shared" ca="1" si="12"/>
        <v>217875640.39000002</v>
      </c>
      <c r="BI25" s="60">
        <f t="shared" ca="1" si="12"/>
        <v>0</v>
      </c>
      <c r="BJ25" s="60">
        <f t="shared" ca="1" si="13"/>
        <v>-149216269.02000001</v>
      </c>
      <c r="BK25" s="60">
        <f t="shared" ca="1" si="13"/>
        <v>-361359024.06999999</v>
      </c>
      <c r="BL25" s="60">
        <f t="shared" ca="1" si="13"/>
        <v>0</v>
      </c>
      <c r="BM25" s="60">
        <f t="shared" ca="1" si="13"/>
        <v>0</v>
      </c>
      <c r="BN25" s="60">
        <f t="shared" ca="1" si="13"/>
        <v>0</v>
      </c>
      <c r="BO25" s="60">
        <f t="shared" ca="1" si="13"/>
        <v>-4359891.33</v>
      </c>
      <c r="BP25" s="60">
        <f t="shared" ca="1" si="13"/>
        <v>-4359891.33</v>
      </c>
      <c r="BQ25" s="60">
        <f t="shared" ca="1" si="13"/>
        <v>0</v>
      </c>
      <c r="BR25" s="60">
        <f t="shared" ca="1" si="13"/>
        <v>0</v>
      </c>
      <c r="BS25" s="60">
        <f t="shared" ca="1" si="13"/>
        <v>-1158125807.2199998</v>
      </c>
      <c r="BT25" s="60">
        <f t="shared" ca="1" si="13"/>
        <v>-496174551.73999989</v>
      </c>
      <c r="BU25" s="60">
        <f t="shared" ca="1" si="13"/>
        <v>-369800704.94999999</v>
      </c>
      <c r="BV25" s="60">
        <f t="shared" ca="1" si="14"/>
        <v>-122435296.41</v>
      </c>
      <c r="BW25" s="60">
        <f t="shared" ca="1" si="14"/>
        <v>0</v>
      </c>
      <c r="BX25" s="60">
        <f t="shared" ca="1" si="14"/>
        <v>-253581183.25</v>
      </c>
      <c r="BY25" s="60">
        <f t="shared" ca="1" si="14"/>
        <v>-28072635.180000003</v>
      </c>
      <c r="BZ25" s="60">
        <f t="shared" ca="1" si="14"/>
        <v>120865039.37</v>
      </c>
      <c r="CA25" s="60">
        <f t="shared" ca="1" si="14"/>
        <v>-8926475.0600000005</v>
      </c>
      <c r="CB25" s="60">
        <f t="shared" ca="1" si="14"/>
        <v>0</v>
      </c>
      <c r="CC25" s="60">
        <f t="shared" ca="1" si="14"/>
        <v>0</v>
      </c>
      <c r="CD25" s="60">
        <f t="shared" ca="1" si="14"/>
        <v>0</v>
      </c>
      <c r="CE25" s="60">
        <f t="shared" ca="1" si="14"/>
        <v>0</v>
      </c>
      <c r="CF25" s="60">
        <f t="shared" ca="1" si="14"/>
        <v>0</v>
      </c>
      <c r="CG25" s="60">
        <f t="shared" ca="1" si="14"/>
        <v>0</v>
      </c>
      <c r="CH25" s="60">
        <f t="shared" ca="1" si="14"/>
        <v>0</v>
      </c>
      <c r="CI25" s="60">
        <f t="shared" ca="1" si="14"/>
        <v>-126800398.52000001</v>
      </c>
      <c r="CJ25" s="60">
        <f t="shared" ca="1" si="14"/>
        <v>-126800398.52000001</v>
      </c>
      <c r="CK25" s="60">
        <f t="shared" ca="1" si="14"/>
        <v>0</v>
      </c>
      <c r="CL25" s="60">
        <f t="shared" ca="1" si="6"/>
        <v>-192185336.6433301</v>
      </c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R25" s="5"/>
      <c r="HS25" s="5"/>
      <c r="HT25" s="5"/>
    </row>
    <row r="26" spans="1:228" ht="13.5" customHeight="1">
      <c r="A26" s="43" t="s">
        <v>39</v>
      </c>
      <c r="B26" s="58">
        <v>1028</v>
      </c>
      <c r="C26" s="59" t="s">
        <v>376</v>
      </c>
      <c r="D26" s="60">
        <f t="shared" ca="1" si="10"/>
        <v>12189564012.250006</v>
      </c>
      <c r="E26" s="60">
        <f t="shared" ca="1" si="10"/>
        <v>11520694578.119997</v>
      </c>
      <c r="F26" s="60">
        <f t="shared" ca="1" si="10"/>
        <v>15129231063.669998</v>
      </c>
      <c r="G26" s="60">
        <f t="shared" ca="1" si="10"/>
        <v>-3312004641.6700015</v>
      </c>
      <c r="H26" s="60">
        <f t="shared" ca="1" si="10"/>
        <v>-296531843.88</v>
      </c>
      <c r="I26" s="60">
        <f t="shared" ca="1" si="10"/>
        <v>-1303566297.3399925</v>
      </c>
      <c r="J26" s="60">
        <f t="shared" ca="1" si="10"/>
        <v>-1463112989.6199932</v>
      </c>
      <c r="K26" s="60">
        <f t="shared" ca="1" si="10"/>
        <v>-15180233414.159996</v>
      </c>
      <c r="L26" s="60">
        <f t="shared" ca="1" si="10"/>
        <v>13717120424.540003</v>
      </c>
      <c r="M26" s="60">
        <f t="shared" ca="1" si="10"/>
        <v>98678413.010000706</v>
      </c>
      <c r="N26" s="60">
        <f t="shared" ca="1" si="7"/>
        <v>3302784653.2400007</v>
      </c>
      <c r="O26" s="60">
        <f t="shared" ca="1" si="7"/>
        <v>-3204106240.23</v>
      </c>
      <c r="P26" s="60">
        <f t="shared" ca="1" si="7"/>
        <v>60868279.269999981</v>
      </c>
      <c r="Q26" s="60">
        <f t="shared" ca="1" si="7"/>
        <v>305104917.82999998</v>
      </c>
      <c r="R26" s="60">
        <f t="shared" ca="1" si="7"/>
        <v>-244236638.56</v>
      </c>
      <c r="S26" s="60">
        <f t="shared" ca="1" si="7"/>
        <v>-27896692.209999997</v>
      </c>
      <c r="T26" s="60">
        <f t="shared" ca="1" si="7"/>
        <v>-28435535.549999997</v>
      </c>
      <c r="U26" s="60">
        <f t="shared" ca="1" si="7"/>
        <v>-85347491</v>
      </c>
      <c r="V26" s="60">
        <f t="shared" ca="1" si="7"/>
        <v>56911955.450000003</v>
      </c>
      <c r="W26" s="60">
        <f t="shared" ca="1" si="7"/>
        <v>538843.33999999985</v>
      </c>
      <c r="X26" s="60">
        <f t="shared" ca="1" si="7"/>
        <v>8927927</v>
      </c>
      <c r="Y26" s="60">
        <f t="shared" ca="1" si="7"/>
        <v>-8389083.6600000001</v>
      </c>
      <c r="Z26" s="60">
        <f t="shared" ca="1" si="7"/>
        <v>1895034114.7499998</v>
      </c>
      <c r="AA26" s="60">
        <f t="shared" ca="1" si="7"/>
        <v>1901971566.8599999</v>
      </c>
      <c r="AB26" s="60">
        <f t="shared" ca="1" si="7"/>
        <v>0</v>
      </c>
      <c r="AC26" s="60">
        <f t="shared" ca="1" si="7"/>
        <v>-17053631.98</v>
      </c>
      <c r="AD26" s="60">
        <f t="shared" ca="1" si="11"/>
        <v>0</v>
      </c>
      <c r="AE26" s="60">
        <f t="shared" ca="1" si="11"/>
        <v>0</v>
      </c>
      <c r="AF26" s="60">
        <f t="shared" ca="1" si="11"/>
        <v>0</v>
      </c>
      <c r="AG26" s="60">
        <f t="shared" ca="1" si="11"/>
        <v>10116179.869999999</v>
      </c>
      <c r="AH26" s="60">
        <f t="shared" ca="1" si="11"/>
        <v>0</v>
      </c>
      <c r="AI26" s="60">
        <f t="shared" ca="1" si="11"/>
        <v>0</v>
      </c>
      <c r="AJ26" s="60">
        <f t="shared" ca="1" si="11"/>
        <v>393514.03</v>
      </c>
      <c r="AK26" s="60">
        <f t="shared" ca="1" si="11"/>
        <v>393514.03</v>
      </c>
      <c r="AL26" s="60">
        <f t="shared" ca="1" si="11"/>
        <v>0</v>
      </c>
      <c r="AM26" s="60">
        <f t="shared" ca="1" si="11"/>
        <v>104904794.90000002</v>
      </c>
      <c r="AN26" s="60">
        <f t="shared" ca="1" si="11"/>
        <v>168161375.58000004</v>
      </c>
      <c r="AO26" s="60">
        <f t="shared" ca="1" si="11"/>
        <v>-78019953.650000021</v>
      </c>
      <c r="AP26" s="60">
        <f t="shared" ca="1" si="11"/>
        <v>-253559</v>
      </c>
      <c r="AQ26" s="60">
        <f t="shared" ca="1" si="11"/>
        <v>0</v>
      </c>
      <c r="AR26" s="60">
        <f t="shared" ca="1" si="11"/>
        <v>15016931.970000001</v>
      </c>
      <c r="AS26" s="60">
        <f t="shared" ca="1" si="11"/>
        <v>-11265700006.289995</v>
      </c>
      <c r="AT26" s="60">
        <f t="shared" ca="1" si="12"/>
        <v>-7912564610.3699989</v>
      </c>
      <c r="AU26" s="60">
        <f t="shared" ca="1" si="12"/>
        <v>-9132863310.2999992</v>
      </c>
      <c r="AV26" s="60">
        <f t="shared" ca="1" si="12"/>
        <v>1220298699.9300001</v>
      </c>
      <c r="AW26" s="60">
        <f t="shared" ca="1" si="12"/>
        <v>-352374319.73999643</v>
      </c>
      <c r="AX26" s="60">
        <f t="shared" ca="1" si="12"/>
        <v>-633490283.37999725</v>
      </c>
      <c r="AY26" s="60">
        <f t="shared" ca="1" si="12"/>
        <v>-10245346463.999998</v>
      </c>
      <c r="AZ26" s="60">
        <f t="shared" ca="1" si="12"/>
        <v>-8491030363.7499962</v>
      </c>
      <c r="BA26" s="60">
        <f t="shared" ca="1" si="12"/>
        <v>-5866751816.9100018</v>
      </c>
      <c r="BB26" s="60">
        <f t="shared" ca="1" si="12"/>
        <v>0</v>
      </c>
      <c r="BC26" s="60">
        <f t="shared" ca="1" si="12"/>
        <v>4112435716.6600003</v>
      </c>
      <c r="BD26" s="60">
        <f t="shared" ca="1" si="12"/>
        <v>9611856180.6200008</v>
      </c>
      <c r="BE26" s="60">
        <f t="shared" ca="1" si="12"/>
        <v>281115963.64000082</v>
      </c>
      <c r="BF26" s="60">
        <f t="shared" ca="1" si="12"/>
        <v>3178078032.0100007</v>
      </c>
      <c r="BG26" s="60">
        <f t="shared" ca="1" si="12"/>
        <v>3466530477.1700006</v>
      </c>
      <c r="BH26" s="60">
        <f t="shared" ca="1" si="12"/>
        <v>481825440.61000001</v>
      </c>
      <c r="BI26" s="60">
        <f t="shared" ca="1" si="12"/>
        <v>0</v>
      </c>
      <c r="BJ26" s="60">
        <f t="shared" ca="1" si="13"/>
        <v>-770277885.76999986</v>
      </c>
      <c r="BK26" s="60">
        <f t="shared" ca="1" si="13"/>
        <v>-2896962068.3699999</v>
      </c>
      <c r="BL26" s="60">
        <f t="shared" ca="1" si="13"/>
        <v>-5875340.4199999999</v>
      </c>
      <c r="BM26" s="60">
        <f t="shared" ca="1" si="13"/>
        <v>-5875340.4199999999</v>
      </c>
      <c r="BN26" s="60">
        <f t="shared" ca="1" si="13"/>
        <v>0</v>
      </c>
      <c r="BO26" s="60">
        <f t="shared" ca="1" si="13"/>
        <v>-79160379.600000083</v>
      </c>
      <c r="BP26" s="60">
        <f t="shared" ca="1" si="13"/>
        <v>-79160379.600000083</v>
      </c>
      <c r="BQ26" s="60">
        <f t="shared" ca="1" si="13"/>
        <v>0</v>
      </c>
      <c r="BR26" s="60">
        <f t="shared" ca="1" si="13"/>
        <v>0</v>
      </c>
      <c r="BS26" s="60">
        <f t="shared" ca="1" si="13"/>
        <v>-2773032619.5000005</v>
      </c>
      <c r="BT26" s="60">
        <f t="shared" ca="1" si="13"/>
        <v>-1854498296.8200002</v>
      </c>
      <c r="BU26" s="60">
        <f t="shared" ca="1" si="13"/>
        <v>-971374232.28999996</v>
      </c>
      <c r="BV26" s="60">
        <f t="shared" ca="1" si="14"/>
        <v>-180758024.13</v>
      </c>
      <c r="BW26" s="60">
        <f t="shared" ca="1" si="14"/>
        <v>0</v>
      </c>
      <c r="BX26" s="60">
        <f t="shared" ca="1" si="14"/>
        <v>-76656169.810000017</v>
      </c>
      <c r="BY26" s="60">
        <f t="shared" ca="1" si="14"/>
        <v>-155753043.91000003</v>
      </c>
      <c r="BZ26" s="60">
        <f t="shared" ca="1" si="14"/>
        <v>524937098.48999995</v>
      </c>
      <c r="CA26" s="60">
        <f t="shared" ca="1" si="14"/>
        <v>-58929951.029999986</v>
      </c>
      <c r="CB26" s="60">
        <f t="shared" ca="1" si="14"/>
        <v>0</v>
      </c>
      <c r="CC26" s="60">
        <f t="shared" ca="1" si="14"/>
        <v>0</v>
      </c>
      <c r="CD26" s="60">
        <f t="shared" ca="1" si="14"/>
        <v>0</v>
      </c>
      <c r="CE26" s="60">
        <f t="shared" ca="1" si="14"/>
        <v>0</v>
      </c>
      <c r="CF26" s="60">
        <f t="shared" ca="1" si="14"/>
        <v>0</v>
      </c>
      <c r="CG26" s="60">
        <f t="shared" ca="1" si="14"/>
        <v>0</v>
      </c>
      <c r="CH26" s="60">
        <f t="shared" ca="1" si="14"/>
        <v>0</v>
      </c>
      <c r="CI26" s="60">
        <f t="shared" ca="1" si="14"/>
        <v>-142692736.66</v>
      </c>
      <c r="CJ26" s="60">
        <f t="shared" ca="1" si="14"/>
        <v>-142692736.66</v>
      </c>
      <c r="CK26" s="60">
        <f t="shared" ca="1" si="14"/>
        <v>0</v>
      </c>
      <c r="CL26" s="60">
        <f t="shared" ca="1" si="6"/>
        <v>923864005.96001053</v>
      </c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R26" s="5"/>
      <c r="HS26" s="5"/>
      <c r="HT26" s="5"/>
    </row>
    <row r="27" spans="1:228" ht="13.5" customHeight="1">
      <c r="A27" s="43" t="s">
        <v>41</v>
      </c>
      <c r="B27" s="58">
        <v>1030</v>
      </c>
      <c r="C27" s="59" t="s">
        <v>376</v>
      </c>
      <c r="D27" s="60">
        <f t="shared" ca="1" si="10"/>
        <v>18312722231.209999</v>
      </c>
      <c r="E27" s="60">
        <f t="shared" ca="1" si="10"/>
        <v>14110162956.439999</v>
      </c>
      <c r="F27" s="60">
        <f t="shared" ca="1" si="10"/>
        <v>19880758961.689999</v>
      </c>
      <c r="G27" s="60">
        <f t="shared" ca="1" si="10"/>
        <v>-5069253771.8900003</v>
      </c>
      <c r="H27" s="60">
        <f t="shared" ca="1" si="10"/>
        <v>-701342233.36000001</v>
      </c>
      <c r="I27" s="60">
        <f t="shared" ca="1" si="10"/>
        <v>-1031434701.0400031</v>
      </c>
      <c r="J27" s="60">
        <f t="shared" ca="1" si="10"/>
        <v>-3006498046.8700027</v>
      </c>
      <c r="K27" s="60">
        <f t="shared" ca="1" si="10"/>
        <v>-20134384225.509998</v>
      </c>
      <c r="L27" s="60">
        <f t="shared" ca="1" si="10"/>
        <v>17127886178.639996</v>
      </c>
      <c r="M27" s="60">
        <f t="shared" ca="1" si="10"/>
        <v>1874083624.8399997</v>
      </c>
      <c r="N27" s="60">
        <f t="shared" ca="1" si="7"/>
        <v>3425588688.6899996</v>
      </c>
      <c r="O27" s="60">
        <f t="shared" ca="1" si="7"/>
        <v>-1551505063.8499999</v>
      </c>
      <c r="P27" s="60">
        <f t="shared" ca="1" si="7"/>
        <v>100979720.99000001</v>
      </c>
      <c r="Q27" s="60">
        <f t="shared" ca="1" si="7"/>
        <v>744166798.52999997</v>
      </c>
      <c r="R27" s="60">
        <f t="shared" ca="1" si="7"/>
        <v>-643187077.53999996</v>
      </c>
      <c r="S27" s="60">
        <f t="shared" ca="1" si="7"/>
        <v>-96684811.480000004</v>
      </c>
      <c r="T27" s="60">
        <f t="shared" ca="1" si="7"/>
        <v>-192681290.87</v>
      </c>
      <c r="U27" s="60">
        <f t="shared" ca="1" si="7"/>
        <v>-746826466.21000004</v>
      </c>
      <c r="V27" s="60">
        <f t="shared" ca="1" si="7"/>
        <v>554145175.34000003</v>
      </c>
      <c r="W27" s="60">
        <f t="shared" ca="1" si="7"/>
        <v>95996479.390000001</v>
      </c>
      <c r="X27" s="60">
        <f t="shared" ca="1" si="7"/>
        <v>114525227.2</v>
      </c>
      <c r="Y27" s="60">
        <f t="shared" ca="1" si="7"/>
        <v>-18528747.809999999</v>
      </c>
      <c r="Z27" s="60">
        <f t="shared" ca="1" si="7"/>
        <v>5213585824.7400007</v>
      </c>
      <c r="AA27" s="60">
        <f t="shared" ca="1" si="7"/>
        <v>1471606735.5300004</v>
      </c>
      <c r="AB27" s="60">
        <f t="shared" ca="1" si="7"/>
        <v>207015301.79999992</v>
      </c>
      <c r="AC27" s="60">
        <f t="shared" ca="1" si="7"/>
        <v>3534963787.4100003</v>
      </c>
      <c r="AD27" s="60">
        <f t="shared" ca="1" si="11"/>
        <v>0</v>
      </c>
      <c r="AE27" s="60">
        <f t="shared" ca="1" si="11"/>
        <v>0</v>
      </c>
      <c r="AF27" s="60">
        <f t="shared" ca="1" si="11"/>
        <v>0</v>
      </c>
      <c r="AG27" s="60">
        <f t="shared" ca="1" si="11"/>
        <v>0</v>
      </c>
      <c r="AH27" s="60">
        <f t="shared" ca="1" si="11"/>
        <v>0</v>
      </c>
      <c r="AI27" s="60">
        <f t="shared" ca="1" si="11"/>
        <v>0</v>
      </c>
      <c r="AJ27" s="60">
        <f t="shared" ca="1" si="11"/>
        <v>34327875.989999995</v>
      </c>
      <c r="AK27" s="60">
        <f t="shared" ca="1" si="11"/>
        <v>34327875.989999995</v>
      </c>
      <c r="AL27" s="60">
        <f t="shared" ca="1" si="11"/>
        <v>0</v>
      </c>
      <c r="AM27" s="60">
        <f t="shared" ca="1" si="11"/>
        <v>82765086.559999943</v>
      </c>
      <c r="AN27" s="60">
        <f t="shared" ca="1" si="11"/>
        <v>148617225.63999996</v>
      </c>
      <c r="AO27" s="60">
        <f t="shared" ca="1" si="11"/>
        <v>-13258187.079999998</v>
      </c>
      <c r="AP27" s="60">
        <f t="shared" ca="1" si="11"/>
        <v>0</v>
      </c>
      <c r="AQ27" s="60">
        <f t="shared" ca="1" si="11"/>
        <v>0</v>
      </c>
      <c r="AR27" s="60">
        <f t="shared" ca="1" si="11"/>
        <v>-52593952</v>
      </c>
      <c r="AS27" s="60">
        <f t="shared" ca="1" si="11"/>
        <v>-16474696352.540003</v>
      </c>
      <c r="AT27" s="60">
        <f t="shared" ca="1" si="12"/>
        <v>-7172783801.1699991</v>
      </c>
      <c r="AU27" s="60">
        <f t="shared" ca="1" si="12"/>
        <v>-7763198809.0099993</v>
      </c>
      <c r="AV27" s="60">
        <f t="shared" ca="1" si="12"/>
        <v>590415007.83999991</v>
      </c>
      <c r="AW27" s="60">
        <f t="shared" ca="1" si="12"/>
        <v>-5177234537.7300014</v>
      </c>
      <c r="AX27" s="60">
        <f t="shared" ca="1" si="12"/>
        <v>-5562856380.7900009</v>
      </c>
      <c r="AY27" s="60">
        <f t="shared" ca="1" si="12"/>
        <v>-26006889134.990005</v>
      </c>
      <c r="AZ27" s="60">
        <f t="shared" ca="1" si="12"/>
        <v>-10257706778.360001</v>
      </c>
      <c r="BA27" s="60">
        <f t="shared" ca="1" si="12"/>
        <v>-32064477220.52</v>
      </c>
      <c r="BB27" s="60">
        <f t="shared" ca="1" si="12"/>
        <v>0</v>
      </c>
      <c r="BC27" s="60">
        <f t="shared" ca="1" si="12"/>
        <v>16315294863.889999</v>
      </c>
      <c r="BD27" s="60">
        <f t="shared" ca="1" si="12"/>
        <v>20444032754.200005</v>
      </c>
      <c r="BE27" s="60">
        <f t="shared" ca="1" si="12"/>
        <v>385621843.05999994</v>
      </c>
      <c r="BF27" s="60">
        <f t="shared" ca="1" si="12"/>
        <v>2062912250.96</v>
      </c>
      <c r="BG27" s="60">
        <f t="shared" ca="1" si="12"/>
        <v>1654451822.4999998</v>
      </c>
      <c r="BH27" s="60">
        <f t="shared" ca="1" si="12"/>
        <v>1394526995.1300001</v>
      </c>
      <c r="BI27" s="60">
        <f t="shared" ca="1" si="12"/>
        <v>0</v>
      </c>
      <c r="BJ27" s="60">
        <f t="shared" ca="1" si="13"/>
        <v>-986066566.67000008</v>
      </c>
      <c r="BK27" s="60">
        <f t="shared" ca="1" si="13"/>
        <v>-1677290407.9000001</v>
      </c>
      <c r="BL27" s="60">
        <f t="shared" ca="1" si="13"/>
        <v>1828135.6600000001</v>
      </c>
      <c r="BM27" s="60">
        <f t="shared" ca="1" si="13"/>
        <v>1828135.6600000001</v>
      </c>
      <c r="BN27" s="60">
        <f t="shared" ca="1" si="13"/>
        <v>0</v>
      </c>
      <c r="BO27" s="60">
        <f t="shared" ca="1" si="13"/>
        <v>-116860167.86</v>
      </c>
      <c r="BP27" s="60">
        <f t="shared" ca="1" si="13"/>
        <v>-116860167.86</v>
      </c>
      <c r="BQ27" s="60">
        <f t="shared" ca="1" si="13"/>
        <v>0</v>
      </c>
      <c r="BR27" s="60">
        <f t="shared" ca="1" si="13"/>
        <v>0</v>
      </c>
      <c r="BS27" s="60">
        <f t="shared" ca="1" si="13"/>
        <v>-3637925581.1600003</v>
      </c>
      <c r="BT27" s="60">
        <f t="shared" ca="1" si="13"/>
        <v>-2495628658.79</v>
      </c>
      <c r="BU27" s="60">
        <f t="shared" ca="1" si="13"/>
        <v>-983504580.18000031</v>
      </c>
      <c r="BV27" s="60">
        <f t="shared" ca="1" si="14"/>
        <v>-184934605.83999991</v>
      </c>
      <c r="BW27" s="60">
        <f t="shared" ca="1" si="14"/>
        <v>0</v>
      </c>
      <c r="BX27" s="60">
        <f t="shared" ca="1" si="14"/>
        <v>-174705941.45999995</v>
      </c>
      <c r="BY27" s="60">
        <f t="shared" ca="1" si="14"/>
        <v>-108165758.25999995</v>
      </c>
      <c r="BZ27" s="60">
        <f t="shared" ca="1" si="14"/>
        <v>309013963.37</v>
      </c>
      <c r="CA27" s="60">
        <f t="shared" ca="1" si="14"/>
        <v>0</v>
      </c>
      <c r="CB27" s="60">
        <f t="shared" ca="1" si="14"/>
        <v>93</v>
      </c>
      <c r="CC27" s="60">
        <f t="shared" ca="1" si="14"/>
        <v>93</v>
      </c>
      <c r="CD27" s="60">
        <f t="shared" ca="1" si="14"/>
        <v>-142</v>
      </c>
      <c r="CE27" s="60">
        <f t="shared" ca="1" si="14"/>
        <v>235</v>
      </c>
      <c r="CF27" s="60">
        <f t="shared" ca="1" si="14"/>
        <v>0</v>
      </c>
      <c r="CG27" s="60">
        <f t="shared" ca="1" si="14"/>
        <v>0</v>
      </c>
      <c r="CH27" s="60">
        <f t="shared" ca="1" si="14"/>
        <v>0</v>
      </c>
      <c r="CI27" s="60">
        <f t="shared" ca="1" si="14"/>
        <v>-371720493.28000003</v>
      </c>
      <c r="CJ27" s="60">
        <f t="shared" ca="1" si="14"/>
        <v>-371720493.28000003</v>
      </c>
      <c r="CK27" s="60">
        <f t="shared" ca="1" si="14"/>
        <v>0</v>
      </c>
      <c r="CL27" s="60">
        <f t="shared" ca="1" si="6"/>
        <v>1838025878.6699963</v>
      </c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R27" s="5"/>
      <c r="HS27" s="5"/>
      <c r="HT27" s="5"/>
    </row>
    <row r="28" spans="1:228" ht="13.5" customHeight="1">
      <c r="A28" s="43" t="s">
        <v>43</v>
      </c>
      <c r="B28" s="58">
        <v>1031</v>
      </c>
      <c r="C28" s="59" t="s">
        <v>376</v>
      </c>
      <c r="D28" s="60">
        <f t="shared" ca="1" si="10"/>
        <v>634255871.60999978</v>
      </c>
      <c r="E28" s="60">
        <f t="shared" ca="1" si="10"/>
        <v>537408822.48999989</v>
      </c>
      <c r="F28" s="60">
        <f t="shared" ca="1" si="10"/>
        <v>891525606.50999999</v>
      </c>
      <c r="G28" s="60">
        <f t="shared" ca="1" si="10"/>
        <v>-354116784.0200001</v>
      </c>
      <c r="H28" s="60">
        <f t="shared" ca="1" si="10"/>
        <v>0</v>
      </c>
      <c r="I28" s="60">
        <f t="shared" ca="1" si="10"/>
        <v>-101604663.75999999</v>
      </c>
      <c r="J28" s="60">
        <f t="shared" ca="1" si="10"/>
        <v>-145828391.45000005</v>
      </c>
      <c r="K28" s="60">
        <f t="shared" ca="1" si="10"/>
        <v>-766050324.08000004</v>
      </c>
      <c r="L28" s="60">
        <f t="shared" ca="1" si="10"/>
        <v>620221932.63</v>
      </c>
      <c r="M28" s="60">
        <f t="shared" ca="1" si="10"/>
        <v>44223727.690000057</v>
      </c>
      <c r="N28" s="60">
        <f t="shared" ca="1" si="7"/>
        <v>222115627.46000004</v>
      </c>
      <c r="O28" s="60">
        <f t="shared" ca="1" si="7"/>
        <v>-177891899.76999998</v>
      </c>
      <c r="P28" s="60">
        <f t="shared" ca="1" si="7"/>
        <v>0</v>
      </c>
      <c r="Q28" s="60">
        <f t="shared" ca="1" si="7"/>
        <v>0</v>
      </c>
      <c r="R28" s="60">
        <f t="shared" ca="1" si="7"/>
        <v>0</v>
      </c>
      <c r="S28" s="60">
        <f t="shared" ca="1" si="7"/>
        <v>-1061416.4399999976</v>
      </c>
      <c r="T28" s="60">
        <f t="shared" ca="1" si="7"/>
        <v>33811467.650000013</v>
      </c>
      <c r="U28" s="60">
        <f t="shared" ca="1" si="7"/>
        <v>-51386427.710000001</v>
      </c>
      <c r="V28" s="60">
        <f t="shared" ca="1" si="7"/>
        <v>85197895.360000014</v>
      </c>
      <c r="W28" s="60">
        <f t="shared" ca="1" si="7"/>
        <v>-34872884.090000011</v>
      </c>
      <c r="X28" s="60">
        <f t="shared" ca="1" si="7"/>
        <v>49782492.669999994</v>
      </c>
      <c r="Y28" s="60">
        <f t="shared" ca="1" si="7"/>
        <v>-84655376.760000005</v>
      </c>
      <c r="Z28" s="60">
        <f t="shared" ca="1" si="7"/>
        <v>192141299.61999995</v>
      </c>
      <c r="AA28" s="60">
        <f t="shared" ca="1" si="7"/>
        <v>88264123.159999967</v>
      </c>
      <c r="AB28" s="60">
        <f t="shared" ca="1" si="7"/>
        <v>0</v>
      </c>
      <c r="AC28" s="60">
        <f t="shared" ca="1" si="7"/>
        <v>0</v>
      </c>
      <c r="AD28" s="60">
        <f t="shared" ca="1" si="11"/>
        <v>103877176.45999999</v>
      </c>
      <c r="AE28" s="60">
        <f t="shared" ca="1" si="11"/>
        <v>0</v>
      </c>
      <c r="AF28" s="60">
        <f t="shared" ca="1" si="11"/>
        <v>0</v>
      </c>
      <c r="AG28" s="60">
        <f t="shared" ca="1" si="11"/>
        <v>0</v>
      </c>
      <c r="AH28" s="60">
        <f t="shared" ca="1" si="11"/>
        <v>0</v>
      </c>
      <c r="AI28" s="60">
        <f t="shared" ca="1" si="11"/>
        <v>0</v>
      </c>
      <c r="AJ28" s="60">
        <f t="shared" ca="1" si="11"/>
        <v>0</v>
      </c>
      <c r="AK28" s="60">
        <f t="shared" ca="1" si="11"/>
        <v>0</v>
      </c>
      <c r="AL28" s="60">
        <f t="shared" ca="1" si="11"/>
        <v>0</v>
      </c>
      <c r="AM28" s="60">
        <f t="shared" ca="1" si="11"/>
        <v>7371829.6999999797</v>
      </c>
      <c r="AN28" s="60">
        <f t="shared" ca="1" si="11"/>
        <v>14378679.799999984</v>
      </c>
      <c r="AO28" s="60">
        <f t="shared" ca="1" si="11"/>
        <v>-563698.02000000095</v>
      </c>
      <c r="AP28" s="60">
        <f t="shared" ca="1" si="11"/>
        <v>0</v>
      </c>
      <c r="AQ28" s="60">
        <f t="shared" ca="1" si="11"/>
        <v>0</v>
      </c>
      <c r="AR28" s="60">
        <f t="shared" ca="1" si="11"/>
        <v>-6443152.0800000029</v>
      </c>
      <c r="AS28" s="60">
        <f t="shared" ca="1" si="11"/>
        <v>-621919750.97999978</v>
      </c>
      <c r="AT28" s="60">
        <f t="shared" ca="1" si="12"/>
        <v>-328429594.69999987</v>
      </c>
      <c r="AU28" s="60">
        <f t="shared" ca="1" si="12"/>
        <v>-455222872.18999988</v>
      </c>
      <c r="AV28" s="60">
        <f t="shared" ca="1" si="12"/>
        <v>126793277.49000001</v>
      </c>
      <c r="AW28" s="60">
        <f t="shared" ca="1" si="12"/>
        <v>-40369649.620000005</v>
      </c>
      <c r="AX28" s="60">
        <f t="shared" ca="1" si="12"/>
        <v>103845175.19999993</v>
      </c>
      <c r="AY28" s="60">
        <f t="shared" ca="1" si="12"/>
        <v>-791401812.99000001</v>
      </c>
      <c r="AZ28" s="60">
        <f t="shared" ca="1" si="12"/>
        <v>-695302875.69999981</v>
      </c>
      <c r="BA28" s="60">
        <f t="shared" ca="1" si="12"/>
        <v>-471825876.96999997</v>
      </c>
      <c r="BB28" s="60">
        <f t="shared" ca="1" si="12"/>
        <v>0</v>
      </c>
      <c r="BC28" s="60">
        <f t="shared" ca="1" si="12"/>
        <v>375726939.67999989</v>
      </c>
      <c r="BD28" s="60">
        <f t="shared" ca="1" si="12"/>
        <v>895246988.18999994</v>
      </c>
      <c r="BE28" s="60">
        <f t="shared" ca="1" si="12"/>
        <v>-144214824.81999993</v>
      </c>
      <c r="BF28" s="60">
        <f t="shared" ca="1" si="12"/>
        <v>434646967.84000003</v>
      </c>
      <c r="BG28" s="60">
        <f t="shared" ca="1" si="12"/>
        <v>350668938.42000002</v>
      </c>
      <c r="BH28" s="60">
        <f t="shared" ca="1" si="12"/>
        <v>324549222.06999999</v>
      </c>
      <c r="BI28" s="60">
        <f t="shared" ca="1" si="12"/>
        <v>0</v>
      </c>
      <c r="BJ28" s="60">
        <f t="shared" ca="1" si="13"/>
        <v>-240571192.65000001</v>
      </c>
      <c r="BK28" s="60">
        <f t="shared" ca="1" si="13"/>
        <v>-578861792.65999997</v>
      </c>
      <c r="BL28" s="60">
        <f t="shared" ca="1" si="13"/>
        <v>0</v>
      </c>
      <c r="BM28" s="60">
        <f t="shared" ca="1" si="13"/>
        <v>0</v>
      </c>
      <c r="BN28" s="60">
        <f t="shared" ca="1" si="13"/>
        <v>0</v>
      </c>
      <c r="BO28" s="60">
        <f t="shared" ca="1" si="13"/>
        <v>-7340607.2499999981</v>
      </c>
      <c r="BP28" s="60">
        <f t="shared" ca="1" si="13"/>
        <v>-7340607.2499999981</v>
      </c>
      <c r="BQ28" s="60">
        <f t="shared" ca="1" si="13"/>
        <v>0</v>
      </c>
      <c r="BR28" s="60">
        <f t="shared" ca="1" si="13"/>
        <v>0</v>
      </c>
      <c r="BS28" s="60">
        <f t="shared" ca="1" si="13"/>
        <v>-206264917.63999999</v>
      </c>
      <c r="BT28" s="60">
        <f t="shared" ca="1" si="13"/>
        <v>-137680517.28999996</v>
      </c>
      <c r="BU28" s="60">
        <f t="shared" ca="1" si="13"/>
        <v>-73634595.5</v>
      </c>
      <c r="BV28" s="60">
        <f t="shared" ca="1" si="14"/>
        <v>-22284703.359999999</v>
      </c>
      <c r="BW28" s="60">
        <f t="shared" ca="1" si="14"/>
        <v>0</v>
      </c>
      <c r="BX28" s="60">
        <f t="shared" ca="1" si="14"/>
        <v>-361944.26000000007</v>
      </c>
      <c r="BY28" s="60">
        <f t="shared" ca="1" si="14"/>
        <v>-13993882.860000001</v>
      </c>
      <c r="BZ28" s="60">
        <f t="shared" ca="1" si="14"/>
        <v>41690725.630000003</v>
      </c>
      <c r="CA28" s="60">
        <f t="shared" ca="1" si="14"/>
        <v>0</v>
      </c>
      <c r="CB28" s="60">
        <f t="shared" ca="1" si="14"/>
        <v>0</v>
      </c>
      <c r="CC28" s="60">
        <f t="shared" ca="1" si="14"/>
        <v>0</v>
      </c>
      <c r="CD28" s="60">
        <f t="shared" ca="1" si="14"/>
        <v>0</v>
      </c>
      <c r="CE28" s="60">
        <f t="shared" ca="1" si="14"/>
        <v>0</v>
      </c>
      <c r="CF28" s="60">
        <f t="shared" ca="1" si="14"/>
        <v>0</v>
      </c>
      <c r="CG28" s="60">
        <f t="shared" ca="1" si="14"/>
        <v>0</v>
      </c>
      <c r="CH28" s="60">
        <f t="shared" ca="1" si="14"/>
        <v>0</v>
      </c>
      <c r="CI28" s="60">
        <f t="shared" ca="1" si="14"/>
        <v>-39514981.770000003</v>
      </c>
      <c r="CJ28" s="60">
        <f t="shared" ca="1" si="14"/>
        <v>-39514981.770000003</v>
      </c>
      <c r="CK28" s="60">
        <f t="shared" ca="1" si="14"/>
        <v>0</v>
      </c>
      <c r="CL28" s="60">
        <f t="shared" ca="1" si="6"/>
        <v>12336120.629999995</v>
      </c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R28" s="5"/>
      <c r="HS28" s="5"/>
      <c r="HT28" s="5"/>
    </row>
    <row r="29" spans="1:228" ht="13.5" customHeight="1">
      <c r="A29" s="43" t="s">
        <v>45</v>
      </c>
      <c r="B29" s="58">
        <v>1032</v>
      </c>
      <c r="C29" s="59" t="s">
        <v>376</v>
      </c>
      <c r="D29" s="60">
        <f t="shared" ca="1" si="10"/>
        <v>16720433100.112936</v>
      </c>
      <c r="E29" s="60">
        <f t="shared" ca="1" si="10"/>
        <v>10871636568.959997</v>
      </c>
      <c r="F29" s="60">
        <f t="shared" ca="1" si="10"/>
        <v>21025675178.289997</v>
      </c>
      <c r="G29" s="60">
        <f t="shared" ca="1" si="10"/>
        <v>-9668124650.3099995</v>
      </c>
      <c r="H29" s="60">
        <f t="shared" ca="1" si="10"/>
        <v>-485913959.02000004</v>
      </c>
      <c r="I29" s="60">
        <f t="shared" ca="1" si="10"/>
        <v>2165152877.2100053</v>
      </c>
      <c r="J29" s="60">
        <f t="shared" ca="1" si="10"/>
        <v>1239384569.0000038</v>
      </c>
      <c r="K29" s="60">
        <f t="shared" ca="1" si="10"/>
        <v>-22405172581.040001</v>
      </c>
      <c r="L29" s="60">
        <f t="shared" ca="1" si="10"/>
        <v>23644557150.040005</v>
      </c>
      <c r="M29" s="60">
        <f t="shared" ca="1" si="10"/>
        <v>979454686.74000168</v>
      </c>
      <c r="N29" s="60">
        <f t="shared" ca="1" si="7"/>
        <v>8885106047.8200016</v>
      </c>
      <c r="O29" s="60">
        <f t="shared" ca="1" si="7"/>
        <v>-7905651361.0799999</v>
      </c>
      <c r="P29" s="60">
        <f t="shared" ca="1" si="7"/>
        <v>-53686378.530000389</v>
      </c>
      <c r="Q29" s="60">
        <f t="shared" ca="1" si="7"/>
        <v>519413298.36999971</v>
      </c>
      <c r="R29" s="60">
        <f t="shared" ca="1" si="7"/>
        <v>-573099676.9000001</v>
      </c>
      <c r="S29" s="60">
        <f t="shared" ca="1" si="7"/>
        <v>14185971.159999996</v>
      </c>
      <c r="T29" s="60">
        <f t="shared" ca="1" si="7"/>
        <v>74295167.299999997</v>
      </c>
      <c r="U29" s="60">
        <f t="shared" ca="1" si="7"/>
        <v>0</v>
      </c>
      <c r="V29" s="60">
        <f t="shared" ca="1" si="7"/>
        <v>74295167.299999997</v>
      </c>
      <c r="W29" s="60">
        <f t="shared" ca="1" si="7"/>
        <v>-60109196.140000001</v>
      </c>
      <c r="X29" s="60">
        <f t="shared" ca="1" si="7"/>
        <v>0</v>
      </c>
      <c r="Y29" s="60">
        <f t="shared" ca="1" si="7"/>
        <v>-60109196.140000001</v>
      </c>
      <c r="Z29" s="60">
        <f t="shared" ca="1" si="7"/>
        <v>3298588457.8329349</v>
      </c>
      <c r="AA29" s="60">
        <f t="shared" ca="1" si="7"/>
        <v>3298588457.8329349</v>
      </c>
      <c r="AB29" s="60">
        <f t="shared" ca="1" si="7"/>
        <v>0</v>
      </c>
      <c r="AC29" s="60">
        <f t="shared" ca="1" si="7"/>
        <v>0</v>
      </c>
      <c r="AD29" s="60">
        <f t="shared" ca="1" si="11"/>
        <v>0</v>
      </c>
      <c r="AE29" s="60">
        <f t="shared" ca="1" si="11"/>
        <v>0</v>
      </c>
      <c r="AF29" s="60">
        <f t="shared" ca="1" si="11"/>
        <v>0</v>
      </c>
      <c r="AG29" s="60">
        <f t="shared" ca="1" si="11"/>
        <v>0</v>
      </c>
      <c r="AH29" s="60">
        <f t="shared" ca="1" si="11"/>
        <v>0</v>
      </c>
      <c r="AI29" s="60">
        <f t="shared" ca="1" si="11"/>
        <v>0</v>
      </c>
      <c r="AJ29" s="60">
        <f t="shared" ca="1" si="11"/>
        <v>101128754.70999999</v>
      </c>
      <c r="AK29" s="60">
        <f t="shared" ca="1" si="11"/>
        <v>101128754.70999999</v>
      </c>
      <c r="AL29" s="60">
        <f t="shared" ca="1" si="11"/>
        <v>0</v>
      </c>
      <c r="AM29" s="60">
        <f t="shared" ca="1" si="11"/>
        <v>269740470.24000019</v>
      </c>
      <c r="AN29" s="60">
        <f t="shared" ca="1" si="11"/>
        <v>370059636.31000012</v>
      </c>
      <c r="AO29" s="60">
        <f t="shared" ca="1" si="11"/>
        <v>-92318459.149999961</v>
      </c>
      <c r="AP29" s="60">
        <f t="shared" ca="1" si="11"/>
        <v>1421175.1299999994</v>
      </c>
      <c r="AQ29" s="60">
        <f t="shared" ca="1" si="11"/>
        <v>-598975.34000000008</v>
      </c>
      <c r="AR29" s="60">
        <f t="shared" ca="1" si="11"/>
        <v>-8822906.7099999972</v>
      </c>
      <c r="AS29" s="60">
        <f t="shared" ca="1" si="11"/>
        <v>-14478234207.000008</v>
      </c>
      <c r="AT29" s="60">
        <f t="shared" ca="1" si="12"/>
        <v>-8205614422.8700056</v>
      </c>
      <c r="AU29" s="60">
        <f t="shared" ca="1" si="12"/>
        <v>-10628864150.740005</v>
      </c>
      <c r="AV29" s="60">
        <f t="shared" ca="1" si="12"/>
        <v>2423249727.8699999</v>
      </c>
      <c r="AW29" s="60">
        <f t="shared" ca="1" si="12"/>
        <v>-1901274626.7000027</v>
      </c>
      <c r="AX29" s="60">
        <f t="shared" ca="1" si="12"/>
        <v>-3100698219.2900047</v>
      </c>
      <c r="AY29" s="60">
        <f t="shared" ca="1" si="12"/>
        <v>-19183340609.450005</v>
      </c>
      <c r="AZ29" s="60">
        <f t="shared" ca="1" si="12"/>
        <v>-13499492372.319998</v>
      </c>
      <c r="BA29" s="60">
        <f t="shared" ca="1" si="12"/>
        <v>-19507690798.830002</v>
      </c>
      <c r="BB29" s="60">
        <f t="shared" ca="1" si="12"/>
        <v>0</v>
      </c>
      <c r="BC29" s="60">
        <f t="shared" ca="1" si="12"/>
        <v>13823842561.699995</v>
      </c>
      <c r="BD29" s="60">
        <f t="shared" ca="1" si="12"/>
        <v>16082642390.16</v>
      </c>
      <c r="BE29" s="60">
        <f t="shared" ca="1" si="12"/>
        <v>1199423592.5900021</v>
      </c>
      <c r="BF29" s="60">
        <f t="shared" ca="1" si="12"/>
        <v>7524531027.9100027</v>
      </c>
      <c r="BG29" s="60">
        <f t="shared" ca="1" si="12"/>
        <v>6481733354.0600023</v>
      </c>
      <c r="BH29" s="60">
        <f t="shared" ca="1" si="12"/>
        <v>6694920314.8999996</v>
      </c>
      <c r="BI29" s="60">
        <f t="shared" ca="1" si="12"/>
        <v>0</v>
      </c>
      <c r="BJ29" s="60">
        <f t="shared" ca="1" si="13"/>
        <v>-5652122641.0500002</v>
      </c>
      <c r="BK29" s="60">
        <f t="shared" ca="1" si="13"/>
        <v>-6325107435.3200006</v>
      </c>
      <c r="BL29" s="60">
        <f t="shared" ca="1" si="13"/>
        <v>0</v>
      </c>
      <c r="BM29" s="60">
        <f t="shared" ca="1" si="13"/>
        <v>0</v>
      </c>
      <c r="BN29" s="60">
        <f t="shared" ca="1" si="13"/>
        <v>0</v>
      </c>
      <c r="BO29" s="60">
        <f t="shared" ca="1" si="13"/>
        <v>-196115207.63999999</v>
      </c>
      <c r="BP29" s="60">
        <f t="shared" ca="1" si="13"/>
        <v>-196115207.63999999</v>
      </c>
      <c r="BQ29" s="60">
        <f t="shared" ca="1" si="13"/>
        <v>0</v>
      </c>
      <c r="BR29" s="60">
        <f t="shared" ca="1" si="13"/>
        <v>0</v>
      </c>
      <c r="BS29" s="60">
        <f t="shared" ca="1" si="13"/>
        <v>-3655516433.8400011</v>
      </c>
      <c r="BT29" s="60">
        <f t="shared" ca="1" si="13"/>
        <v>-2930002529.5800018</v>
      </c>
      <c r="BU29" s="60">
        <f t="shared" ca="1" si="13"/>
        <v>-1022348337.3499999</v>
      </c>
      <c r="BV29" s="60">
        <f t="shared" ca="1" si="14"/>
        <v>-125668048.16999999</v>
      </c>
      <c r="BW29" s="60">
        <f t="shared" ca="1" si="14"/>
        <v>0</v>
      </c>
      <c r="BX29" s="60">
        <f t="shared" ca="1" si="14"/>
        <v>-276190360.63</v>
      </c>
      <c r="BY29" s="60">
        <f t="shared" ca="1" si="14"/>
        <v>-282407169.73999989</v>
      </c>
      <c r="BZ29" s="60">
        <f t="shared" ca="1" si="14"/>
        <v>972560975.4799999</v>
      </c>
      <c r="CA29" s="60">
        <f t="shared" ca="1" si="14"/>
        <v>8539036.1500000004</v>
      </c>
      <c r="CB29" s="60">
        <f t="shared" ca="1" si="14"/>
        <v>0</v>
      </c>
      <c r="CC29" s="60">
        <f t="shared" ca="1" si="14"/>
        <v>0</v>
      </c>
      <c r="CD29" s="60">
        <f t="shared" ca="1" si="14"/>
        <v>0</v>
      </c>
      <c r="CE29" s="60">
        <f t="shared" ca="1" si="14"/>
        <v>0</v>
      </c>
      <c r="CF29" s="60">
        <f t="shared" ca="1" si="14"/>
        <v>0</v>
      </c>
      <c r="CG29" s="60">
        <f t="shared" ca="1" si="14"/>
        <v>0</v>
      </c>
      <c r="CH29" s="60">
        <f t="shared" ca="1" si="14"/>
        <v>0</v>
      </c>
      <c r="CI29" s="60">
        <f t="shared" ca="1" si="14"/>
        <v>-519713515.95000011</v>
      </c>
      <c r="CJ29" s="60">
        <f t="shared" ca="1" si="14"/>
        <v>-519713515.95000011</v>
      </c>
      <c r="CK29" s="60">
        <f t="shared" ca="1" si="14"/>
        <v>0</v>
      </c>
      <c r="CL29" s="60">
        <f t="shared" ca="1" si="6"/>
        <v>2242198893.1129284</v>
      </c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R29" s="5"/>
      <c r="HS29" s="5"/>
      <c r="HT29" s="5"/>
    </row>
    <row r="30" spans="1:228" ht="13.5" customHeight="1">
      <c r="A30" s="43" t="s">
        <v>47</v>
      </c>
      <c r="B30" s="58">
        <v>1034</v>
      </c>
      <c r="C30" s="59" t="s">
        <v>376</v>
      </c>
      <c r="D30" s="60">
        <f t="shared" ca="1" si="10"/>
        <v>2426343896.9299994</v>
      </c>
      <c r="E30" s="60">
        <f t="shared" ca="1" si="10"/>
        <v>1788648422.97</v>
      </c>
      <c r="F30" s="60">
        <f t="shared" ca="1" si="10"/>
        <v>2480157408.77</v>
      </c>
      <c r="G30" s="60">
        <f t="shared" ca="1" si="10"/>
        <v>-540788792.51999998</v>
      </c>
      <c r="H30" s="60">
        <f t="shared" ca="1" si="10"/>
        <v>-150720193.28</v>
      </c>
      <c r="I30" s="60">
        <f t="shared" ca="1" si="10"/>
        <v>-189247327.38000065</v>
      </c>
      <c r="J30" s="60">
        <f t="shared" ca="1" si="10"/>
        <v>-317785941.61000061</v>
      </c>
      <c r="K30" s="60">
        <f t="shared" ca="1" si="10"/>
        <v>-2394981120.9000006</v>
      </c>
      <c r="L30" s="60">
        <f t="shared" ca="1" si="10"/>
        <v>2077195179.29</v>
      </c>
      <c r="M30" s="60">
        <f t="shared" ca="1" si="10"/>
        <v>89813649.469999939</v>
      </c>
      <c r="N30" s="60">
        <f t="shared" ca="1" si="7"/>
        <v>336164340.81999993</v>
      </c>
      <c r="O30" s="60">
        <f t="shared" ca="1" si="7"/>
        <v>-246350691.34999999</v>
      </c>
      <c r="P30" s="60">
        <f t="shared" ca="1" si="7"/>
        <v>38724964.760000005</v>
      </c>
      <c r="Q30" s="60">
        <f t="shared" ca="1" si="7"/>
        <v>151581559.78</v>
      </c>
      <c r="R30" s="60">
        <f t="shared" ca="1" si="7"/>
        <v>-112856595.02</v>
      </c>
      <c r="S30" s="60">
        <f t="shared" ca="1" si="7"/>
        <v>0</v>
      </c>
      <c r="T30" s="60">
        <f t="shared" ca="1" si="7"/>
        <v>0</v>
      </c>
      <c r="U30" s="60">
        <f t="shared" ca="1" si="7"/>
        <v>0</v>
      </c>
      <c r="V30" s="60">
        <f t="shared" ca="1" si="7"/>
        <v>0</v>
      </c>
      <c r="W30" s="60">
        <f t="shared" ca="1" si="7"/>
        <v>0</v>
      </c>
      <c r="X30" s="60">
        <f t="shared" ca="1" si="7"/>
        <v>0</v>
      </c>
      <c r="Y30" s="60">
        <f t="shared" ca="1" si="7"/>
        <v>0</v>
      </c>
      <c r="Z30" s="60">
        <f t="shared" ca="1" si="7"/>
        <v>820433859.85999978</v>
      </c>
      <c r="AA30" s="60">
        <f t="shared" ca="1" si="7"/>
        <v>449312659.75999981</v>
      </c>
      <c r="AB30" s="60">
        <f t="shared" ca="1" si="7"/>
        <v>371121200.09999996</v>
      </c>
      <c r="AC30" s="60">
        <f t="shared" ca="1" si="7"/>
        <v>0</v>
      </c>
      <c r="AD30" s="60">
        <f t="shared" ca="1" si="11"/>
        <v>0</v>
      </c>
      <c r="AE30" s="60">
        <f t="shared" ca="1" si="11"/>
        <v>0</v>
      </c>
      <c r="AF30" s="60">
        <f t="shared" ca="1" si="11"/>
        <v>0</v>
      </c>
      <c r="AG30" s="60">
        <f t="shared" ca="1" si="11"/>
        <v>0</v>
      </c>
      <c r="AH30" s="60">
        <f t="shared" ca="1" si="11"/>
        <v>0</v>
      </c>
      <c r="AI30" s="60">
        <f t="shared" ca="1" si="11"/>
        <v>0</v>
      </c>
      <c r="AJ30" s="60">
        <f t="shared" ca="1" si="11"/>
        <v>12822474.949999999</v>
      </c>
      <c r="AK30" s="60">
        <f t="shared" ca="1" si="11"/>
        <v>12822474.949999999</v>
      </c>
      <c r="AL30" s="60">
        <f t="shared" ca="1" si="11"/>
        <v>0</v>
      </c>
      <c r="AM30" s="60">
        <f t="shared" ca="1" si="11"/>
        <v>-6313533.4699999997</v>
      </c>
      <c r="AN30" s="60">
        <f t="shared" ca="1" si="11"/>
        <v>-6313533.4699999997</v>
      </c>
      <c r="AO30" s="60">
        <f t="shared" ca="1" si="11"/>
        <v>0</v>
      </c>
      <c r="AP30" s="60">
        <f t="shared" ca="1" si="11"/>
        <v>0</v>
      </c>
      <c r="AQ30" s="60">
        <f t="shared" ca="1" si="11"/>
        <v>0</v>
      </c>
      <c r="AR30" s="60">
        <f t="shared" ca="1" si="11"/>
        <v>0</v>
      </c>
      <c r="AS30" s="60">
        <f t="shared" ca="1" si="11"/>
        <v>-2102803322.7600002</v>
      </c>
      <c r="AT30" s="60">
        <f t="shared" ca="1" si="12"/>
        <v>-1035298709.7700002</v>
      </c>
      <c r="AU30" s="60">
        <f t="shared" ca="1" si="12"/>
        <v>-1237344470.7700002</v>
      </c>
      <c r="AV30" s="60">
        <f t="shared" ca="1" si="12"/>
        <v>202045761</v>
      </c>
      <c r="AW30" s="60">
        <f t="shared" ca="1" si="12"/>
        <v>-625572149.99999988</v>
      </c>
      <c r="AX30" s="60">
        <f t="shared" ca="1" si="12"/>
        <v>-640099565.61999989</v>
      </c>
      <c r="AY30" s="60">
        <f t="shared" ca="1" si="12"/>
        <v>-3639106085.5499997</v>
      </c>
      <c r="AZ30" s="60">
        <f t="shared" ca="1" si="12"/>
        <v>-1667340492.3399999</v>
      </c>
      <c r="BA30" s="60">
        <f t="shared" ca="1" si="12"/>
        <v>-4019999598.9299994</v>
      </c>
      <c r="BB30" s="60">
        <f t="shared" ca="1" si="12"/>
        <v>0</v>
      </c>
      <c r="BC30" s="60">
        <f t="shared" ca="1" si="12"/>
        <v>2048234005.7199998</v>
      </c>
      <c r="BD30" s="60">
        <f t="shared" ca="1" si="12"/>
        <v>2999006519.9299998</v>
      </c>
      <c r="BE30" s="60">
        <f t="shared" ca="1" si="12"/>
        <v>14527415.620000005</v>
      </c>
      <c r="BF30" s="60">
        <f t="shared" ca="1" si="12"/>
        <v>317992462.70000005</v>
      </c>
      <c r="BG30" s="60">
        <f t="shared" ca="1" si="12"/>
        <v>337945101.22000003</v>
      </c>
      <c r="BH30" s="60">
        <f t="shared" ca="1" si="12"/>
        <v>94099173.950000018</v>
      </c>
      <c r="BI30" s="60">
        <f t="shared" ca="1" si="12"/>
        <v>0</v>
      </c>
      <c r="BJ30" s="60">
        <f t="shared" ca="1" si="13"/>
        <v>-114051812.47</v>
      </c>
      <c r="BK30" s="60">
        <f t="shared" ca="1" si="13"/>
        <v>-303465047.08000004</v>
      </c>
      <c r="BL30" s="60">
        <f t="shared" ca="1" si="13"/>
        <v>0</v>
      </c>
      <c r="BM30" s="60">
        <f t="shared" ca="1" si="13"/>
        <v>0</v>
      </c>
      <c r="BN30" s="60">
        <f t="shared" ca="1" si="13"/>
        <v>0</v>
      </c>
      <c r="BO30" s="60">
        <f t="shared" ca="1" si="13"/>
        <v>-2746348.2199999997</v>
      </c>
      <c r="BP30" s="60">
        <f t="shared" ca="1" si="13"/>
        <v>-2746348.2199999997</v>
      </c>
      <c r="BQ30" s="60">
        <f t="shared" ca="1" si="13"/>
        <v>0</v>
      </c>
      <c r="BR30" s="60">
        <f t="shared" ca="1" si="13"/>
        <v>0</v>
      </c>
      <c r="BS30" s="60">
        <f t="shared" ca="1" si="13"/>
        <v>-435891690.50000012</v>
      </c>
      <c r="BT30" s="60">
        <f t="shared" ca="1" si="13"/>
        <v>-287098656.37000006</v>
      </c>
      <c r="BU30" s="60">
        <f t="shared" ca="1" si="13"/>
        <v>-114229623.51000001</v>
      </c>
      <c r="BV30" s="60">
        <f t="shared" ca="1" si="14"/>
        <v>-45006041.359999999</v>
      </c>
      <c r="BW30" s="60">
        <f t="shared" ca="1" si="14"/>
        <v>0</v>
      </c>
      <c r="BX30" s="60">
        <f t="shared" ca="1" si="14"/>
        <v>-6586575.6100000003</v>
      </c>
      <c r="BY30" s="60">
        <f t="shared" ca="1" si="14"/>
        <v>-7085962.6800000006</v>
      </c>
      <c r="BZ30" s="60">
        <f t="shared" ca="1" si="14"/>
        <v>58453301.70000001</v>
      </c>
      <c r="CA30" s="60">
        <f t="shared" ca="1" si="14"/>
        <v>-34338132.670000009</v>
      </c>
      <c r="CB30" s="60">
        <f t="shared" ca="1" si="14"/>
        <v>-3294424.2699999996</v>
      </c>
      <c r="CC30" s="60">
        <f t="shared" ca="1" si="14"/>
        <v>-3294424.2699999996</v>
      </c>
      <c r="CD30" s="60">
        <f t="shared" ca="1" si="14"/>
        <v>-21472706.07</v>
      </c>
      <c r="CE30" s="60">
        <f t="shared" ca="1" si="14"/>
        <v>18178281.800000001</v>
      </c>
      <c r="CF30" s="60">
        <f t="shared" ca="1" si="14"/>
        <v>0</v>
      </c>
      <c r="CG30" s="60">
        <f t="shared" ca="1" si="14"/>
        <v>0</v>
      </c>
      <c r="CH30" s="60">
        <f t="shared" ca="1" si="14"/>
        <v>0</v>
      </c>
      <c r="CI30" s="60">
        <f t="shared" ca="1" si="14"/>
        <v>0</v>
      </c>
      <c r="CJ30" s="60">
        <f t="shared" ca="1" si="14"/>
        <v>0</v>
      </c>
      <c r="CK30" s="60">
        <f t="shared" ca="1" si="14"/>
        <v>0</v>
      </c>
      <c r="CL30" s="60">
        <f t="shared" ca="1" si="6"/>
        <v>323540574.16999912</v>
      </c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R30" s="5"/>
      <c r="HS30" s="5"/>
      <c r="HT30" s="5"/>
    </row>
    <row r="31" spans="1:228" ht="13.5" customHeight="1">
      <c r="A31" s="43" t="s">
        <v>49</v>
      </c>
      <c r="B31" s="58">
        <v>1035</v>
      </c>
      <c r="C31" s="59" t="s">
        <v>376</v>
      </c>
      <c r="D31" s="60">
        <f t="shared" ca="1" si="10"/>
        <v>29032725427.287983</v>
      </c>
      <c r="E31" s="60">
        <f t="shared" ca="1" si="10"/>
        <v>23300526244.588955</v>
      </c>
      <c r="F31" s="60">
        <f t="shared" ca="1" si="10"/>
        <v>28991555745.028954</v>
      </c>
      <c r="G31" s="60">
        <f t="shared" ca="1" si="10"/>
        <v>-4608352351.6499987</v>
      </c>
      <c r="H31" s="60">
        <f t="shared" ca="1" si="10"/>
        <v>-1082677148.79</v>
      </c>
      <c r="I31" s="60">
        <f t="shared" ca="1" si="10"/>
        <v>-2286566099.180007</v>
      </c>
      <c r="J31" s="60">
        <f t="shared" ca="1" si="10"/>
        <v>-2438227303.1200066</v>
      </c>
      <c r="K31" s="60">
        <f t="shared" ca="1" si="10"/>
        <v>-30230463978.810009</v>
      </c>
      <c r="L31" s="60">
        <f t="shared" ca="1" si="10"/>
        <v>27792236675.690002</v>
      </c>
      <c r="M31" s="60">
        <f t="shared" ca="1" si="10"/>
        <v>51706822.879999638</v>
      </c>
      <c r="N31" s="60">
        <f t="shared" ca="1" si="7"/>
        <v>4311893106.2399998</v>
      </c>
      <c r="O31" s="60">
        <f t="shared" ca="1" si="7"/>
        <v>-4260186283.3600001</v>
      </c>
      <c r="P31" s="60">
        <f t="shared" ca="1" si="7"/>
        <v>99954381.060000062</v>
      </c>
      <c r="Q31" s="60">
        <f t="shared" ca="1" si="7"/>
        <v>1106265270.1900001</v>
      </c>
      <c r="R31" s="60">
        <f t="shared" ca="1" si="7"/>
        <v>-1006310889.13</v>
      </c>
      <c r="S31" s="60">
        <f t="shared" ca="1" si="7"/>
        <v>-31261082.859999999</v>
      </c>
      <c r="T31" s="60">
        <f t="shared" ca="1" si="7"/>
        <v>-60211737.870000005</v>
      </c>
      <c r="U31" s="60">
        <f t="shared" ca="1" si="7"/>
        <v>-613017477.20000005</v>
      </c>
      <c r="V31" s="60">
        <f t="shared" ca="1" si="7"/>
        <v>552805739.33000004</v>
      </c>
      <c r="W31" s="60">
        <f t="shared" ca="1" si="7"/>
        <v>28950655.010000005</v>
      </c>
      <c r="X31" s="60">
        <f t="shared" ca="1" si="7"/>
        <v>131274866.99000001</v>
      </c>
      <c r="Y31" s="60">
        <f t="shared" ca="1" si="7"/>
        <v>-102324211.98</v>
      </c>
      <c r="Z31" s="60">
        <f t="shared" ca="1" si="7"/>
        <v>7919283109.9090357</v>
      </c>
      <c r="AA31" s="60">
        <f t="shared" ca="1" si="7"/>
        <v>7919283109.9090357</v>
      </c>
      <c r="AB31" s="60">
        <f t="shared" ca="1" si="7"/>
        <v>0</v>
      </c>
      <c r="AC31" s="60">
        <f t="shared" ca="1" si="7"/>
        <v>0</v>
      </c>
      <c r="AD31" s="60">
        <f t="shared" ca="1" si="11"/>
        <v>0</v>
      </c>
      <c r="AE31" s="60">
        <f t="shared" ca="1" si="11"/>
        <v>0</v>
      </c>
      <c r="AF31" s="60">
        <f t="shared" ca="1" si="11"/>
        <v>0</v>
      </c>
      <c r="AG31" s="60">
        <f t="shared" ca="1" si="11"/>
        <v>0</v>
      </c>
      <c r="AH31" s="60">
        <f t="shared" ca="1" si="11"/>
        <v>0</v>
      </c>
      <c r="AI31" s="60">
        <f t="shared" ca="1" si="11"/>
        <v>0</v>
      </c>
      <c r="AJ31" s="60">
        <f t="shared" ca="1" si="11"/>
        <v>0</v>
      </c>
      <c r="AK31" s="60">
        <f t="shared" ca="1" si="11"/>
        <v>0</v>
      </c>
      <c r="AL31" s="60">
        <f t="shared" ca="1" si="11"/>
        <v>0</v>
      </c>
      <c r="AM31" s="60">
        <f t="shared" ca="1" si="11"/>
        <v>130743254.83000001</v>
      </c>
      <c r="AN31" s="60">
        <f t="shared" ca="1" si="11"/>
        <v>277140872.44</v>
      </c>
      <c r="AO31" s="60">
        <f t="shared" ca="1" si="11"/>
        <v>-32798078.139999997</v>
      </c>
      <c r="AP31" s="60">
        <f t="shared" ca="1" si="11"/>
        <v>-92512774.11999999</v>
      </c>
      <c r="AQ31" s="60">
        <f t="shared" ca="1" si="11"/>
        <v>-72926.81</v>
      </c>
      <c r="AR31" s="60">
        <f t="shared" ca="1" si="11"/>
        <v>-21013838.539999999</v>
      </c>
      <c r="AS31" s="60">
        <f t="shared" ca="1" si="11"/>
        <v>-24847704789.959976</v>
      </c>
      <c r="AT31" s="60">
        <f t="shared" ca="1" si="12"/>
        <v>-11916168698.330002</v>
      </c>
      <c r="AU31" s="60">
        <f t="shared" ca="1" si="12"/>
        <v>-13763792670.320002</v>
      </c>
      <c r="AV31" s="60">
        <f t="shared" ca="1" si="12"/>
        <v>1847623971.9899995</v>
      </c>
      <c r="AW31" s="60">
        <f t="shared" ca="1" si="12"/>
        <v>-6808797511.5799789</v>
      </c>
      <c r="AX31" s="60">
        <f t="shared" ca="1" si="12"/>
        <v>-7867013736.8199806</v>
      </c>
      <c r="AY31" s="60">
        <f t="shared" ca="1" si="12"/>
        <v>-37575941543.769989</v>
      </c>
      <c r="AZ31" s="60">
        <f t="shared" ca="1" si="12"/>
        <v>-15510560290.1</v>
      </c>
      <c r="BA31" s="60">
        <f t="shared" ca="1" si="12"/>
        <v>-39568319376.029991</v>
      </c>
      <c r="BB31" s="60">
        <f t="shared" ca="1" si="12"/>
        <v>0</v>
      </c>
      <c r="BC31" s="60">
        <f t="shared" ca="1" si="12"/>
        <v>17502938122.360001</v>
      </c>
      <c r="BD31" s="60">
        <f t="shared" ca="1" si="12"/>
        <v>29708927806.950008</v>
      </c>
      <c r="BE31" s="60">
        <f t="shared" ca="1" si="12"/>
        <v>1058216225.2400017</v>
      </c>
      <c r="BF31" s="60">
        <f t="shared" ca="1" si="12"/>
        <v>6215862101.2300005</v>
      </c>
      <c r="BG31" s="60">
        <f t="shared" ca="1" si="12"/>
        <v>5637326773.2300005</v>
      </c>
      <c r="BH31" s="60">
        <f t="shared" ca="1" si="12"/>
        <v>2250119129.1000004</v>
      </c>
      <c r="BI31" s="60">
        <f t="shared" ca="1" si="12"/>
        <v>0</v>
      </c>
      <c r="BJ31" s="60">
        <f t="shared" ca="1" si="13"/>
        <v>-1671583801.1000001</v>
      </c>
      <c r="BK31" s="60">
        <f t="shared" ca="1" si="13"/>
        <v>-5157645875.9899988</v>
      </c>
      <c r="BL31" s="60">
        <f t="shared" ca="1" si="13"/>
        <v>-25259778.100000001</v>
      </c>
      <c r="BM31" s="60">
        <f t="shared" ca="1" si="13"/>
        <v>-25259778.100000001</v>
      </c>
      <c r="BN31" s="60">
        <f t="shared" ca="1" si="13"/>
        <v>0</v>
      </c>
      <c r="BO31" s="60">
        <f t="shared" ca="1" si="13"/>
        <v>-141043167.39000002</v>
      </c>
      <c r="BP31" s="60">
        <f t="shared" ca="1" si="13"/>
        <v>-141043167.39000002</v>
      </c>
      <c r="BQ31" s="60">
        <f t="shared" ca="1" si="13"/>
        <v>0</v>
      </c>
      <c r="BR31" s="60">
        <f t="shared" ca="1" si="13"/>
        <v>0</v>
      </c>
      <c r="BS31" s="60">
        <f t="shared" ca="1" si="13"/>
        <v>-5267708415.8899994</v>
      </c>
      <c r="BT31" s="60">
        <f t="shared" ca="1" si="13"/>
        <v>-3801273845.8400002</v>
      </c>
      <c r="BU31" s="60">
        <f t="shared" ca="1" si="13"/>
        <v>-1381962402.6599996</v>
      </c>
      <c r="BV31" s="60">
        <f t="shared" ca="1" si="14"/>
        <v>-598337879.27999985</v>
      </c>
      <c r="BW31" s="60">
        <f t="shared" ca="1" si="14"/>
        <v>0</v>
      </c>
      <c r="BX31" s="60">
        <f t="shared" ca="1" si="14"/>
        <v>-166369952.75999993</v>
      </c>
      <c r="BY31" s="60">
        <f t="shared" ca="1" si="14"/>
        <v>0</v>
      </c>
      <c r="BZ31" s="60">
        <f t="shared" ca="1" si="14"/>
        <v>785109411.81000006</v>
      </c>
      <c r="CA31" s="60">
        <f t="shared" ca="1" si="14"/>
        <v>-104873747.16</v>
      </c>
      <c r="CB31" s="60">
        <f t="shared" ca="1" si="14"/>
        <v>0</v>
      </c>
      <c r="CC31" s="60">
        <f t="shared" ca="1" si="14"/>
        <v>0</v>
      </c>
      <c r="CD31" s="60">
        <f t="shared" ca="1" si="14"/>
        <v>0</v>
      </c>
      <c r="CE31" s="60">
        <f t="shared" ca="1" si="14"/>
        <v>0</v>
      </c>
      <c r="CF31" s="60">
        <f t="shared" ca="1" si="14"/>
        <v>0</v>
      </c>
      <c r="CG31" s="60">
        <f t="shared" ca="1" si="14"/>
        <v>0</v>
      </c>
      <c r="CH31" s="60">
        <f t="shared" ca="1" si="14"/>
        <v>0</v>
      </c>
      <c r="CI31" s="60">
        <f t="shared" ca="1" si="14"/>
        <v>-688727218.66999996</v>
      </c>
      <c r="CJ31" s="60">
        <f t="shared" ca="1" si="14"/>
        <v>-688727218.66999996</v>
      </c>
      <c r="CK31" s="60">
        <f t="shared" ca="1" si="14"/>
        <v>0</v>
      </c>
      <c r="CL31" s="60">
        <f t="shared" ca="1" si="6"/>
        <v>4185020637.3280067</v>
      </c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R31" s="5"/>
      <c r="HS31" s="5"/>
      <c r="HT31" s="5"/>
    </row>
    <row r="32" spans="1:228" ht="13.5" customHeight="1">
      <c r="A32" s="43" t="s">
        <v>51</v>
      </c>
      <c r="B32" s="58">
        <v>1036</v>
      </c>
      <c r="C32" s="59" t="s">
        <v>376</v>
      </c>
      <c r="D32" s="60">
        <f t="shared" ca="1" si="10"/>
        <v>12381415471.972223</v>
      </c>
      <c r="E32" s="60">
        <f t="shared" ca="1" si="10"/>
        <v>10616393446.589996</v>
      </c>
      <c r="F32" s="60">
        <f t="shared" ca="1" si="10"/>
        <v>17766375044.659996</v>
      </c>
      <c r="G32" s="60">
        <f t="shared" ca="1" si="10"/>
        <v>-6307449447.3900003</v>
      </c>
      <c r="H32" s="60">
        <f t="shared" ca="1" si="10"/>
        <v>-842532150.68000007</v>
      </c>
      <c r="I32" s="60">
        <f t="shared" ca="1" si="10"/>
        <v>-1204110195.4499979</v>
      </c>
      <c r="J32" s="60">
        <f t="shared" ca="1" si="10"/>
        <v>-2243706143.7499962</v>
      </c>
      <c r="K32" s="60">
        <f t="shared" ca="1" si="10"/>
        <v>-17089419687.089998</v>
      </c>
      <c r="L32" s="60">
        <f t="shared" ca="1" si="10"/>
        <v>14845713543.340002</v>
      </c>
      <c r="M32" s="60">
        <f t="shared" ca="1" si="10"/>
        <v>806428311.40999842</v>
      </c>
      <c r="N32" s="60">
        <f t="shared" ca="1" si="7"/>
        <v>5060015803.6499987</v>
      </c>
      <c r="O32" s="60">
        <f t="shared" ca="1" si="7"/>
        <v>-4253587492.2400002</v>
      </c>
      <c r="P32" s="60">
        <f t="shared" ca="1" si="7"/>
        <v>233167636.88999999</v>
      </c>
      <c r="Q32" s="60">
        <f t="shared" ca="1" si="7"/>
        <v>826089593.88</v>
      </c>
      <c r="R32" s="60">
        <f t="shared" ca="1" si="7"/>
        <v>-592921956.99000001</v>
      </c>
      <c r="S32" s="60">
        <f t="shared" ca="1" si="7"/>
        <v>-534724653.14999992</v>
      </c>
      <c r="T32" s="60">
        <f t="shared" ca="1" si="7"/>
        <v>-558493970.69999993</v>
      </c>
      <c r="U32" s="60">
        <f t="shared" ca="1" si="7"/>
        <v>-824837257.69999993</v>
      </c>
      <c r="V32" s="60">
        <f t="shared" ca="1" si="7"/>
        <v>266343287</v>
      </c>
      <c r="W32" s="60">
        <f t="shared" ca="1" si="7"/>
        <v>23769317.550000012</v>
      </c>
      <c r="X32" s="60">
        <f t="shared" ca="1" si="7"/>
        <v>188335829.55000001</v>
      </c>
      <c r="Y32" s="60">
        <f t="shared" ca="1" si="7"/>
        <v>-164566512</v>
      </c>
      <c r="Z32" s="60">
        <f t="shared" ca="1" si="7"/>
        <v>3311119021.7422247</v>
      </c>
      <c r="AA32" s="60">
        <f t="shared" ca="1" si="7"/>
        <v>1551185358.3371768</v>
      </c>
      <c r="AB32" s="60">
        <f t="shared" ca="1" si="7"/>
        <v>0</v>
      </c>
      <c r="AC32" s="60">
        <f t="shared" ca="1" si="7"/>
        <v>59138109.180168644</v>
      </c>
      <c r="AD32" s="60">
        <f t="shared" ca="1" si="11"/>
        <v>1419249479.179635</v>
      </c>
      <c r="AE32" s="60">
        <f t="shared" ca="1" si="11"/>
        <v>6201531.2587413061</v>
      </c>
      <c r="AF32" s="60">
        <f t="shared" ca="1" si="11"/>
        <v>0</v>
      </c>
      <c r="AG32" s="60">
        <f t="shared" ca="1" si="11"/>
        <v>275344543.7865026</v>
      </c>
      <c r="AH32" s="60">
        <f t="shared" ca="1" si="11"/>
        <v>0</v>
      </c>
      <c r="AI32" s="60">
        <f t="shared" ca="1" si="11"/>
        <v>0</v>
      </c>
      <c r="AJ32" s="60">
        <f t="shared" ca="1" si="11"/>
        <v>26845261.549999997</v>
      </c>
      <c r="AK32" s="60">
        <f t="shared" ca="1" si="11"/>
        <v>26845261.549999997</v>
      </c>
      <c r="AL32" s="60">
        <f t="shared" ca="1" si="11"/>
        <v>0</v>
      </c>
      <c r="AM32" s="60">
        <f t="shared" ca="1" si="11"/>
        <v>165892590.68999997</v>
      </c>
      <c r="AN32" s="60">
        <f t="shared" ca="1" si="11"/>
        <v>194692939.09999996</v>
      </c>
      <c r="AO32" s="60">
        <f t="shared" ca="1" si="11"/>
        <v>-33683770.880000003</v>
      </c>
      <c r="AP32" s="60">
        <f t="shared" ca="1" si="11"/>
        <v>0</v>
      </c>
      <c r="AQ32" s="60">
        <f t="shared" ca="1" si="11"/>
        <v>0</v>
      </c>
      <c r="AR32" s="60">
        <f t="shared" ca="1" si="11"/>
        <v>4883422.4699999988</v>
      </c>
      <c r="AS32" s="60">
        <f t="shared" ca="1" si="11"/>
        <v>-11916076741.600002</v>
      </c>
      <c r="AT32" s="60">
        <f t="shared" ca="1" si="12"/>
        <v>-6704269330.5299997</v>
      </c>
      <c r="AU32" s="60">
        <f t="shared" ca="1" si="12"/>
        <v>-8742829762.3999996</v>
      </c>
      <c r="AV32" s="60">
        <f t="shared" ca="1" si="12"/>
        <v>2038560431.8700001</v>
      </c>
      <c r="AW32" s="60">
        <f t="shared" ca="1" si="12"/>
        <v>-2359176845.0099974</v>
      </c>
      <c r="AX32" s="60">
        <f t="shared" ca="1" si="12"/>
        <v>-4254629700.8499985</v>
      </c>
      <c r="AY32" s="60">
        <f t="shared" ca="1" si="12"/>
        <v>-15143628007.819996</v>
      </c>
      <c r="AZ32" s="60">
        <f t="shared" ca="1" si="12"/>
        <v>-9024072902.1399975</v>
      </c>
      <c r="BA32" s="60">
        <f t="shared" ca="1" si="12"/>
        <v>-15441420736.099998</v>
      </c>
      <c r="BB32" s="60">
        <f t="shared" ca="1" si="12"/>
        <v>0</v>
      </c>
      <c r="BC32" s="60">
        <f t="shared" ca="1" si="12"/>
        <v>9321865630.420002</v>
      </c>
      <c r="BD32" s="60">
        <f t="shared" ca="1" si="12"/>
        <v>10888998306.969997</v>
      </c>
      <c r="BE32" s="60">
        <f t="shared" ca="1" si="12"/>
        <v>1895452855.8400011</v>
      </c>
      <c r="BF32" s="60">
        <f t="shared" ca="1" si="12"/>
        <v>6319126341.1400013</v>
      </c>
      <c r="BG32" s="60">
        <f t="shared" ca="1" si="12"/>
        <v>3565396470.3499999</v>
      </c>
      <c r="BH32" s="60">
        <f t="shared" ca="1" si="12"/>
        <v>6585554033.2800007</v>
      </c>
      <c r="BI32" s="60">
        <f t="shared" ca="1" si="12"/>
        <v>0</v>
      </c>
      <c r="BJ32" s="60">
        <f t="shared" ca="1" si="13"/>
        <v>-3831824162.4900002</v>
      </c>
      <c r="BK32" s="60">
        <f t="shared" ca="1" si="13"/>
        <v>-4423673485.3000002</v>
      </c>
      <c r="BL32" s="60">
        <f t="shared" ca="1" si="13"/>
        <v>0</v>
      </c>
      <c r="BM32" s="60">
        <f t="shared" ca="1" si="13"/>
        <v>0</v>
      </c>
      <c r="BN32" s="60">
        <f t="shared" ca="1" si="13"/>
        <v>0</v>
      </c>
      <c r="BO32" s="60">
        <f t="shared" ca="1" si="13"/>
        <v>-71564564.929999992</v>
      </c>
      <c r="BP32" s="60">
        <f t="shared" ca="1" si="13"/>
        <v>-71564564.929999992</v>
      </c>
      <c r="BQ32" s="60">
        <f t="shared" ca="1" si="13"/>
        <v>0</v>
      </c>
      <c r="BR32" s="60">
        <f t="shared" ca="1" si="13"/>
        <v>0</v>
      </c>
      <c r="BS32" s="60">
        <f t="shared" ca="1" si="13"/>
        <v>-2450123572.2399993</v>
      </c>
      <c r="BT32" s="60">
        <f t="shared" ca="1" si="13"/>
        <v>-2103031770.8400002</v>
      </c>
      <c r="BU32" s="60">
        <f t="shared" ca="1" si="13"/>
        <v>-551802586.83000004</v>
      </c>
      <c r="BV32" s="60">
        <f t="shared" ca="1" si="14"/>
        <v>-479557051.58999974</v>
      </c>
      <c r="BW32" s="60">
        <f t="shared" ca="1" si="14"/>
        <v>0</v>
      </c>
      <c r="BX32" s="60">
        <f t="shared" ca="1" si="14"/>
        <v>-58154579.369999997</v>
      </c>
      <c r="BY32" s="60">
        <f t="shared" ca="1" si="14"/>
        <v>-91024432.989999995</v>
      </c>
      <c r="BZ32" s="60">
        <f t="shared" ca="1" si="14"/>
        <v>973637307.52000022</v>
      </c>
      <c r="CA32" s="60">
        <f t="shared" ca="1" si="14"/>
        <v>-140190458.13999999</v>
      </c>
      <c r="CB32" s="60">
        <f t="shared" ca="1" si="14"/>
        <v>0</v>
      </c>
      <c r="CC32" s="60">
        <f t="shared" ca="1" si="14"/>
        <v>0</v>
      </c>
      <c r="CD32" s="60">
        <f t="shared" ca="1" si="14"/>
        <v>0</v>
      </c>
      <c r="CE32" s="60">
        <f t="shared" ca="1" si="14"/>
        <v>0</v>
      </c>
      <c r="CF32" s="60">
        <f t="shared" ca="1" si="14"/>
        <v>0</v>
      </c>
      <c r="CG32" s="60">
        <f t="shared" ca="1" si="14"/>
        <v>0</v>
      </c>
      <c r="CH32" s="60">
        <f t="shared" ca="1" si="14"/>
        <v>0</v>
      </c>
      <c r="CI32" s="60">
        <f t="shared" ca="1" si="14"/>
        <v>-330942428.89000422</v>
      </c>
      <c r="CJ32" s="60">
        <f t="shared" ca="1" si="14"/>
        <v>-330942428.89000422</v>
      </c>
      <c r="CK32" s="60">
        <f t="shared" ca="1" si="14"/>
        <v>0</v>
      </c>
      <c r="CL32" s="60">
        <f t="shared" ca="1" si="6"/>
        <v>465338730.37222099</v>
      </c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R32" s="5"/>
      <c r="HS32" s="5"/>
      <c r="HT32" s="5"/>
    </row>
    <row r="33" spans="1:228" ht="13.5" customHeight="1">
      <c r="A33" s="43" t="s">
        <v>53</v>
      </c>
      <c r="B33" s="58">
        <v>1037</v>
      </c>
      <c r="C33" s="59" t="s">
        <v>376</v>
      </c>
      <c r="D33" s="60">
        <f t="shared" ca="1" si="10"/>
        <v>3064441164.6700001</v>
      </c>
      <c r="E33" s="60">
        <f t="shared" ca="1" si="10"/>
        <v>2530317525.1900001</v>
      </c>
      <c r="F33" s="60">
        <f t="shared" ca="1" si="10"/>
        <v>3813692876.2200003</v>
      </c>
      <c r="G33" s="60">
        <f t="shared" ca="1" si="10"/>
        <v>-1068730328.05</v>
      </c>
      <c r="H33" s="60">
        <f t="shared" ca="1" si="10"/>
        <v>-214645022.97999999</v>
      </c>
      <c r="I33" s="60">
        <f t="shared" ca="1" si="10"/>
        <v>-583778570.19000018</v>
      </c>
      <c r="J33" s="60">
        <f t="shared" ca="1" si="10"/>
        <v>-1159123825.3800001</v>
      </c>
      <c r="K33" s="60">
        <f t="shared" ca="1" si="10"/>
        <v>-3489764075.5900011</v>
      </c>
      <c r="L33" s="60">
        <f t="shared" ca="1" si="10"/>
        <v>2330640250.210001</v>
      </c>
      <c r="M33" s="60">
        <f t="shared" ca="1" si="10"/>
        <v>495700562.06999993</v>
      </c>
      <c r="N33" s="60">
        <f t="shared" ca="1" si="7"/>
        <v>810127153.66999984</v>
      </c>
      <c r="O33" s="60">
        <f t="shared" ca="1" si="7"/>
        <v>-314426591.5999999</v>
      </c>
      <c r="P33" s="60">
        <f t="shared" ca="1" si="7"/>
        <v>79644693.11999999</v>
      </c>
      <c r="Q33" s="60">
        <f t="shared" ca="1" si="7"/>
        <v>199883560.13999999</v>
      </c>
      <c r="R33" s="60">
        <f t="shared" ca="1" si="7"/>
        <v>-120238867.02</v>
      </c>
      <c r="S33" s="60">
        <f t="shared" ca="1" si="7"/>
        <v>-25504737.280000001</v>
      </c>
      <c r="T33" s="60">
        <f t="shared" ca="1" si="7"/>
        <v>-25504737.280000001</v>
      </c>
      <c r="U33" s="60">
        <f t="shared" ca="1" si="7"/>
        <v>-35971781.280000001</v>
      </c>
      <c r="V33" s="60">
        <f t="shared" ca="1" si="7"/>
        <v>10467044</v>
      </c>
      <c r="W33" s="60">
        <f t="shared" ca="1" si="7"/>
        <v>0</v>
      </c>
      <c r="X33" s="60">
        <f t="shared" ca="1" si="7"/>
        <v>0</v>
      </c>
      <c r="Y33" s="60">
        <f t="shared" ca="1" si="7"/>
        <v>0</v>
      </c>
      <c r="Z33" s="60">
        <f t="shared" ca="1" si="7"/>
        <v>898647335.28999984</v>
      </c>
      <c r="AA33" s="60">
        <f t="shared" ca="1" si="7"/>
        <v>898647335.28999984</v>
      </c>
      <c r="AB33" s="60">
        <f t="shared" ca="1" si="7"/>
        <v>0</v>
      </c>
      <c r="AC33" s="60">
        <f t="shared" ca="1" si="7"/>
        <v>0</v>
      </c>
      <c r="AD33" s="60">
        <f t="shared" ca="1" si="11"/>
        <v>0</v>
      </c>
      <c r="AE33" s="60">
        <f t="shared" ca="1" si="11"/>
        <v>0</v>
      </c>
      <c r="AF33" s="60">
        <f t="shared" ca="1" si="11"/>
        <v>0</v>
      </c>
      <c r="AG33" s="60">
        <f t="shared" ca="1" si="11"/>
        <v>0</v>
      </c>
      <c r="AH33" s="60">
        <f t="shared" ca="1" si="11"/>
        <v>0</v>
      </c>
      <c r="AI33" s="60">
        <f t="shared" ca="1" si="11"/>
        <v>0</v>
      </c>
      <c r="AJ33" s="60">
        <f t="shared" ca="1" si="11"/>
        <v>2118799.09</v>
      </c>
      <c r="AK33" s="60">
        <f t="shared" ca="1" si="11"/>
        <v>2158110.98</v>
      </c>
      <c r="AL33" s="60">
        <f t="shared" ca="1" si="11"/>
        <v>-39311.89</v>
      </c>
      <c r="AM33" s="60">
        <f t="shared" ca="1" si="11"/>
        <v>242640812.57000002</v>
      </c>
      <c r="AN33" s="60">
        <f t="shared" ca="1" si="11"/>
        <v>239250694.15000001</v>
      </c>
      <c r="AO33" s="60">
        <f t="shared" ca="1" si="11"/>
        <v>1110294.4300000002</v>
      </c>
      <c r="AP33" s="60">
        <f t="shared" ca="1" si="11"/>
        <v>0</v>
      </c>
      <c r="AQ33" s="60">
        <f t="shared" ca="1" si="11"/>
        <v>0</v>
      </c>
      <c r="AR33" s="60">
        <f t="shared" ca="1" si="11"/>
        <v>2279823.9900000002</v>
      </c>
      <c r="AS33" s="60">
        <f t="shared" ca="1" si="11"/>
        <v>-2685619156.3099985</v>
      </c>
      <c r="AT33" s="60">
        <f t="shared" ca="1" si="12"/>
        <v>-1592442977.6400003</v>
      </c>
      <c r="AU33" s="60">
        <f t="shared" ca="1" si="12"/>
        <v>-1648563117.5400004</v>
      </c>
      <c r="AV33" s="60">
        <f t="shared" ca="1" si="12"/>
        <v>56120139.899999991</v>
      </c>
      <c r="AW33" s="60">
        <f t="shared" ca="1" si="12"/>
        <v>-309302291.91999817</v>
      </c>
      <c r="AX33" s="60">
        <f t="shared" ca="1" si="12"/>
        <v>-583829278.30999804</v>
      </c>
      <c r="AY33" s="60">
        <f t="shared" ca="1" si="12"/>
        <v>-3067882457.8199978</v>
      </c>
      <c r="AZ33" s="60">
        <f t="shared" ca="1" si="12"/>
        <v>-1749407670.75</v>
      </c>
      <c r="BA33" s="60">
        <f t="shared" ca="1" si="12"/>
        <v>-3842822395.8099999</v>
      </c>
      <c r="BB33" s="60">
        <f t="shared" ca="1" si="12"/>
        <v>0</v>
      </c>
      <c r="BC33" s="60">
        <f t="shared" ca="1" si="12"/>
        <v>2524347608.7400017</v>
      </c>
      <c r="BD33" s="60">
        <f t="shared" ca="1" si="12"/>
        <v>2484053179.5099998</v>
      </c>
      <c r="BE33" s="60">
        <f t="shared" ca="1" si="12"/>
        <v>274526986.38999987</v>
      </c>
      <c r="BF33" s="60">
        <f t="shared" ca="1" si="12"/>
        <v>460944839.86999983</v>
      </c>
      <c r="BG33" s="60">
        <f t="shared" ca="1" si="12"/>
        <v>193818788.93999994</v>
      </c>
      <c r="BH33" s="60">
        <f t="shared" ca="1" si="12"/>
        <v>523385796.6099999</v>
      </c>
      <c r="BI33" s="60">
        <f t="shared" ca="1" si="12"/>
        <v>0</v>
      </c>
      <c r="BJ33" s="60">
        <f t="shared" ca="1" si="13"/>
        <v>-256259745.68000001</v>
      </c>
      <c r="BK33" s="60">
        <f t="shared" ca="1" si="13"/>
        <v>-186417853.47999996</v>
      </c>
      <c r="BL33" s="60">
        <f t="shared" ca="1" si="13"/>
        <v>0</v>
      </c>
      <c r="BM33" s="60">
        <f t="shared" ca="1" si="13"/>
        <v>0</v>
      </c>
      <c r="BN33" s="60">
        <f t="shared" ca="1" si="13"/>
        <v>0</v>
      </c>
      <c r="BO33" s="60">
        <f t="shared" ca="1" si="13"/>
        <v>-1529896.0699999998</v>
      </c>
      <c r="BP33" s="60">
        <f t="shared" ca="1" si="13"/>
        <v>-1529896.0699999998</v>
      </c>
      <c r="BQ33" s="60">
        <f t="shared" ca="1" si="13"/>
        <v>0</v>
      </c>
      <c r="BR33" s="60">
        <f t="shared" ca="1" si="13"/>
        <v>0</v>
      </c>
      <c r="BS33" s="60">
        <f t="shared" ca="1" si="13"/>
        <v>-688658833.9200002</v>
      </c>
      <c r="BT33" s="60">
        <f t="shared" ca="1" si="13"/>
        <v>-334964896.7700001</v>
      </c>
      <c r="BU33" s="60">
        <f t="shared" ca="1" si="13"/>
        <v>-266260872.26000011</v>
      </c>
      <c r="BV33" s="60">
        <f t="shared" ca="1" si="14"/>
        <v>-146569455.97999999</v>
      </c>
      <c r="BW33" s="60">
        <f t="shared" ca="1" si="14"/>
        <v>0</v>
      </c>
      <c r="BX33" s="60">
        <f t="shared" ca="1" si="14"/>
        <v>-7510899.8900000006</v>
      </c>
      <c r="BY33" s="60">
        <f t="shared" ca="1" si="14"/>
        <v>-18565737.849999994</v>
      </c>
      <c r="BZ33" s="60">
        <f t="shared" ca="1" si="14"/>
        <v>85213028.830000028</v>
      </c>
      <c r="CA33" s="60">
        <f t="shared" ca="1" si="14"/>
        <v>0</v>
      </c>
      <c r="CB33" s="60">
        <f t="shared" ca="1" si="14"/>
        <v>0</v>
      </c>
      <c r="CC33" s="60">
        <f t="shared" ca="1" si="14"/>
        <v>0</v>
      </c>
      <c r="CD33" s="60">
        <f t="shared" ca="1" si="14"/>
        <v>0</v>
      </c>
      <c r="CE33" s="60">
        <f t="shared" ca="1" si="14"/>
        <v>0</v>
      </c>
      <c r="CF33" s="60">
        <f t="shared" ca="1" si="14"/>
        <v>0</v>
      </c>
      <c r="CG33" s="60">
        <f t="shared" ca="1" si="14"/>
        <v>0</v>
      </c>
      <c r="CH33" s="60">
        <f t="shared" ca="1" si="14"/>
        <v>0</v>
      </c>
      <c r="CI33" s="60">
        <f t="shared" ca="1" si="14"/>
        <v>-93685156.759999976</v>
      </c>
      <c r="CJ33" s="60">
        <f t="shared" ca="1" si="14"/>
        <v>-93685156.759999976</v>
      </c>
      <c r="CK33" s="60">
        <f t="shared" ca="1" si="14"/>
        <v>0</v>
      </c>
      <c r="CL33" s="60">
        <f t="shared" ca="1" si="6"/>
        <v>378822008.36000156</v>
      </c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R33" s="5"/>
      <c r="HS33" s="5"/>
      <c r="HT33" s="5"/>
    </row>
    <row r="34" spans="1:228" ht="13.5" customHeight="1">
      <c r="A34" s="43" t="s">
        <v>55</v>
      </c>
      <c r="B34" s="58">
        <v>1038</v>
      </c>
      <c r="C34" s="59" t="s">
        <v>376</v>
      </c>
      <c r="D34" s="60">
        <f t="shared" ca="1" si="10"/>
        <v>3313744442.5439329</v>
      </c>
      <c r="E34" s="60">
        <f t="shared" ca="1" si="10"/>
        <v>3131477015.4500027</v>
      </c>
      <c r="F34" s="60">
        <f t="shared" ca="1" si="10"/>
        <v>4274546716.0100021</v>
      </c>
      <c r="G34" s="60">
        <f t="shared" ca="1" si="10"/>
        <v>-1143069700.5599997</v>
      </c>
      <c r="H34" s="60">
        <f t="shared" ca="1" si="10"/>
        <v>0</v>
      </c>
      <c r="I34" s="60">
        <f t="shared" ca="1" si="10"/>
        <v>-441817287.55999964</v>
      </c>
      <c r="J34" s="60">
        <f t="shared" ca="1" si="10"/>
        <v>-579331380.94999981</v>
      </c>
      <c r="K34" s="60">
        <f t="shared" ca="1" si="10"/>
        <v>-7145665302.3999996</v>
      </c>
      <c r="L34" s="60">
        <f t="shared" ca="1" si="10"/>
        <v>6566333921.4499998</v>
      </c>
      <c r="M34" s="60">
        <f t="shared" ca="1" si="10"/>
        <v>137514093.39000016</v>
      </c>
      <c r="N34" s="60">
        <f t="shared" ca="1" si="7"/>
        <v>630858579.45000005</v>
      </c>
      <c r="O34" s="60">
        <f t="shared" ca="1" si="7"/>
        <v>-493344486.05999988</v>
      </c>
      <c r="P34" s="60">
        <f t="shared" ca="1" si="7"/>
        <v>0</v>
      </c>
      <c r="Q34" s="60">
        <f t="shared" ca="1" si="7"/>
        <v>0</v>
      </c>
      <c r="R34" s="60">
        <f t="shared" ca="1" si="7"/>
        <v>0</v>
      </c>
      <c r="S34" s="60">
        <f t="shared" ca="1" si="7"/>
        <v>926573.92999999993</v>
      </c>
      <c r="T34" s="60">
        <f t="shared" ca="1" si="7"/>
        <v>932645.99</v>
      </c>
      <c r="U34" s="60">
        <f t="shared" ca="1" si="7"/>
        <v>0</v>
      </c>
      <c r="V34" s="60">
        <f t="shared" ca="1" si="7"/>
        <v>932645.99</v>
      </c>
      <c r="W34" s="60">
        <f t="shared" ca="1" si="7"/>
        <v>-6072.06</v>
      </c>
      <c r="X34" s="60">
        <f t="shared" ca="1" si="7"/>
        <v>0</v>
      </c>
      <c r="Y34" s="60">
        <f t="shared" ca="1" si="7"/>
        <v>-6072.06</v>
      </c>
      <c r="Z34" s="60">
        <f t="shared" ca="1" si="7"/>
        <v>586129554.00999999</v>
      </c>
      <c r="AA34" s="60">
        <f t="shared" ca="1" si="7"/>
        <v>330107722.14000005</v>
      </c>
      <c r="AB34" s="60">
        <f t="shared" ca="1" si="7"/>
        <v>0</v>
      </c>
      <c r="AC34" s="60">
        <f t="shared" ca="1" si="7"/>
        <v>256021831.86999992</v>
      </c>
      <c r="AD34" s="60">
        <f t="shared" ca="1" si="11"/>
        <v>0</v>
      </c>
      <c r="AE34" s="60">
        <f t="shared" ca="1" si="11"/>
        <v>0</v>
      </c>
      <c r="AF34" s="60">
        <f t="shared" ca="1" si="11"/>
        <v>0</v>
      </c>
      <c r="AG34" s="60">
        <f t="shared" ca="1" si="11"/>
        <v>0</v>
      </c>
      <c r="AH34" s="60">
        <f t="shared" ca="1" si="11"/>
        <v>0</v>
      </c>
      <c r="AI34" s="60">
        <f t="shared" ca="1" si="11"/>
        <v>0</v>
      </c>
      <c r="AJ34" s="60">
        <f t="shared" ca="1" si="11"/>
        <v>0</v>
      </c>
      <c r="AK34" s="60">
        <f t="shared" ca="1" si="11"/>
        <v>0</v>
      </c>
      <c r="AL34" s="60">
        <f t="shared" ca="1" si="11"/>
        <v>0</v>
      </c>
      <c r="AM34" s="60">
        <f t="shared" ca="1" si="11"/>
        <v>37028586.713929996</v>
      </c>
      <c r="AN34" s="60">
        <f t="shared" ca="1" si="11"/>
        <v>36988972.493930005</v>
      </c>
      <c r="AO34" s="60">
        <f t="shared" ca="1" si="11"/>
        <v>39614.219999994697</v>
      </c>
      <c r="AP34" s="60">
        <f t="shared" ca="1" si="11"/>
        <v>0</v>
      </c>
      <c r="AQ34" s="60">
        <f t="shared" ca="1" si="11"/>
        <v>0</v>
      </c>
      <c r="AR34" s="60">
        <f t="shared" ca="1" si="11"/>
        <v>0</v>
      </c>
      <c r="AS34" s="60">
        <f t="shared" ca="1" si="11"/>
        <v>-2668681415.4399991</v>
      </c>
      <c r="AT34" s="60">
        <f t="shared" ca="1" si="12"/>
        <v>-411099757.74000001</v>
      </c>
      <c r="AU34" s="60">
        <f t="shared" ca="1" si="12"/>
        <v>-560141480.13999999</v>
      </c>
      <c r="AV34" s="60">
        <f t="shared" ca="1" si="12"/>
        <v>149041722.40000001</v>
      </c>
      <c r="AW34" s="60">
        <f t="shared" ca="1" si="12"/>
        <v>-101736493.9799993</v>
      </c>
      <c r="AX34" s="60">
        <f t="shared" ca="1" si="12"/>
        <v>-46849547.960000038</v>
      </c>
      <c r="AY34" s="60">
        <f t="shared" ca="1" si="12"/>
        <v>-2007573836.3799999</v>
      </c>
      <c r="AZ34" s="60">
        <f t="shared" ca="1" si="12"/>
        <v>-2131939385.4730268</v>
      </c>
      <c r="BA34" s="60">
        <f t="shared" ca="1" si="12"/>
        <v>-1007093462.4402558</v>
      </c>
      <c r="BB34" s="60">
        <f t="shared" ca="1" si="12"/>
        <v>0</v>
      </c>
      <c r="BC34" s="60">
        <f t="shared" ca="1" si="12"/>
        <v>1131459011.5332825</v>
      </c>
      <c r="BD34" s="60">
        <f t="shared" ca="1" si="12"/>
        <v>1960724288.4199998</v>
      </c>
      <c r="BE34" s="60">
        <f t="shared" ca="1" si="12"/>
        <v>-54886946.019999266</v>
      </c>
      <c r="BF34" s="60">
        <f t="shared" ca="1" si="12"/>
        <v>1069186222.7900007</v>
      </c>
      <c r="BG34" s="60">
        <f t="shared" ca="1" si="12"/>
        <v>1415702488.2897563</v>
      </c>
      <c r="BH34" s="60">
        <f t="shared" ca="1" si="12"/>
        <v>187995307.74263147</v>
      </c>
      <c r="BI34" s="60">
        <f t="shared" ca="1" si="12"/>
        <v>0</v>
      </c>
      <c r="BJ34" s="60">
        <f t="shared" ca="1" si="13"/>
        <v>-534511573.242387</v>
      </c>
      <c r="BK34" s="60">
        <f t="shared" ca="1" si="13"/>
        <v>-1124073168.8099999</v>
      </c>
      <c r="BL34" s="60">
        <f t="shared" ca="1" si="13"/>
        <v>0</v>
      </c>
      <c r="BM34" s="60">
        <f t="shared" ca="1" si="13"/>
        <v>0</v>
      </c>
      <c r="BN34" s="60">
        <f t="shared" ca="1" si="13"/>
        <v>0</v>
      </c>
      <c r="BO34" s="60">
        <f t="shared" ca="1" si="13"/>
        <v>-53115351.999999985</v>
      </c>
      <c r="BP34" s="60">
        <f t="shared" ca="1" si="13"/>
        <v>-53115351.999999985</v>
      </c>
      <c r="BQ34" s="60">
        <f t="shared" ca="1" si="13"/>
        <v>0</v>
      </c>
      <c r="BR34" s="60">
        <f t="shared" ca="1" si="13"/>
        <v>0</v>
      </c>
      <c r="BS34" s="60">
        <f t="shared" ca="1" si="13"/>
        <v>-2077276983.0999999</v>
      </c>
      <c r="BT34" s="60">
        <f t="shared" ca="1" si="13"/>
        <v>-431379622.94000012</v>
      </c>
      <c r="BU34" s="60">
        <f t="shared" ca="1" si="13"/>
        <v>-576486559.48000002</v>
      </c>
      <c r="BV34" s="60">
        <f t="shared" ca="1" si="14"/>
        <v>-88939913.709999979</v>
      </c>
      <c r="BW34" s="60">
        <f t="shared" ca="1" si="14"/>
        <v>0</v>
      </c>
      <c r="BX34" s="60">
        <f t="shared" ca="1" si="14"/>
        <v>-14363341.780000005</v>
      </c>
      <c r="BY34" s="60">
        <f t="shared" ca="1" si="14"/>
        <v>-1043977977.3</v>
      </c>
      <c r="BZ34" s="60">
        <f t="shared" ca="1" si="14"/>
        <v>79301779.420000017</v>
      </c>
      <c r="CA34" s="60">
        <f t="shared" ca="1" si="14"/>
        <v>-1431347.3099999998</v>
      </c>
      <c r="CB34" s="60">
        <f t="shared" ca="1" si="14"/>
        <v>0</v>
      </c>
      <c r="CC34" s="60">
        <f t="shared" ca="1" si="14"/>
        <v>0</v>
      </c>
      <c r="CD34" s="60">
        <f t="shared" ca="1" si="14"/>
        <v>0</v>
      </c>
      <c r="CE34" s="60">
        <f t="shared" ca="1" si="14"/>
        <v>0</v>
      </c>
      <c r="CF34" s="60">
        <f t="shared" ca="1" si="14"/>
        <v>0</v>
      </c>
      <c r="CG34" s="60">
        <f t="shared" ca="1" si="14"/>
        <v>0</v>
      </c>
      <c r="CH34" s="60">
        <f t="shared" ca="1" si="14"/>
        <v>0</v>
      </c>
      <c r="CI34" s="60">
        <f t="shared" ca="1" si="14"/>
        <v>-25452828.620000001</v>
      </c>
      <c r="CJ34" s="60">
        <f t="shared" ca="1" si="14"/>
        <v>-25452828.620000001</v>
      </c>
      <c r="CK34" s="60">
        <f t="shared" ca="1" si="14"/>
        <v>0</v>
      </c>
      <c r="CL34" s="60">
        <f t="shared" ca="1" si="6"/>
        <v>645063027.10393381</v>
      </c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R34" s="5"/>
      <c r="HS34" s="5"/>
      <c r="HT34" s="5"/>
    </row>
    <row r="35" spans="1:228" ht="13.5" customHeight="1">
      <c r="A35" s="43" t="s">
        <v>57</v>
      </c>
      <c r="B35" s="58">
        <v>1039</v>
      </c>
      <c r="C35" s="59" t="s">
        <v>376</v>
      </c>
      <c r="D35" s="60">
        <f t="shared" ca="1" si="10"/>
        <v>2087806661.6800005</v>
      </c>
      <c r="E35" s="60">
        <f t="shared" ca="1" si="10"/>
        <v>1519300250.95</v>
      </c>
      <c r="F35" s="60">
        <f t="shared" ca="1" si="10"/>
        <v>1940075761.9100001</v>
      </c>
      <c r="G35" s="60">
        <f t="shared" ca="1" si="10"/>
        <v>-351780284.28000003</v>
      </c>
      <c r="H35" s="60">
        <f t="shared" ca="1" si="10"/>
        <v>-68995226.679999992</v>
      </c>
      <c r="I35" s="60">
        <f t="shared" ca="1" si="10"/>
        <v>180811067.42000049</v>
      </c>
      <c r="J35" s="60">
        <f t="shared" ca="1" si="10"/>
        <v>151413025.44000053</v>
      </c>
      <c r="K35" s="60">
        <f t="shared" ca="1" si="10"/>
        <v>-1702783672.9599996</v>
      </c>
      <c r="L35" s="60">
        <f t="shared" ca="1" si="10"/>
        <v>1854196698.4000001</v>
      </c>
      <c r="M35" s="60">
        <f t="shared" ca="1" si="10"/>
        <v>31681329.639999956</v>
      </c>
      <c r="N35" s="60">
        <f t="shared" ca="1" si="7"/>
        <v>259278001.43000001</v>
      </c>
      <c r="O35" s="60">
        <f t="shared" ca="1" si="7"/>
        <v>-227596671.79000005</v>
      </c>
      <c r="P35" s="60">
        <f t="shared" ca="1" si="7"/>
        <v>-2283287.6600000039</v>
      </c>
      <c r="Q35" s="60">
        <f t="shared" ca="1" si="7"/>
        <v>44795795.68</v>
      </c>
      <c r="R35" s="60">
        <f t="shared" ca="1" si="7"/>
        <v>-47079083.340000004</v>
      </c>
      <c r="S35" s="60">
        <f t="shared" ca="1" si="7"/>
        <v>-1201550.83</v>
      </c>
      <c r="T35" s="60">
        <f t="shared" ca="1" si="7"/>
        <v>-1201550.83</v>
      </c>
      <c r="U35" s="60">
        <f t="shared" ca="1" si="7"/>
        <v>-3202369</v>
      </c>
      <c r="V35" s="60">
        <f t="shared" ca="1" si="7"/>
        <v>2000818.17</v>
      </c>
      <c r="W35" s="60">
        <f t="shared" ca="1" si="7"/>
        <v>0</v>
      </c>
      <c r="X35" s="60">
        <f t="shared" ca="1" si="7"/>
        <v>0</v>
      </c>
      <c r="Y35" s="60">
        <f t="shared" ca="1" si="7"/>
        <v>0</v>
      </c>
      <c r="Z35" s="60">
        <f t="shared" ca="1" si="7"/>
        <v>387927396.36999995</v>
      </c>
      <c r="AA35" s="60">
        <f t="shared" ca="1" si="7"/>
        <v>387927396.36999995</v>
      </c>
      <c r="AB35" s="60">
        <f t="shared" ca="1" si="7"/>
        <v>0</v>
      </c>
      <c r="AC35" s="60">
        <f t="shared" ca="1" si="7"/>
        <v>0</v>
      </c>
      <c r="AD35" s="60">
        <f t="shared" ca="1" si="11"/>
        <v>0</v>
      </c>
      <c r="AE35" s="60">
        <f t="shared" ca="1" si="11"/>
        <v>0</v>
      </c>
      <c r="AF35" s="60">
        <f t="shared" ca="1" si="11"/>
        <v>0</v>
      </c>
      <c r="AG35" s="60">
        <f t="shared" ca="1" si="11"/>
        <v>0</v>
      </c>
      <c r="AH35" s="60">
        <f t="shared" ca="1" si="11"/>
        <v>0</v>
      </c>
      <c r="AI35" s="60">
        <f t="shared" ca="1" si="11"/>
        <v>0</v>
      </c>
      <c r="AJ35" s="60">
        <f t="shared" ca="1" si="11"/>
        <v>0</v>
      </c>
      <c r="AK35" s="60">
        <f t="shared" ca="1" si="11"/>
        <v>0</v>
      </c>
      <c r="AL35" s="60">
        <f t="shared" ca="1" si="11"/>
        <v>0</v>
      </c>
      <c r="AM35" s="60">
        <f t="shared" ca="1" si="11"/>
        <v>969497.76999999955</v>
      </c>
      <c r="AN35" s="60">
        <f t="shared" ca="1" si="11"/>
        <v>7269432.7499999991</v>
      </c>
      <c r="AO35" s="60">
        <f t="shared" ca="1" si="11"/>
        <v>-4277138.1499999994</v>
      </c>
      <c r="AP35" s="60">
        <f t="shared" ca="1" si="11"/>
        <v>0</v>
      </c>
      <c r="AQ35" s="60">
        <f t="shared" ca="1" si="11"/>
        <v>0</v>
      </c>
      <c r="AR35" s="60">
        <f t="shared" ca="1" si="11"/>
        <v>-2022796.83</v>
      </c>
      <c r="AS35" s="60">
        <f t="shared" ca="1" si="11"/>
        <v>-2230366612.1299996</v>
      </c>
      <c r="AT35" s="60">
        <f t="shared" ca="1" si="12"/>
        <v>-1391089882.7100008</v>
      </c>
      <c r="AU35" s="60">
        <f t="shared" ca="1" si="12"/>
        <v>-1637632470.5100007</v>
      </c>
      <c r="AV35" s="60">
        <f t="shared" ca="1" si="12"/>
        <v>246542587.80000004</v>
      </c>
      <c r="AW35" s="60">
        <f t="shared" ca="1" si="12"/>
        <v>-23385702.899998963</v>
      </c>
      <c r="AX35" s="60">
        <f t="shared" ca="1" si="12"/>
        <v>-88503318.83999896</v>
      </c>
      <c r="AY35" s="60">
        <f t="shared" ca="1" si="12"/>
        <v>-2120909713.539999</v>
      </c>
      <c r="AZ35" s="60">
        <f t="shared" ca="1" si="12"/>
        <v>-2047948876.5399992</v>
      </c>
      <c r="BA35" s="60">
        <f t="shared" ca="1" si="12"/>
        <v>-1708255031</v>
      </c>
      <c r="BB35" s="60">
        <f t="shared" ca="1" si="12"/>
        <v>0</v>
      </c>
      <c r="BC35" s="60">
        <f t="shared" ca="1" si="12"/>
        <v>1635294194</v>
      </c>
      <c r="BD35" s="60">
        <f t="shared" ca="1" si="12"/>
        <v>2032406394.7</v>
      </c>
      <c r="BE35" s="60">
        <f t="shared" ca="1" si="12"/>
        <v>65117615.939999998</v>
      </c>
      <c r="BF35" s="60">
        <f t="shared" ca="1" si="12"/>
        <v>390072922.03999996</v>
      </c>
      <c r="BG35" s="60">
        <f t="shared" ca="1" si="12"/>
        <v>480824046.04000002</v>
      </c>
      <c r="BH35" s="60">
        <f t="shared" ca="1" si="12"/>
        <v>275222413</v>
      </c>
      <c r="BI35" s="60">
        <f t="shared" ca="1" si="12"/>
        <v>0</v>
      </c>
      <c r="BJ35" s="60">
        <f t="shared" ca="1" si="13"/>
        <v>-365973537</v>
      </c>
      <c r="BK35" s="60">
        <f t="shared" ca="1" si="13"/>
        <v>-324955306.09999996</v>
      </c>
      <c r="BL35" s="60">
        <f t="shared" ca="1" si="13"/>
        <v>0</v>
      </c>
      <c r="BM35" s="60">
        <f t="shared" ca="1" si="13"/>
        <v>0</v>
      </c>
      <c r="BN35" s="60">
        <f t="shared" ca="1" si="13"/>
        <v>0</v>
      </c>
      <c r="BO35" s="60">
        <f t="shared" ca="1" si="13"/>
        <v>-2296293.38</v>
      </c>
      <c r="BP35" s="60">
        <f t="shared" ca="1" si="13"/>
        <v>-2296293.38</v>
      </c>
      <c r="BQ35" s="60">
        <f t="shared" ca="1" si="13"/>
        <v>0</v>
      </c>
      <c r="BR35" s="60">
        <f t="shared" ca="1" si="13"/>
        <v>0</v>
      </c>
      <c r="BS35" s="60">
        <f t="shared" ca="1" si="13"/>
        <v>-724523892.33999979</v>
      </c>
      <c r="BT35" s="60">
        <f t="shared" ca="1" si="13"/>
        <v>-422501508.02999985</v>
      </c>
      <c r="BU35" s="60">
        <f t="shared" ca="1" si="13"/>
        <v>-211413245.79999998</v>
      </c>
      <c r="BV35" s="60">
        <f t="shared" ca="1" si="14"/>
        <v>-120442529.67000002</v>
      </c>
      <c r="BW35" s="60">
        <f t="shared" ca="1" si="14"/>
        <v>0</v>
      </c>
      <c r="BX35" s="60">
        <f t="shared" ca="1" si="14"/>
        <v>-19664376.109999999</v>
      </c>
      <c r="BY35" s="60">
        <f t="shared" ca="1" si="14"/>
        <v>0</v>
      </c>
      <c r="BZ35" s="60">
        <f t="shared" ca="1" si="14"/>
        <v>49497767.270000003</v>
      </c>
      <c r="CA35" s="60">
        <f t="shared" ca="1" si="14"/>
        <v>0</v>
      </c>
      <c r="CB35" s="60">
        <f t="shared" ca="1" si="14"/>
        <v>0</v>
      </c>
      <c r="CC35" s="60">
        <f t="shared" ca="1" si="14"/>
        <v>0</v>
      </c>
      <c r="CD35" s="60">
        <f t="shared" ca="1" si="14"/>
        <v>0</v>
      </c>
      <c r="CE35" s="60">
        <f t="shared" ca="1" si="14"/>
        <v>0</v>
      </c>
      <c r="CF35" s="60">
        <f t="shared" ca="1" si="14"/>
        <v>0</v>
      </c>
      <c r="CG35" s="60">
        <f t="shared" ca="1" si="14"/>
        <v>0</v>
      </c>
      <c r="CH35" s="60">
        <f t="shared" ca="1" si="14"/>
        <v>0</v>
      </c>
      <c r="CI35" s="60">
        <f t="shared" ca="1" si="14"/>
        <v>-89070840.800000012</v>
      </c>
      <c r="CJ35" s="60">
        <f t="shared" ca="1" si="14"/>
        <v>-89070840.800000012</v>
      </c>
      <c r="CK35" s="60">
        <f t="shared" ca="1" si="14"/>
        <v>0</v>
      </c>
      <c r="CL35" s="60">
        <f t="shared" ca="1" si="6"/>
        <v>-142559950.44999909</v>
      </c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R35" s="5"/>
      <c r="HS35" s="5"/>
      <c r="HT35" s="5"/>
    </row>
    <row r="36" spans="1:228" ht="13.5" customHeight="1">
      <c r="A36" s="43" t="s">
        <v>59</v>
      </c>
      <c r="B36" s="58">
        <v>1040</v>
      </c>
      <c r="C36" s="59" t="s">
        <v>376</v>
      </c>
      <c r="D36" s="60">
        <f t="shared" ca="1" si="10"/>
        <v>1672836885</v>
      </c>
      <c r="E36" s="60">
        <f t="shared" ca="1" si="10"/>
        <v>1628081384</v>
      </c>
      <c r="F36" s="60">
        <f t="shared" ca="1" si="10"/>
        <v>2016948297</v>
      </c>
      <c r="G36" s="60">
        <f t="shared" ca="1" si="10"/>
        <v>-388866913</v>
      </c>
      <c r="H36" s="60">
        <f t="shared" ca="1" si="10"/>
        <v>0</v>
      </c>
      <c r="I36" s="60">
        <f t="shared" ca="1" si="10"/>
        <v>-369473173</v>
      </c>
      <c r="J36" s="60">
        <f t="shared" ca="1" si="10"/>
        <v>-472808528</v>
      </c>
      <c r="K36" s="60">
        <f t="shared" ca="1" si="10"/>
        <v>-1863706674</v>
      </c>
      <c r="L36" s="60">
        <f t="shared" ca="1" si="10"/>
        <v>1390898146</v>
      </c>
      <c r="M36" s="60">
        <f t="shared" ca="1" si="10"/>
        <v>103335355</v>
      </c>
      <c r="N36" s="60">
        <f t="shared" ca="1" si="7"/>
        <v>248364943</v>
      </c>
      <c r="O36" s="60">
        <f t="shared" ca="1" si="7"/>
        <v>-145029588</v>
      </c>
      <c r="P36" s="60">
        <f t="shared" ca="1" si="7"/>
        <v>0</v>
      </c>
      <c r="Q36" s="60">
        <f t="shared" ca="1" si="7"/>
        <v>0</v>
      </c>
      <c r="R36" s="60">
        <f t="shared" ca="1" si="7"/>
        <v>0</v>
      </c>
      <c r="S36" s="60">
        <f t="shared" ca="1" si="7"/>
        <v>-2401776</v>
      </c>
      <c r="T36" s="60">
        <f t="shared" ca="1" si="7"/>
        <v>-2401776</v>
      </c>
      <c r="U36" s="60">
        <f t="shared" ca="1" si="7"/>
        <v>-2401776</v>
      </c>
      <c r="V36" s="60">
        <f t="shared" ca="1" si="7"/>
        <v>0</v>
      </c>
      <c r="W36" s="60">
        <f t="shared" ca="1" si="7"/>
        <v>0</v>
      </c>
      <c r="X36" s="60">
        <f t="shared" ca="1" si="7"/>
        <v>0</v>
      </c>
      <c r="Y36" s="60">
        <f t="shared" ca="1" si="7"/>
        <v>0</v>
      </c>
      <c r="Z36" s="60">
        <f t="shared" ca="1" si="7"/>
        <v>423403940</v>
      </c>
      <c r="AA36" s="60">
        <f t="shared" ca="1" si="7"/>
        <v>281194675</v>
      </c>
      <c r="AB36" s="60">
        <f t="shared" ca="1" si="7"/>
        <v>0</v>
      </c>
      <c r="AC36" s="60">
        <f t="shared" ca="1" si="7"/>
        <v>32743884</v>
      </c>
      <c r="AD36" s="60">
        <f t="shared" ca="1" si="11"/>
        <v>109465381</v>
      </c>
      <c r="AE36" s="60">
        <f t="shared" ca="1" si="11"/>
        <v>0</v>
      </c>
      <c r="AF36" s="60">
        <f t="shared" ca="1" si="11"/>
        <v>0</v>
      </c>
      <c r="AG36" s="60">
        <f t="shared" ca="1" si="11"/>
        <v>0</v>
      </c>
      <c r="AH36" s="60">
        <f t="shared" ca="1" si="11"/>
        <v>0</v>
      </c>
      <c r="AI36" s="60">
        <f t="shared" ca="1" si="11"/>
        <v>0</v>
      </c>
      <c r="AJ36" s="60">
        <f t="shared" ca="1" si="11"/>
        <v>0</v>
      </c>
      <c r="AK36" s="60">
        <f t="shared" ca="1" si="11"/>
        <v>0</v>
      </c>
      <c r="AL36" s="60">
        <f t="shared" ca="1" si="11"/>
        <v>0</v>
      </c>
      <c r="AM36" s="60">
        <f t="shared" ca="1" si="11"/>
        <v>-6773490</v>
      </c>
      <c r="AN36" s="60">
        <f t="shared" ca="1" si="11"/>
        <v>0</v>
      </c>
      <c r="AO36" s="60">
        <f t="shared" ca="1" si="11"/>
        <v>0</v>
      </c>
      <c r="AP36" s="60">
        <f t="shared" ca="1" si="11"/>
        <v>0</v>
      </c>
      <c r="AQ36" s="60">
        <f t="shared" ca="1" si="11"/>
        <v>0</v>
      </c>
      <c r="AR36" s="60">
        <f t="shared" ca="1" si="11"/>
        <v>-6773490</v>
      </c>
      <c r="AS36" s="60">
        <f t="shared" ca="1" si="11"/>
        <v>-1495011589</v>
      </c>
      <c r="AT36" s="60">
        <f t="shared" ca="1" si="12"/>
        <v>-972057191</v>
      </c>
      <c r="AU36" s="60">
        <f t="shared" ca="1" si="12"/>
        <v>-1137240182</v>
      </c>
      <c r="AV36" s="60">
        <f t="shared" ca="1" si="12"/>
        <v>165182991</v>
      </c>
      <c r="AW36" s="60">
        <f t="shared" ca="1" si="12"/>
        <v>-130188820</v>
      </c>
      <c r="AX36" s="60">
        <f t="shared" ca="1" si="12"/>
        <v>-128649931</v>
      </c>
      <c r="AY36" s="60">
        <f t="shared" ca="1" si="12"/>
        <v>-1742893081</v>
      </c>
      <c r="AZ36" s="60">
        <f t="shared" ca="1" si="12"/>
        <v>-1801656102</v>
      </c>
      <c r="BA36" s="60">
        <f t="shared" ca="1" si="12"/>
        <v>-339529928</v>
      </c>
      <c r="BB36" s="60">
        <f t="shared" ca="1" si="12"/>
        <v>0</v>
      </c>
      <c r="BC36" s="60">
        <f t="shared" ca="1" si="12"/>
        <v>398292949</v>
      </c>
      <c r="BD36" s="60">
        <f t="shared" ca="1" si="12"/>
        <v>1614243150</v>
      </c>
      <c r="BE36" s="60">
        <f t="shared" ca="1" si="12"/>
        <v>-1538889</v>
      </c>
      <c r="BF36" s="60">
        <f t="shared" ca="1" si="12"/>
        <v>339141388</v>
      </c>
      <c r="BG36" s="60">
        <f t="shared" ca="1" si="12"/>
        <v>394005703</v>
      </c>
      <c r="BH36" s="60">
        <f t="shared" ca="1" si="12"/>
        <v>20199888</v>
      </c>
      <c r="BI36" s="60">
        <f t="shared" ca="1" si="12"/>
        <v>0</v>
      </c>
      <c r="BJ36" s="60">
        <f t="shared" ca="1" si="13"/>
        <v>-75064203</v>
      </c>
      <c r="BK36" s="60">
        <f t="shared" ca="1" si="13"/>
        <v>-340680277</v>
      </c>
      <c r="BL36" s="60">
        <f t="shared" ca="1" si="13"/>
        <v>0</v>
      </c>
      <c r="BM36" s="60">
        <f t="shared" ca="1" si="13"/>
        <v>0</v>
      </c>
      <c r="BN36" s="60">
        <f t="shared" ca="1" si="13"/>
        <v>0</v>
      </c>
      <c r="BO36" s="60">
        <f t="shared" ca="1" si="13"/>
        <v>0</v>
      </c>
      <c r="BP36" s="60">
        <f t="shared" ca="1" si="13"/>
        <v>0</v>
      </c>
      <c r="BQ36" s="60">
        <f t="shared" ca="1" si="13"/>
        <v>0</v>
      </c>
      <c r="BR36" s="60">
        <f t="shared" ca="1" si="13"/>
        <v>0</v>
      </c>
      <c r="BS36" s="60">
        <f t="shared" ca="1" si="13"/>
        <v>-392765578</v>
      </c>
      <c r="BT36" s="60">
        <f t="shared" ca="1" si="13"/>
        <v>-222781769</v>
      </c>
      <c r="BU36" s="60">
        <f t="shared" ca="1" si="13"/>
        <v>-136528859</v>
      </c>
      <c r="BV36" s="60">
        <f t="shared" ca="1" si="14"/>
        <v>-16311449</v>
      </c>
      <c r="BW36" s="60">
        <f t="shared" ca="1" si="14"/>
        <v>0</v>
      </c>
      <c r="BX36" s="60">
        <f t="shared" ca="1" si="14"/>
        <v>-5164375</v>
      </c>
      <c r="BY36" s="60">
        <f t="shared" ca="1" si="14"/>
        <v>-4575514</v>
      </c>
      <c r="BZ36" s="60">
        <f t="shared" ca="1" si="14"/>
        <v>647850</v>
      </c>
      <c r="CA36" s="60">
        <f t="shared" ca="1" si="14"/>
        <v>-8051462</v>
      </c>
      <c r="CB36" s="60">
        <f t="shared" ca="1" si="14"/>
        <v>0</v>
      </c>
      <c r="CC36" s="60">
        <f t="shared" ca="1" si="14"/>
        <v>0</v>
      </c>
      <c r="CD36" s="60">
        <f t="shared" ca="1" si="14"/>
        <v>0</v>
      </c>
      <c r="CE36" s="60">
        <f t="shared" ca="1" si="14"/>
        <v>0</v>
      </c>
      <c r="CF36" s="60">
        <f t="shared" ca="1" si="14"/>
        <v>0</v>
      </c>
      <c r="CG36" s="60">
        <f t="shared" ca="1" si="14"/>
        <v>0</v>
      </c>
      <c r="CH36" s="60">
        <f t="shared" ca="1" si="14"/>
        <v>0</v>
      </c>
      <c r="CI36" s="60">
        <f t="shared" ca="1" si="14"/>
        <v>0</v>
      </c>
      <c r="CJ36" s="60">
        <f t="shared" ca="1" si="14"/>
        <v>0</v>
      </c>
      <c r="CK36" s="60">
        <f t="shared" ca="1" si="14"/>
        <v>0</v>
      </c>
      <c r="CL36" s="60">
        <f t="shared" ca="1" si="6"/>
        <v>177825296</v>
      </c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R36" s="5"/>
      <c r="HS36" s="5"/>
      <c r="HT36" s="5"/>
    </row>
    <row r="37" spans="1:228" ht="13.5" customHeight="1">
      <c r="A37" s="43" t="s">
        <v>61</v>
      </c>
      <c r="B37" s="58">
        <v>1043</v>
      </c>
      <c r="C37" s="59" t="s">
        <v>376</v>
      </c>
      <c r="D37" s="60">
        <f t="shared" ca="1" si="10"/>
        <v>8859127481.8804092</v>
      </c>
      <c r="E37" s="60">
        <f t="shared" ca="1" si="10"/>
        <v>11729334920.229998</v>
      </c>
      <c r="F37" s="60">
        <f t="shared" ca="1" si="10"/>
        <v>14999015589.679998</v>
      </c>
      <c r="G37" s="60">
        <f t="shared" ca="1" si="10"/>
        <v>-2608176578.9800005</v>
      </c>
      <c r="H37" s="60">
        <f t="shared" ca="1" si="10"/>
        <v>-661504090.47000003</v>
      </c>
      <c r="I37" s="60">
        <f t="shared" ca="1" si="10"/>
        <v>-4047314633.3600006</v>
      </c>
      <c r="J37" s="60">
        <f t="shared" ca="1" si="10"/>
        <v>-4850580502.9700012</v>
      </c>
      <c r="K37" s="60">
        <f t="shared" ca="1" si="10"/>
        <v>-14674325849.889999</v>
      </c>
      <c r="L37" s="60">
        <f t="shared" ca="1" si="10"/>
        <v>9823745346.9199982</v>
      </c>
      <c r="M37" s="60">
        <f t="shared" ca="1" si="10"/>
        <v>458244689.24000049</v>
      </c>
      <c r="N37" s="60">
        <f t="shared" ca="1" si="7"/>
        <v>1594148412.6400006</v>
      </c>
      <c r="O37" s="60">
        <f t="shared" ca="1" si="7"/>
        <v>-1135903723.4000001</v>
      </c>
      <c r="P37" s="60">
        <f t="shared" ca="1" si="7"/>
        <v>345021180.37</v>
      </c>
      <c r="Q37" s="60">
        <f t="shared" ca="1" si="7"/>
        <v>637803862.14999998</v>
      </c>
      <c r="R37" s="60">
        <f t="shared" ca="1" si="7"/>
        <v>-292782681.77999997</v>
      </c>
      <c r="S37" s="60">
        <f t="shared" ca="1" si="7"/>
        <v>9429771.9499999993</v>
      </c>
      <c r="T37" s="60">
        <f t="shared" ca="1" si="7"/>
        <v>9746098.7899999991</v>
      </c>
      <c r="U37" s="60">
        <f t="shared" ca="1" si="7"/>
        <v>0</v>
      </c>
      <c r="V37" s="60">
        <f t="shared" ca="1" si="7"/>
        <v>9746098.7899999991</v>
      </c>
      <c r="W37" s="60">
        <f t="shared" ca="1" si="7"/>
        <v>-316326.84000000003</v>
      </c>
      <c r="X37" s="60">
        <f t="shared" ca="1" si="7"/>
        <v>0</v>
      </c>
      <c r="Y37" s="60">
        <f t="shared" ca="1" si="7"/>
        <v>-316326.84000000003</v>
      </c>
      <c r="Z37" s="60">
        <f t="shared" ca="1" si="7"/>
        <v>1108304016.8104134</v>
      </c>
      <c r="AA37" s="60">
        <f t="shared" ca="1" si="7"/>
        <v>1108304016.8104134</v>
      </c>
      <c r="AB37" s="60">
        <f t="shared" ca="1" si="7"/>
        <v>0</v>
      </c>
      <c r="AC37" s="60">
        <f t="shared" ca="1" si="7"/>
        <v>0</v>
      </c>
      <c r="AD37" s="60">
        <f t="shared" ca="1" si="11"/>
        <v>0</v>
      </c>
      <c r="AE37" s="60">
        <f t="shared" ca="1" si="11"/>
        <v>0</v>
      </c>
      <c r="AF37" s="60">
        <f t="shared" ca="1" si="11"/>
        <v>0</v>
      </c>
      <c r="AG37" s="60">
        <f t="shared" ca="1" si="11"/>
        <v>0</v>
      </c>
      <c r="AH37" s="60">
        <f t="shared" ca="1" si="11"/>
        <v>0</v>
      </c>
      <c r="AI37" s="60">
        <f t="shared" ca="1" si="11"/>
        <v>0</v>
      </c>
      <c r="AJ37" s="60">
        <f t="shared" ca="1" si="11"/>
        <v>14437966.5</v>
      </c>
      <c r="AK37" s="60">
        <f t="shared" ca="1" si="11"/>
        <v>14437966.5</v>
      </c>
      <c r="AL37" s="60">
        <f t="shared" ca="1" si="11"/>
        <v>0</v>
      </c>
      <c r="AM37" s="60">
        <f t="shared" ca="1" si="11"/>
        <v>44935439.75000003</v>
      </c>
      <c r="AN37" s="60">
        <f t="shared" ca="1" si="11"/>
        <v>126475634.89000002</v>
      </c>
      <c r="AO37" s="60">
        <f t="shared" ca="1" si="11"/>
        <v>2051048.4000000004</v>
      </c>
      <c r="AP37" s="60">
        <f t="shared" ca="1" si="11"/>
        <v>0</v>
      </c>
      <c r="AQ37" s="60">
        <f t="shared" ca="1" si="11"/>
        <v>0</v>
      </c>
      <c r="AR37" s="60">
        <f t="shared" ca="1" si="11"/>
        <v>-83591243.539999992</v>
      </c>
      <c r="AS37" s="60">
        <f t="shared" ca="1" si="11"/>
        <v>-9108332328.0300007</v>
      </c>
      <c r="AT37" s="60">
        <f t="shared" ca="1" si="12"/>
        <v>-5088256627.7600012</v>
      </c>
      <c r="AU37" s="60">
        <f t="shared" ca="1" si="12"/>
        <v>-5736933059.6300011</v>
      </c>
      <c r="AV37" s="60">
        <f t="shared" ca="1" si="12"/>
        <v>648676431.87</v>
      </c>
      <c r="AW37" s="60">
        <f t="shared" ca="1" si="12"/>
        <v>-1000008295.5199999</v>
      </c>
      <c r="AX37" s="60">
        <f t="shared" ca="1" si="12"/>
        <v>-1115879703.1599998</v>
      </c>
      <c r="AY37" s="60">
        <f t="shared" ca="1" si="12"/>
        <v>-6003273850.75</v>
      </c>
      <c r="AZ37" s="60">
        <f t="shared" ca="1" si="12"/>
        <v>-6254347789.2199984</v>
      </c>
      <c r="BA37" s="60">
        <f t="shared" ca="1" si="12"/>
        <v>-3982014831.8200011</v>
      </c>
      <c r="BB37" s="60">
        <f t="shared" ca="1" si="12"/>
        <v>0</v>
      </c>
      <c r="BC37" s="60">
        <f t="shared" ca="1" si="12"/>
        <v>4233088770.289999</v>
      </c>
      <c r="BD37" s="60">
        <f t="shared" ca="1" si="12"/>
        <v>4887394147.5900002</v>
      </c>
      <c r="BE37" s="60">
        <f t="shared" ca="1" si="12"/>
        <v>115871407.63999999</v>
      </c>
      <c r="BF37" s="60">
        <f t="shared" ca="1" si="12"/>
        <v>860133634.16000009</v>
      </c>
      <c r="BG37" s="60">
        <f t="shared" ca="1" si="12"/>
        <v>974368046.29999995</v>
      </c>
      <c r="BH37" s="60">
        <f t="shared" ca="1" si="12"/>
        <v>340896736.23999995</v>
      </c>
      <c r="BI37" s="60">
        <f t="shared" ca="1" si="12"/>
        <v>0</v>
      </c>
      <c r="BJ37" s="60">
        <f t="shared" ca="1" si="13"/>
        <v>-455131148.37999994</v>
      </c>
      <c r="BK37" s="60">
        <f t="shared" ca="1" si="13"/>
        <v>-744262226.5200001</v>
      </c>
      <c r="BL37" s="60">
        <f t="shared" ca="1" si="13"/>
        <v>2265061.7999999998</v>
      </c>
      <c r="BM37" s="60">
        <f t="shared" ca="1" si="13"/>
        <v>2265061.7999999998</v>
      </c>
      <c r="BN37" s="60">
        <f t="shared" ca="1" si="13"/>
        <v>0</v>
      </c>
      <c r="BO37" s="60">
        <f t="shared" ca="1" si="13"/>
        <v>-112836445.29000001</v>
      </c>
      <c r="BP37" s="60">
        <f t="shared" ca="1" si="13"/>
        <v>-112836445.29000001</v>
      </c>
      <c r="BQ37" s="60">
        <f t="shared" ca="1" si="13"/>
        <v>0</v>
      </c>
      <c r="BR37" s="60">
        <f t="shared" ca="1" si="13"/>
        <v>0</v>
      </c>
      <c r="BS37" s="60">
        <f t="shared" ca="1" si="13"/>
        <v>-2892744048.6500001</v>
      </c>
      <c r="BT37" s="60">
        <f t="shared" ca="1" si="13"/>
        <v>-1346606544.6200004</v>
      </c>
      <c r="BU37" s="60">
        <f t="shared" ca="1" si="13"/>
        <v>-985791448.03999984</v>
      </c>
      <c r="BV37" s="60">
        <f t="shared" ca="1" si="14"/>
        <v>-40872720.120000005</v>
      </c>
      <c r="BW37" s="60">
        <f t="shared" ca="1" si="14"/>
        <v>0</v>
      </c>
      <c r="BX37" s="60">
        <f t="shared" ca="1" si="14"/>
        <v>-111288146.92</v>
      </c>
      <c r="BY37" s="60">
        <f t="shared" ca="1" si="14"/>
        <v>-297669834.12</v>
      </c>
      <c r="BZ37" s="60">
        <f t="shared" ca="1" si="14"/>
        <v>160642307.36000001</v>
      </c>
      <c r="CA37" s="60">
        <f t="shared" ca="1" si="14"/>
        <v>-271157662.19</v>
      </c>
      <c r="CB37" s="60">
        <f t="shared" ca="1" si="14"/>
        <v>-16751972.609999999</v>
      </c>
      <c r="CC37" s="60">
        <f t="shared" ca="1" si="14"/>
        <v>-16751972.609999999</v>
      </c>
      <c r="CD37" s="60">
        <f t="shared" ca="1" si="14"/>
        <v>-20597075.809999999</v>
      </c>
      <c r="CE37" s="60">
        <f t="shared" ca="1" si="14"/>
        <v>3845103.2</v>
      </c>
      <c r="CF37" s="60">
        <f t="shared" ca="1" si="14"/>
        <v>0</v>
      </c>
      <c r="CG37" s="60">
        <f t="shared" ca="1" si="14"/>
        <v>0</v>
      </c>
      <c r="CH37" s="60">
        <f t="shared" ca="1" si="14"/>
        <v>0</v>
      </c>
      <c r="CI37" s="60">
        <f t="shared" ca="1" si="14"/>
        <v>0</v>
      </c>
      <c r="CJ37" s="60">
        <f t="shared" ca="1" si="14"/>
        <v>0</v>
      </c>
      <c r="CK37" s="60">
        <f t="shared" ca="1" si="14"/>
        <v>0</v>
      </c>
      <c r="CL37" s="60">
        <f t="shared" ca="1" si="6"/>
        <v>-249204846.14959145</v>
      </c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R37" s="5"/>
      <c r="HS37" s="5"/>
      <c r="HT37" s="5"/>
    </row>
    <row r="38" spans="1:228" ht="13.5" customHeight="1">
      <c r="A38" s="43" t="s">
        <v>63</v>
      </c>
      <c r="B38" s="58">
        <v>1044</v>
      </c>
      <c r="C38" s="59" t="s">
        <v>376</v>
      </c>
      <c r="D38" s="60">
        <f t="shared" ca="1" si="10"/>
        <v>9350514998.1900005</v>
      </c>
      <c r="E38" s="60">
        <f t="shared" ca="1" si="10"/>
        <v>8012384276.2200022</v>
      </c>
      <c r="F38" s="60">
        <f t="shared" ca="1" si="10"/>
        <v>9071936936.6600018</v>
      </c>
      <c r="G38" s="60">
        <f t="shared" ca="1" si="10"/>
        <v>-444206179.89999998</v>
      </c>
      <c r="H38" s="60">
        <f t="shared" ca="1" si="10"/>
        <v>-615346480.53999996</v>
      </c>
      <c r="I38" s="60">
        <f t="shared" ca="1" si="10"/>
        <v>-1005634217.0800014</v>
      </c>
      <c r="J38" s="60">
        <f t="shared" ca="1" si="10"/>
        <v>-1136721498.6400013</v>
      </c>
      <c r="K38" s="60">
        <f t="shared" ca="1" si="10"/>
        <v>-9438233195.3900013</v>
      </c>
      <c r="L38" s="60">
        <f t="shared" ca="1" si="10"/>
        <v>8301511696.75</v>
      </c>
      <c r="M38" s="60">
        <f t="shared" ca="1" si="10"/>
        <v>23391257.550000012</v>
      </c>
      <c r="N38" s="60">
        <f t="shared" ca="1" si="10"/>
        <v>371277970.10000002</v>
      </c>
      <c r="O38" s="60">
        <f t="shared" ca="1" si="10"/>
        <v>-347886712.55000001</v>
      </c>
      <c r="P38" s="60">
        <f t="shared" ca="1" si="10"/>
        <v>107696024.00999993</v>
      </c>
      <c r="Q38" s="60">
        <f t="shared" ca="1" si="10"/>
        <v>641984789.30999994</v>
      </c>
      <c r="R38" s="60">
        <f t="shared" ca="1" si="10"/>
        <v>-534288765.30000001</v>
      </c>
      <c r="S38" s="60">
        <f t="shared" ca="1" si="10"/>
        <v>-29819927.300000004</v>
      </c>
      <c r="T38" s="60">
        <f t="shared" ref="T38:AI53" ca="1" si="15">INDIRECT("'"&amp;VLOOKUP($A$2,$HL$1:$HM$80,2,0)&amp;"'!"&amp;ADDRESS(IFERROR(MATCH($B38,INDIRECT("'"&amp;VLOOKUP($A$2,$HL$1:$HM$80,2,0)&amp;"'!B:B"),0),MATCH($A$82,INDIRECT("'"&amp;VLOOKUP($A$2,$HL$1:$HM$80,2,0)&amp;"'!A:A"),0)),MATCH(T$5,INDIRECT("'"&amp;VLOOKUP($A$2,$HL$1:$HM$80,2,0)&amp;"'!5:5"),0)))</f>
        <v>-29819927.300000004</v>
      </c>
      <c r="U38" s="60">
        <f t="shared" ca="1" si="15"/>
        <v>-54921365.700000003</v>
      </c>
      <c r="V38" s="60">
        <f t="shared" ca="1" si="15"/>
        <v>25101438.399999999</v>
      </c>
      <c r="W38" s="60">
        <f t="shared" ca="1" si="15"/>
        <v>0</v>
      </c>
      <c r="X38" s="60">
        <f t="shared" ca="1" si="15"/>
        <v>0</v>
      </c>
      <c r="Y38" s="60">
        <f t="shared" ca="1" si="15"/>
        <v>0</v>
      </c>
      <c r="Z38" s="60">
        <f t="shared" ca="1" si="15"/>
        <v>2266487489.8199997</v>
      </c>
      <c r="AA38" s="60">
        <f t="shared" ca="1" si="15"/>
        <v>2064515004.5099995</v>
      </c>
      <c r="AB38" s="60">
        <f t="shared" ca="1" si="15"/>
        <v>92130172.75999999</v>
      </c>
      <c r="AC38" s="60">
        <f t="shared" ca="1" si="15"/>
        <v>126176773.50999999</v>
      </c>
      <c r="AD38" s="60">
        <f t="shared" ca="1" si="15"/>
        <v>-16334460.960000001</v>
      </c>
      <c r="AE38" s="60">
        <f t="shared" ca="1" si="15"/>
        <v>0</v>
      </c>
      <c r="AF38" s="60">
        <f t="shared" ca="1" si="15"/>
        <v>0</v>
      </c>
      <c r="AG38" s="60">
        <f t="shared" ca="1" si="15"/>
        <v>0</v>
      </c>
      <c r="AH38" s="60">
        <f t="shared" ca="1" si="11"/>
        <v>0</v>
      </c>
      <c r="AI38" s="60">
        <f t="shared" ca="1" si="11"/>
        <v>0</v>
      </c>
      <c r="AJ38" s="60">
        <f t="shared" ca="1" si="11"/>
        <v>5455176.4500000002</v>
      </c>
      <c r="AK38" s="60">
        <f t="shared" ca="1" si="11"/>
        <v>5455176.4500000002</v>
      </c>
      <c r="AL38" s="60">
        <f t="shared" ca="1" si="11"/>
        <v>0</v>
      </c>
      <c r="AM38" s="60">
        <f t="shared" ca="1" si="11"/>
        <v>101642200.08000001</v>
      </c>
      <c r="AN38" s="60">
        <f t="shared" ca="1" si="11"/>
        <v>107087702.2</v>
      </c>
      <c r="AO38" s="60">
        <f t="shared" ca="1" si="11"/>
        <v>6371746.54</v>
      </c>
      <c r="AP38" s="60">
        <f t="shared" ca="1" si="11"/>
        <v>0</v>
      </c>
      <c r="AQ38" s="60">
        <f t="shared" ca="1" si="11"/>
        <v>0</v>
      </c>
      <c r="AR38" s="60">
        <f t="shared" ca="1" si="11"/>
        <v>-11817248.659999993</v>
      </c>
      <c r="AS38" s="60">
        <f t="shared" ca="1" si="11"/>
        <v>-8531043504.7200022</v>
      </c>
      <c r="AT38" s="60">
        <f t="shared" ca="1" si="12"/>
        <v>-4915428819.4699993</v>
      </c>
      <c r="AU38" s="60">
        <f t="shared" ca="1" si="12"/>
        <v>-5008811865.6099997</v>
      </c>
      <c r="AV38" s="60">
        <f t="shared" ca="1" si="12"/>
        <v>93383046.140000001</v>
      </c>
      <c r="AW38" s="60">
        <f t="shared" ca="1" si="12"/>
        <v>-1984719907.3200026</v>
      </c>
      <c r="AX38" s="60">
        <f t="shared" ca="1" si="12"/>
        <v>-1997934073.5200024</v>
      </c>
      <c r="AY38" s="60">
        <f t="shared" ca="1" si="12"/>
        <v>-8948146631.3300018</v>
      </c>
      <c r="AZ38" s="60">
        <f t="shared" ca="1" si="12"/>
        <v>-3681261920.5400004</v>
      </c>
      <c r="BA38" s="60">
        <f t="shared" ca="1" si="12"/>
        <v>-11184821302.610003</v>
      </c>
      <c r="BB38" s="60">
        <f t="shared" ca="1" si="12"/>
        <v>0</v>
      </c>
      <c r="BC38" s="60">
        <f t="shared" ca="1" si="12"/>
        <v>5917936591.8200006</v>
      </c>
      <c r="BD38" s="60">
        <f t="shared" ca="1" si="12"/>
        <v>6950212557.8099995</v>
      </c>
      <c r="BE38" s="60">
        <f t="shared" ca="1" si="12"/>
        <v>13214166.19999969</v>
      </c>
      <c r="BF38" s="60">
        <f t="shared" ca="1" si="12"/>
        <v>463027342.26999968</v>
      </c>
      <c r="BG38" s="60">
        <f t="shared" ca="1" si="12"/>
        <v>226986423.44</v>
      </c>
      <c r="BH38" s="60">
        <f t="shared" ca="1" si="12"/>
        <v>549719142.7299999</v>
      </c>
      <c r="BI38" s="60">
        <f t="shared" ref="BI38:BK38" ca="1" si="16">INDIRECT("'"&amp;VLOOKUP($A$2,$HL$1:$HM$80,2,0)&amp;"'!"&amp;ADDRESS(IFERROR(MATCH($B38,INDIRECT("'"&amp;VLOOKUP($A$2,$HL$1:$HM$80,2,0)&amp;"'!B:B"),0),MATCH($A$82,INDIRECT("'"&amp;VLOOKUP($A$2,$HL$1:$HM$80,2,0)&amp;"'!A:A"),0)),MATCH(BI$5,INDIRECT("'"&amp;VLOOKUP($A$2,$HL$1:$HM$80,2,0)&amp;"'!5:5"),0)))</f>
        <v>0</v>
      </c>
      <c r="BJ38" s="60">
        <f t="shared" ca="1" si="16"/>
        <v>-313678223.90000015</v>
      </c>
      <c r="BK38" s="60">
        <f t="shared" ca="1" si="16"/>
        <v>-449813176.06999999</v>
      </c>
      <c r="BL38" s="60">
        <f t="shared" ca="1" si="13"/>
        <v>0</v>
      </c>
      <c r="BM38" s="60">
        <f t="shared" ca="1" si="13"/>
        <v>0</v>
      </c>
      <c r="BN38" s="60">
        <f t="shared" ca="1" si="13"/>
        <v>0</v>
      </c>
      <c r="BO38" s="60">
        <f t="shared" ca="1" si="13"/>
        <v>-47060080</v>
      </c>
      <c r="BP38" s="60">
        <f t="shared" ca="1" si="13"/>
        <v>-47060080</v>
      </c>
      <c r="BQ38" s="60">
        <f t="shared" ca="1" si="13"/>
        <v>0</v>
      </c>
      <c r="BR38" s="60">
        <f t="shared" ca="1" si="13"/>
        <v>0</v>
      </c>
      <c r="BS38" s="60">
        <f t="shared" ca="1" si="13"/>
        <v>-1378588641.0500002</v>
      </c>
      <c r="BT38" s="60">
        <f t="shared" ca="1" si="13"/>
        <v>-962895876.87999988</v>
      </c>
      <c r="BU38" s="60">
        <f t="shared" ca="1" si="13"/>
        <v>-238032213.03</v>
      </c>
      <c r="BV38" s="60">
        <f t="shared" ca="1" si="14"/>
        <v>-48990931.209999986</v>
      </c>
      <c r="BW38" s="60">
        <f t="shared" ca="1" si="14"/>
        <v>0</v>
      </c>
      <c r="BX38" s="60">
        <f t="shared" ca="1" si="14"/>
        <v>-10881507.160000004</v>
      </c>
      <c r="BY38" s="60">
        <f t="shared" ca="1" si="14"/>
        <v>-16952036.689999998</v>
      </c>
      <c r="BZ38" s="60">
        <f t="shared" ca="1" si="14"/>
        <v>61319659.31999997</v>
      </c>
      <c r="CA38" s="60">
        <f t="shared" ca="1" si="14"/>
        <v>-162155735.39999998</v>
      </c>
      <c r="CB38" s="60">
        <f t="shared" ca="1" si="14"/>
        <v>0</v>
      </c>
      <c r="CC38" s="60">
        <f t="shared" ca="1" si="14"/>
        <v>0</v>
      </c>
      <c r="CD38" s="60">
        <f t="shared" ca="1" si="14"/>
        <v>0</v>
      </c>
      <c r="CE38" s="60">
        <f t="shared" ca="1" si="14"/>
        <v>0</v>
      </c>
      <c r="CF38" s="60">
        <f t="shared" ca="1" si="14"/>
        <v>0</v>
      </c>
      <c r="CG38" s="60">
        <f t="shared" ca="1" si="14"/>
        <v>0</v>
      </c>
      <c r="CH38" s="60">
        <f t="shared" ca="1" si="14"/>
        <v>0</v>
      </c>
      <c r="CI38" s="60">
        <f t="shared" ca="1" si="14"/>
        <v>-205246056.87999997</v>
      </c>
      <c r="CJ38" s="60">
        <f t="shared" ca="1" si="14"/>
        <v>-205250213.58999997</v>
      </c>
      <c r="CK38" s="60">
        <f t="shared" ca="1" si="14"/>
        <v>4156.71</v>
      </c>
      <c r="CL38" s="60">
        <f t="shared" ca="1" si="6"/>
        <v>819471493.46999836</v>
      </c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R38" s="5"/>
      <c r="HS38" s="5"/>
      <c r="HT38" s="5"/>
    </row>
    <row r="39" spans="1:228" ht="13.5" customHeight="1">
      <c r="A39" s="43" t="s">
        <v>65</v>
      </c>
      <c r="B39" s="58">
        <v>1045</v>
      </c>
      <c r="C39" s="59" t="s">
        <v>376</v>
      </c>
      <c r="D39" s="60">
        <f t="shared" ref="D39:S54" ca="1" si="17">INDIRECT("'"&amp;VLOOKUP($A$2,$HL$1:$HM$80,2,0)&amp;"'!"&amp;ADDRESS(IFERROR(MATCH($B39,INDIRECT("'"&amp;VLOOKUP($A$2,$HL$1:$HM$80,2,0)&amp;"'!B:B"),0),MATCH($A$82,INDIRECT("'"&amp;VLOOKUP($A$2,$HL$1:$HM$80,2,0)&amp;"'!A:A"),0)),MATCH(D$5,INDIRECT("'"&amp;VLOOKUP($A$2,$HL$1:$HM$80,2,0)&amp;"'!5:5"),0)))</f>
        <v>24089116745.609993</v>
      </c>
      <c r="E39" s="60">
        <f t="shared" ca="1" si="17"/>
        <v>12976317899.309998</v>
      </c>
      <c r="F39" s="60">
        <f t="shared" ca="1" si="17"/>
        <v>15880322824.039997</v>
      </c>
      <c r="G39" s="60">
        <f t="shared" ca="1" si="17"/>
        <v>-1781167508.5600002</v>
      </c>
      <c r="H39" s="60">
        <f t="shared" ca="1" si="17"/>
        <v>-1122837416.1700001</v>
      </c>
      <c r="I39" s="60">
        <f t="shared" ca="1" si="17"/>
        <v>3946225779.6899986</v>
      </c>
      <c r="J39" s="60">
        <f t="shared" ca="1" si="17"/>
        <v>4455980257.2599983</v>
      </c>
      <c r="K39" s="60">
        <f t="shared" ca="1" si="17"/>
        <v>-18652797544.130005</v>
      </c>
      <c r="L39" s="60">
        <f t="shared" ca="1" si="17"/>
        <v>23108777801.390003</v>
      </c>
      <c r="M39" s="60">
        <f t="shared" ca="1" si="17"/>
        <v>-273303109.38000011</v>
      </c>
      <c r="N39" s="60">
        <f t="shared" ca="1" si="17"/>
        <v>1961542300.5499997</v>
      </c>
      <c r="O39" s="60">
        <f t="shared" ca="1" si="17"/>
        <v>-2234845409.9299998</v>
      </c>
      <c r="P39" s="60">
        <f t="shared" ca="1" si="17"/>
        <v>-236451368.18999982</v>
      </c>
      <c r="Q39" s="60">
        <f t="shared" ca="1" si="17"/>
        <v>1313565320.4300001</v>
      </c>
      <c r="R39" s="60">
        <f t="shared" ca="1" si="17"/>
        <v>-1550016688.6199999</v>
      </c>
      <c r="S39" s="60">
        <f t="shared" ca="1" si="17"/>
        <v>-2573363079.3500004</v>
      </c>
      <c r="T39" s="60">
        <f t="shared" ca="1" si="15"/>
        <v>-2602033268.2000003</v>
      </c>
      <c r="U39" s="60">
        <f t="shared" ca="1" si="15"/>
        <v>-3072885762.2000003</v>
      </c>
      <c r="V39" s="60">
        <f t="shared" ca="1" si="15"/>
        <v>470852494</v>
      </c>
      <c r="W39" s="60">
        <f t="shared" ca="1" si="15"/>
        <v>28670188.850000009</v>
      </c>
      <c r="X39" s="60">
        <f t="shared" ca="1" si="15"/>
        <v>61403043.340000004</v>
      </c>
      <c r="Y39" s="60">
        <f t="shared" ca="1" si="15"/>
        <v>-32732854.489999995</v>
      </c>
      <c r="Z39" s="60">
        <f t="shared" ca="1" si="15"/>
        <v>9288434205.619997</v>
      </c>
      <c r="AA39" s="60">
        <f t="shared" ca="1" si="15"/>
        <v>10274495618.459999</v>
      </c>
      <c r="AB39" s="60">
        <f t="shared" ca="1" si="15"/>
        <v>923749215.42999995</v>
      </c>
      <c r="AC39" s="60">
        <f t="shared" ca="1" si="15"/>
        <v>-2033856715.2900004</v>
      </c>
      <c r="AD39" s="60">
        <f t="shared" ca="1" si="15"/>
        <v>69155303.049999997</v>
      </c>
      <c r="AE39" s="60">
        <f t="shared" ca="1" si="15"/>
        <v>0</v>
      </c>
      <c r="AF39" s="60">
        <f t="shared" ca="1" si="15"/>
        <v>54890783.969999991</v>
      </c>
      <c r="AG39" s="60">
        <f t="shared" ca="1" si="15"/>
        <v>0</v>
      </c>
      <c r="AH39" s="60">
        <f t="shared" ca="1" si="15"/>
        <v>0</v>
      </c>
      <c r="AI39" s="60">
        <f t="shared" ca="1" si="15"/>
        <v>0</v>
      </c>
      <c r="AJ39" s="60">
        <f t="shared" ref="AJ39:AY54" ca="1" si="18">INDIRECT("'"&amp;VLOOKUP($A$2,$HL$1:$HM$80,2,0)&amp;"'!"&amp;ADDRESS(IFERROR(MATCH($B39,INDIRECT("'"&amp;VLOOKUP($A$2,$HL$1:$HM$80,2,0)&amp;"'!B:B"),0),MATCH($A$82,INDIRECT("'"&amp;VLOOKUP($A$2,$HL$1:$HM$80,2,0)&amp;"'!A:A"),0)),MATCH(AJ$5,INDIRECT("'"&amp;VLOOKUP($A$2,$HL$1:$HM$80,2,0)&amp;"'!5:5"),0)))</f>
        <v>0</v>
      </c>
      <c r="AK39" s="60">
        <f t="shared" ca="1" si="18"/>
        <v>0</v>
      </c>
      <c r="AL39" s="60">
        <f t="shared" ca="1" si="18"/>
        <v>0</v>
      </c>
      <c r="AM39" s="60">
        <f t="shared" ca="1" si="18"/>
        <v>451501940.34000015</v>
      </c>
      <c r="AN39" s="60">
        <f t="shared" ca="1" si="18"/>
        <v>1208381943.4000001</v>
      </c>
      <c r="AO39" s="60">
        <f t="shared" ca="1" si="18"/>
        <v>-45054640.100000001</v>
      </c>
      <c r="AP39" s="60">
        <f t="shared" ca="1" si="18"/>
        <v>0</v>
      </c>
      <c r="AQ39" s="60">
        <f t="shared" ca="1" si="18"/>
        <v>0</v>
      </c>
      <c r="AR39" s="60">
        <f t="shared" ca="1" si="18"/>
        <v>-711825362.96000004</v>
      </c>
      <c r="AS39" s="60">
        <f t="shared" ca="1" si="18"/>
        <v>-22229941926.170017</v>
      </c>
      <c r="AT39" s="60">
        <f t="shared" ca="1" si="18"/>
        <v>-13390774865.219997</v>
      </c>
      <c r="AU39" s="60">
        <f t="shared" ca="1" si="18"/>
        <v>-14619823828.339998</v>
      </c>
      <c r="AV39" s="60">
        <f t="shared" ca="1" si="18"/>
        <v>1229048963.1199999</v>
      </c>
      <c r="AW39" s="60">
        <f t="shared" ca="1" si="18"/>
        <v>-4946985237.2600174</v>
      </c>
      <c r="AX39" s="60">
        <f t="shared" ca="1" si="18"/>
        <v>-4837489968.4200211</v>
      </c>
      <c r="AY39" s="60">
        <f t="shared" ca="1" si="18"/>
        <v>-43126202369.780022</v>
      </c>
      <c r="AZ39" s="60">
        <f t="shared" ref="AZ39:BO54" ca="1" si="19">INDIRECT("'"&amp;VLOOKUP($A$2,$HL$1:$HM$80,2,0)&amp;"'!"&amp;ADDRESS(IFERROR(MATCH($B39,INDIRECT("'"&amp;VLOOKUP($A$2,$HL$1:$HM$80,2,0)&amp;"'!B:B"),0),MATCH($A$82,INDIRECT("'"&amp;VLOOKUP($A$2,$HL$1:$HM$80,2,0)&amp;"'!A:A"),0)),MATCH(AZ$5,INDIRECT("'"&amp;VLOOKUP($A$2,$HL$1:$HM$80,2,0)&amp;"'!5:5"),0)))</f>
        <v>-20918507889.509995</v>
      </c>
      <c r="BA39" s="60">
        <f t="shared" ca="1" si="19"/>
        <v>-66417093499.209999</v>
      </c>
      <c r="BB39" s="60">
        <f t="shared" ca="1" si="19"/>
        <v>0</v>
      </c>
      <c r="BC39" s="60">
        <f t="shared" ca="1" si="19"/>
        <v>44209399018.93998</v>
      </c>
      <c r="BD39" s="60">
        <f t="shared" ca="1" si="19"/>
        <v>38288712401.360001</v>
      </c>
      <c r="BE39" s="60">
        <f t="shared" ca="1" si="19"/>
        <v>-109495268.83999634</v>
      </c>
      <c r="BF39" s="60">
        <f t="shared" ca="1" si="19"/>
        <v>5703640511.1200018</v>
      </c>
      <c r="BG39" s="60">
        <f t="shared" ca="1" si="19"/>
        <v>3496033944.5299997</v>
      </c>
      <c r="BH39" s="60">
        <f t="shared" ca="1" si="19"/>
        <v>7876700949.3099995</v>
      </c>
      <c r="BI39" s="60">
        <f t="shared" ca="1" si="19"/>
        <v>0</v>
      </c>
      <c r="BJ39" s="60">
        <f t="shared" ca="1" si="19"/>
        <v>-5669094382.7199984</v>
      </c>
      <c r="BK39" s="60">
        <f t="shared" ca="1" si="19"/>
        <v>-5813135779.9599981</v>
      </c>
      <c r="BL39" s="60">
        <f t="shared" ca="1" si="19"/>
        <v>0</v>
      </c>
      <c r="BM39" s="60">
        <f t="shared" ca="1" si="19"/>
        <v>0</v>
      </c>
      <c r="BN39" s="60">
        <f t="shared" ca="1" si="19"/>
        <v>0</v>
      </c>
      <c r="BO39" s="60">
        <f t="shared" ca="1" si="19"/>
        <v>-9171442.3200000003</v>
      </c>
      <c r="BP39" s="60">
        <f t="shared" ref="BP39:CE54" ca="1" si="20">INDIRECT("'"&amp;VLOOKUP($A$2,$HL$1:$HM$80,2,0)&amp;"'!"&amp;ADDRESS(IFERROR(MATCH($B39,INDIRECT("'"&amp;VLOOKUP($A$2,$HL$1:$HM$80,2,0)&amp;"'!B:B"),0),MATCH($A$82,INDIRECT("'"&amp;VLOOKUP($A$2,$HL$1:$HM$80,2,0)&amp;"'!A:A"),0)),MATCH(BP$5,INDIRECT("'"&amp;VLOOKUP($A$2,$HL$1:$HM$80,2,0)&amp;"'!5:5"),0)))</f>
        <v>-9171442.3200000003</v>
      </c>
      <c r="BQ39" s="60">
        <f t="shared" ca="1" si="20"/>
        <v>0</v>
      </c>
      <c r="BR39" s="60">
        <f t="shared" ca="1" si="20"/>
        <v>0</v>
      </c>
      <c r="BS39" s="60">
        <f t="shared" ca="1" si="20"/>
        <v>-3456754871.5400004</v>
      </c>
      <c r="BT39" s="60">
        <f t="shared" ca="1" si="20"/>
        <v>-2233210563.2900004</v>
      </c>
      <c r="BU39" s="60">
        <f t="shared" ca="1" si="20"/>
        <v>-472964107.82999998</v>
      </c>
      <c r="BV39" s="60">
        <f t="shared" ca="1" si="20"/>
        <v>-696562976.54999995</v>
      </c>
      <c r="BW39" s="60">
        <f t="shared" ca="1" si="20"/>
        <v>0</v>
      </c>
      <c r="BX39" s="60">
        <f t="shared" ca="1" si="20"/>
        <v>-68159915.600000024</v>
      </c>
      <c r="BY39" s="60">
        <f t="shared" ca="1" si="20"/>
        <v>-398498207.93999994</v>
      </c>
      <c r="BZ39" s="60">
        <f t="shared" ca="1" si="20"/>
        <v>412679993.06999987</v>
      </c>
      <c r="CA39" s="60">
        <f t="shared" ca="1" si="20"/>
        <v>-39093.4</v>
      </c>
      <c r="CB39" s="60">
        <f t="shared" ca="1" si="20"/>
        <v>0</v>
      </c>
      <c r="CC39" s="60">
        <f t="shared" ca="1" si="20"/>
        <v>0</v>
      </c>
      <c r="CD39" s="60">
        <f t="shared" ca="1" si="20"/>
        <v>0</v>
      </c>
      <c r="CE39" s="60">
        <f t="shared" ca="1" si="20"/>
        <v>0</v>
      </c>
      <c r="CF39" s="60">
        <f t="shared" ref="CF39:CK54" ca="1" si="21">INDIRECT("'"&amp;VLOOKUP($A$2,$HL$1:$HM$80,2,0)&amp;"'!"&amp;ADDRESS(IFERROR(MATCH($B39,INDIRECT("'"&amp;VLOOKUP($A$2,$HL$1:$HM$80,2,0)&amp;"'!B:B"),0),MATCH($A$82,INDIRECT("'"&amp;VLOOKUP($A$2,$HL$1:$HM$80,2,0)&amp;"'!A:A"),0)),MATCH(CF$5,INDIRECT("'"&amp;VLOOKUP($A$2,$HL$1:$HM$80,2,0)&amp;"'!5:5"),0)))</f>
        <v>0</v>
      </c>
      <c r="CG39" s="60">
        <f t="shared" ca="1" si="21"/>
        <v>0</v>
      </c>
      <c r="CH39" s="60">
        <f t="shared" ca="1" si="21"/>
        <v>0</v>
      </c>
      <c r="CI39" s="60">
        <f t="shared" ca="1" si="21"/>
        <v>-426255509.82999998</v>
      </c>
      <c r="CJ39" s="60">
        <f t="shared" ca="1" si="21"/>
        <v>-426255509.82999998</v>
      </c>
      <c r="CK39" s="60">
        <f t="shared" ca="1" si="21"/>
        <v>0</v>
      </c>
      <c r="CL39" s="60">
        <f t="shared" ca="1" si="6"/>
        <v>1859174819.4399757</v>
      </c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R39" s="5"/>
      <c r="HS39" s="5"/>
      <c r="HT39" s="5"/>
    </row>
    <row r="40" spans="1:228" ht="13.5" customHeight="1">
      <c r="A40" s="43" t="s">
        <v>67</v>
      </c>
      <c r="B40" s="58">
        <v>1046</v>
      </c>
      <c r="C40" s="59" t="s">
        <v>376</v>
      </c>
      <c r="D40" s="60">
        <f t="shared" ca="1" si="17"/>
        <v>585912928.4799999</v>
      </c>
      <c r="E40" s="60">
        <f t="shared" ca="1" si="17"/>
        <v>630229736.90999997</v>
      </c>
      <c r="F40" s="60">
        <f t="shared" ca="1" si="17"/>
        <v>778138740.64999998</v>
      </c>
      <c r="G40" s="60">
        <f t="shared" ca="1" si="17"/>
        <v>-144285242.39999998</v>
      </c>
      <c r="H40" s="60">
        <f t="shared" ca="1" si="17"/>
        <v>-3623761.34</v>
      </c>
      <c r="I40" s="60">
        <f t="shared" ca="1" si="17"/>
        <v>-162683674.36000001</v>
      </c>
      <c r="J40" s="60">
        <f t="shared" ca="1" si="17"/>
        <v>-164726199.84000003</v>
      </c>
      <c r="K40" s="60">
        <f t="shared" ca="1" si="17"/>
        <v>-746846410.5999999</v>
      </c>
      <c r="L40" s="60">
        <f t="shared" ca="1" si="17"/>
        <v>582120210.75999987</v>
      </c>
      <c r="M40" s="60">
        <f t="shared" ca="1" si="17"/>
        <v>1882314.1400000155</v>
      </c>
      <c r="N40" s="60">
        <f t="shared" ca="1" si="17"/>
        <v>109883915.15000002</v>
      </c>
      <c r="O40" s="60">
        <f t="shared" ca="1" si="17"/>
        <v>-108001601.01000001</v>
      </c>
      <c r="P40" s="60">
        <f t="shared" ca="1" si="17"/>
        <v>160211.33999999985</v>
      </c>
      <c r="Q40" s="60">
        <f t="shared" ca="1" si="17"/>
        <v>3756991.28</v>
      </c>
      <c r="R40" s="60">
        <f t="shared" ca="1" si="17"/>
        <v>-3596779.94</v>
      </c>
      <c r="S40" s="60">
        <f t="shared" ca="1" si="17"/>
        <v>-366779.90999999922</v>
      </c>
      <c r="T40" s="60">
        <f t="shared" ca="1" si="15"/>
        <v>-2583695.4099999997</v>
      </c>
      <c r="U40" s="60">
        <f t="shared" ca="1" si="15"/>
        <v>-4968122.0699999994</v>
      </c>
      <c r="V40" s="60">
        <f t="shared" ca="1" si="15"/>
        <v>2384426.6599999997</v>
      </c>
      <c r="W40" s="60">
        <f t="shared" ca="1" si="15"/>
        <v>2216915.5000000005</v>
      </c>
      <c r="X40" s="60">
        <f t="shared" ca="1" si="15"/>
        <v>2526619.3400000003</v>
      </c>
      <c r="Y40" s="60">
        <f t="shared" ca="1" si="15"/>
        <v>-309703.83999999997</v>
      </c>
      <c r="Z40" s="60">
        <f t="shared" ca="1" si="15"/>
        <v>121644002.81999999</v>
      </c>
      <c r="AA40" s="60">
        <f t="shared" ca="1" si="15"/>
        <v>81647321.73999998</v>
      </c>
      <c r="AB40" s="60">
        <f t="shared" ca="1" si="15"/>
        <v>5838133.3799999999</v>
      </c>
      <c r="AC40" s="60">
        <f t="shared" ca="1" si="15"/>
        <v>34158547.70000001</v>
      </c>
      <c r="AD40" s="60">
        <f t="shared" ca="1" si="15"/>
        <v>0</v>
      </c>
      <c r="AE40" s="60">
        <f t="shared" ca="1" si="15"/>
        <v>0</v>
      </c>
      <c r="AF40" s="60">
        <f t="shared" ca="1" si="15"/>
        <v>0</v>
      </c>
      <c r="AG40" s="60">
        <f t="shared" ca="1" si="15"/>
        <v>0</v>
      </c>
      <c r="AH40" s="60">
        <f t="shared" ca="1" si="15"/>
        <v>0</v>
      </c>
      <c r="AI40" s="60">
        <f t="shared" ca="1" si="15"/>
        <v>0</v>
      </c>
      <c r="AJ40" s="60">
        <f t="shared" ca="1" si="18"/>
        <v>0</v>
      </c>
      <c r="AK40" s="60">
        <f t="shared" ca="1" si="18"/>
        <v>0</v>
      </c>
      <c r="AL40" s="60">
        <f t="shared" ca="1" si="18"/>
        <v>0</v>
      </c>
      <c r="AM40" s="60">
        <f t="shared" ca="1" si="18"/>
        <v>-2910356.9800000004</v>
      </c>
      <c r="AN40" s="60">
        <f t="shared" ca="1" si="18"/>
        <v>120581.86999999968</v>
      </c>
      <c r="AO40" s="60">
        <f t="shared" ca="1" si="18"/>
        <v>-3030938.85</v>
      </c>
      <c r="AP40" s="60">
        <f t="shared" ca="1" si="18"/>
        <v>0</v>
      </c>
      <c r="AQ40" s="60">
        <f t="shared" ca="1" si="18"/>
        <v>0</v>
      </c>
      <c r="AR40" s="60">
        <f t="shared" ca="1" si="18"/>
        <v>0</v>
      </c>
      <c r="AS40" s="60">
        <f t="shared" ca="1" si="18"/>
        <v>-578410708.7299999</v>
      </c>
      <c r="AT40" s="60">
        <f t="shared" ca="1" si="18"/>
        <v>-246586570.51999998</v>
      </c>
      <c r="AU40" s="60">
        <f t="shared" ca="1" si="18"/>
        <v>-274999576.50999999</v>
      </c>
      <c r="AV40" s="60">
        <f t="shared" ca="1" si="18"/>
        <v>28413005.990000002</v>
      </c>
      <c r="AW40" s="60">
        <f t="shared" ca="1" si="18"/>
        <v>-35434126.53999991</v>
      </c>
      <c r="AX40" s="60">
        <f t="shared" ca="1" si="18"/>
        <v>-34520707.159999907</v>
      </c>
      <c r="AY40" s="60">
        <f t="shared" ca="1" si="18"/>
        <v>-336820986.55999994</v>
      </c>
      <c r="AZ40" s="60">
        <f t="shared" ca="1" si="19"/>
        <v>-210058787.83000001</v>
      </c>
      <c r="BA40" s="60">
        <f t="shared" ca="1" si="19"/>
        <v>-264042275.55999991</v>
      </c>
      <c r="BB40" s="60">
        <f t="shared" ca="1" si="19"/>
        <v>0</v>
      </c>
      <c r="BC40" s="60">
        <f t="shared" ca="1" si="19"/>
        <v>137280076.82999995</v>
      </c>
      <c r="BD40" s="60">
        <f t="shared" ca="1" si="19"/>
        <v>302300279.40000004</v>
      </c>
      <c r="BE40" s="60">
        <f t="shared" ca="1" si="19"/>
        <v>-913419.38000000268</v>
      </c>
      <c r="BF40" s="60">
        <f t="shared" ca="1" si="19"/>
        <v>22485373.270000003</v>
      </c>
      <c r="BG40" s="60">
        <f t="shared" ca="1" si="19"/>
        <v>27900886.430000003</v>
      </c>
      <c r="BH40" s="60">
        <f t="shared" ca="1" si="19"/>
        <v>1197384.2499999995</v>
      </c>
      <c r="BI40" s="60">
        <f t="shared" ca="1" si="19"/>
        <v>0</v>
      </c>
      <c r="BJ40" s="60">
        <f t="shared" ca="1" si="19"/>
        <v>-6612897.4099999992</v>
      </c>
      <c r="BK40" s="60">
        <f t="shared" ca="1" si="19"/>
        <v>-23398792.650000006</v>
      </c>
      <c r="BL40" s="60">
        <f t="shared" ca="1" si="19"/>
        <v>0</v>
      </c>
      <c r="BM40" s="60">
        <f t="shared" ca="1" si="19"/>
        <v>0</v>
      </c>
      <c r="BN40" s="60">
        <f t="shared" ca="1" si="19"/>
        <v>0</v>
      </c>
      <c r="BO40" s="60">
        <f t="shared" ca="1" si="19"/>
        <v>-5182281.59</v>
      </c>
      <c r="BP40" s="60">
        <f t="shared" ca="1" si="20"/>
        <v>-5182281.59</v>
      </c>
      <c r="BQ40" s="60">
        <f t="shared" ca="1" si="20"/>
        <v>0</v>
      </c>
      <c r="BR40" s="60">
        <f t="shared" ca="1" si="20"/>
        <v>0</v>
      </c>
      <c r="BS40" s="60">
        <f t="shared" ca="1" si="20"/>
        <v>-274125870.11000001</v>
      </c>
      <c r="BT40" s="60">
        <f t="shared" ca="1" si="20"/>
        <v>-107274674.48999999</v>
      </c>
      <c r="BU40" s="60">
        <f t="shared" ca="1" si="20"/>
        <v>-97135415.130000025</v>
      </c>
      <c r="BV40" s="60">
        <f t="shared" ca="1" si="20"/>
        <v>-68169983.800000012</v>
      </c>
      <c r="BW40" s="60">
        <f t="shared" ca="1" si="20"/>
        <v>0</v>
      </c>
      <c r="BX40" s="60">
        <f t="shared" ca="1" si="20"/>
        <v>-18670168.550000001</v>
      </c>
      <c r="BY40" s="60">
        <f t="shared" ca="1" si="20"/>
        <v>-7624111.0699999984</v>
      </c>
      <c r="BZ40" s="60">
        <f t="shared" ca="1" si="20"/>
        <v>27064769.450000007</v>
      </c>
      <c r="CA40" s="60">
        <f t="shared" ca="1" si="20"/>
        <v>-2316286.52</v>
      </c>
      <c r="CB40" s="60">
        <f t="shared" ca="1" si="20"/>
        <v>0</v>
      </c>
      <c r="CC40" s="60">
        <f t="shared" ca="1" si="20"/>
        <v>0</v>
      </c>
      <c r="CD40" s="60">
        <f t="shared" ca="1" si="20"/>
        <v>0</v>
      </c>
      <c r="CE40" s="60">
        <f t="shared" ca="1" si="20"/>
        <v>0</v>
      </c>
      <c r="CF40" s="60">
        <f t="shared" ca="1" si="21"/>
        <v>0</v>
      </c>
      <c r="CG40" s="60">
        <f t="shared" ca="1" si="21"/>
        <v>0</v>
      </c>
      <c r="CH40" s="60">
        <f t="shared" ca="1" si="21"/>
        <v>0</v>
      </c>
      <c r="CI40" s="60">
        <f t="shared" ca="1" si="21"/>
        <v>-17081859.970000003</v>
      </c>
      <c r="CJ40" s="60">
        <f t="shared" ca="1" si="21"/>
        <v>-17081859.970000003</v>
      </c>
      <c r="CK40" s="60">
        <f t="shared" ca="1" si="21"/>
        <v>0</v>
      </c>
      <c r="CL40" s="60">
        <f t="shared" ca="1" si="6"/>
        <v>7502219.75</v>
      </c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R40" s="5"/>
      <c r="HS40" s="5"/>
      <c r="HT40" s="5"/>
    </row>
    <row r="41" spans="1:228" ht="13.5" customHeight="1">
      <c r="A41" s="43" t="s">
        <v>69</v>
      </c>
      <c r="B41" s="58">
        <v>1048</v>
      </c>
      <c r="C41" s="59" t="s">
        <v>376</v>
      </c>
      <c r="D41" s="60">
        <f t="shared" ca="1" si="17"/>
        <v>5797386062.1540051</v>
      </c>
      <c r="E41" s="60">
        <f t="shared" ca="1" si="17"/>
        <v>8100970964.1499014</v>
      </c>
      <c r="F41" s="60">
        <f t="shared" ca="1" si="17"/>
        <v>10930171966.089901</v>
      </c>
      <c r="G41" s="60">
        <f t="shared" ca="1" si="17"/>
        <v>-2524626353.1199999</v>
      </c>
      <c r="H41" s="60">
        <f t="shared" ca="1" si="17"/>
        <v>-304574648.81999999</v>
      </c>
      <c r="I41" s="60">
        <f t="shared" ca="1" si="17"/>
        <v>-2951467695.7100005</v>
      </c>
      <c r="J41" s="60">
        <f t="shared" ca="1" si="17"/>
        <v>-2855104932.4500008</v>
      </c>
      <c r="K41" s="60">
        <f t="shared" ca="1" si="17"/>
        <v>-9981129634.8299999</v>
      </c>
      <c r="L41" s="60">
        <f t="shared" ca="1" si="17"/>
        <v>7126024702.3799992</v>
      </c>
      <c r="M41" s="60">
        <f t="shared" ca="1" si="17"/>
        <v>-199678351.15999985</v>
      </c>
      <c r="N41" s="60">
        <f t="shared" ca="1" si="17"/>
        <v>2285705515.0400004</v>
      </c>
      <c r="O41" s="60">
        <f t="shared" ca="1" si="17"/>
        <v>-2485383866.2000003</v>
      </c>
      <c r="P41" s="60">
        <f t="shared" ca="1" si="17"/>
        <v>103315587.90000004</v>
      </c>
      <c r="Q41" s="60">
        <f t="shared" ca="1" si="17"/>
        <v>280766215.22000003</v>
      </c>
      <c r="R41" s="60">
        <f t="shared" ca="1" si="17"/>
        <v>-177450627.31999999</v>
      </c>
      <c r="S41" s="60">
        <f t="shared" ca="1" si="17"/>
        <v>-270408119.21999991</v>
      </c>
      <c r="T41" s="60">
        <f t="shared" ca="1" si="15"/>
        <v>-151605050.32999998</v>
      </c>
      <c r="U41" s="60">
        <f t="shared" ca="1" si="15"/>
        <v>-625325985.63999999</v>
      </c>
      <c r="V41" s="60">
        <f t="shared" ca="1" si="15"/>
        <v>473720935.31</v>
      </c>
      <c r="W41" s="60">
        <f t="shared" ca="1" si="15"/>
        <v>-118803068.88999993</v>
      </c>
      <c r="X41" s="60">
        <f t="shared" ca="1" si="15"/>
        <v>174147298.44</v>
      </c>
      <c r="Y41" s="60">
        <f t="shared" ca="1" si="15"/>
        <v>-292950367.32999992</v>
      </c>
      <c r="Z41" s="60">
        <f t="shared" ca="1" si="15"/>
        <v>752280441.12410426</v>
      </c>
      <c r="AA41" s="60">
        <f t="shared" ca="1" si="15"/>
        <v>752280441.12410426</v>
      </c>
      <c r="AB41" s="60">
        <f t="shared" ca="1" si="15"/>
        <v>0</v>
      </c>
      <c r="AC41" s="60">
        <f t="shared" ca="1" si="15"/>
        <v>0</v>
      </c>
      <c r="AD41" s="60">
        <f t="shared" ca="1" si="15"/>
        <v>0</v>
      </c>
      <c r="AE41" s="60">
        <f t="shared" ca="1" si="15"/>
        <v>0</v>
      </c>
      <c r="AF41" s="60">
        <f t="shared" ca="1" si="15"/>
        <v>0</v>
      </c>
      <c r="AG41" s="60">
        <f t="shared" ca="1" si="15"/>
        <v>0</v>
      </c>
      <c r="AH41" s="60">
        <f t="shared" ca="1" si="15"/>
        <v>0</v>
      </c>
      <c r="AI41" s="60">
        <f t="shared" ca="1" si="15"/>
        <v>0</v>
      </c>
      <c r="AJ41" s="60">
        <f t="shared" ca="1" si="18"/>
        <v>46599018.119999997</v>
      </c>
      <c r="AK41" s="60">
        <f t="shared" ca="1" si="18"/>
        <v>46599018.119999997</v>
      </c>
      <c r="AL41" s="60">
        <f t="shared" ca="1" si="18"/>
        <v>0</v>
      </c>
      <c r="AM41" s="60">
        <f t="shared" ca="1" si="18"/>
        <v>119411453.69</v>
      </c>
      <c r="AN41" s="60">
        <f t="shared" ca="1" si="18"/>
        <v>130285280.28</v>
      </c>
      <c r="AO41" s="60">
        <f t="shared" ca="1" si="18"/>
        <v>-59463033.670000002</v>
      </c>
      <c r="AP41" s="60">
        <f t="shared" ca="1" si="18"/>
        <v>218900.61</v>
      </c>
      <c r="AQ41" s="60">
        <f t="shared" ca="1" si="18"/>
        <v>0</v>
      </c>
      <c r="AR41" s="60">
        <f t="shared" ca="1" si="18"/>
        <v>48370306.469999991</v>
      </c>
      <c r="AS41" s="60">
        <f t="shared" ca="1" si="18"/>
        <v>-5678489606.4800034</v>
      </c>
      <c r="AT41" s="60">
        <f t="shared" ca="1" si="18"/>
        <v>-1687084854.5700006</v>
      </c>
      <c r="AU41" s="60">
        <f t="shared" ca="1" si="18"/>
        <v>-2742063339.8200006</v>
      </c>
      <c r="AV41" s="60">
        <f t="shared" ca="1" si="18"/>
        <v>1054978485.2499999</v>
      </c>
      <c r="AW41" s="60">
        <f t="shared" ca="1" si="18"/>
        <v>-1346494974.3100021</v>
      </c>
      <c r="AX41" s="60">
        <f t="shared" ca="1" si="18"/>
        <v>-1839470032.940002</v>
      </c>
      <c r="AY41" s="60">
        <f t="shared" ca="1" si="18"/>
        <v>-4268381066.6000018</v>
      </c>
      <c r="AZ41" s="60">
        <f t="shared" ca="1" si="19"/>
        <v>-2049632679.660001</v>
      </c>
      <c r="BA41" s="60">
        <f t="shared" ca="1" si="19"/>
        <v>-4617227944.4100027</v>
      </c>
      <c r="BB41" s="60">
        <f t="shared" ca="1" si="19"/>
        <v>0</v>
      </c>
      <c r="BC41" s="60">
        <f t="shared" ca="1" si="19"/>
        <v>2398479557.4700017</v>
      </c>
      <c r="BD41" s="60">
        <f t="shared" ca="1" si="19"/>
        <v>2428911033.6599998</v>
      </c>
      <c r="BE41" s="60">
        <f t="shared" ca="1" si="19"/>
        <v>492975058.62999988</v>
      </c>
      <c r="BF41" s="60">
        <f t="shared" ca="1" si="19"/>
        <v>1487472544.46</v>
      </c>
      <c r="BG41" s="60">
        <f t="shared" ca="1" si="19"/>
        <v>653562247.24000001</v>
      </c>
      <c r="BH41" s="60">
        <f t="shared" ca="1" si="19"/>
        <v>1787939252.7</v>
      </c>
      <c r="BI41" s="60">
        <f t="shared" ca="1" si="19"/>
        <v>0</v>
      </c>
      <c r="BJ41" s="60">
        <f t="shared" ca="1" si="19"/>
        <v>-954028955.48000014</v>
      </c>
      <c r="BK41" s="60">
        <f t="shared" ca="1" si="19"/>
        <v>-994497485.83000016</v>
      </c>
      <c r="BL41" s="60">
        <f t="shared" ca="1" si="19"/>
        <v>0</v>
      </c>
      <c r="BM41" s="60">
        <f t="shared" ca="1" si="19"/>
        <v>0</v>
      </c>
      <c r="BN41" s="60">
        <f t="shared" ca="1" si="19"/>
        <v>0</v>
      </c>
      <c r="BO41" s="60">
        <f t="shared" ca="1" si="19"/>
        <v>-42850878.039999992</v>
      </c>
      <c r="BP41" s="60">
        <f t="shared" ca="1" si="20"/>
        <v>-42850878.039999992</v>
      </c>
      <c r="BQ41" s="60">
        <f t="shared" ca="1" si="20"/>
        <v>0</v>
      </c>
      <c r="BR41" s="60">
        <f t="shared" ca="1" si="20"/>
        <v>0</v>
      </c>
      <c r="BS41" s="60">
        <f t="shared" ca="1" si="20"/>
        <v>-2602058899.5600004</v>
      </c>
      <c r="BT41" s="60">
        <f t="shared" ca="1" si="20"/>
        <v>-1850141207.1400003</v>
      </c>
      <c r="BU41" s="60">
        <f t="shared" ca="1" si="20"/>
        <v>-584508402.3900001</v>
      </c>
      <c r="BV41" s="60">
        <f t="shared" ca="1" si="20"/>
        <v>-190509941.02000004</v>
      </c>
      <c r="BW41" s="60">
        <f t="shared" ca="1" si="20"/>
        <v>0</v>
      </c>
      <c r="BX41" s="60">
        <f t="shared" ca="1" si="20"/>
        <v>-160964763.44999996</v>
      </c>
      <c r="BY41" s="60">
        <f t="shared" ca="1" si="20"/>
        <v>-96434113.359999999</v>
      </c>
      <c r="BZ41" s="60">
        <f t="shared" ca="1" si="20"/>
        <v>443222451.22000003</v>
      </c>
      <c r="CA41" s="60">
        <f t="shared" ca="1" si="20"/>
        <v>-162722923.42000002</v>
      </c>
      <c r="CB41" s="60">
        <f t="shared" ca="1" si="20"/>
        <v>0</v>
      </c>
      <c r="CC41" s="60">
        <f t="shared" ca="1" si="20"/>
        <v>0</v>
      </c>
      <c r="CD41" s="60">
        <f t="shared" ca="1" si="20"/>
        <v>0</v>
      </c>
      <c r="CE41" s="60">
        <f t="shared" ca="1" si="20"/>
        <v>0</v>
      </c>
      <c r="CF41" s="60">
        <f t="shared" ca="1" si="21"/>
        <v>0</v>
      </c>
      <c r="CG41" s="60">
        <f t="shared" ca="1" si="21"/>
        <v>0</v>
      </c>
      <c r="CH41" s="60">
        <f t="shared" ca="1" si="21"/>
        <v>0</v>
      </c>
      <c r="CI41" s="60">
        <f t="shared" ca="1" si="21"/>
        <v>0</v>
      </c>
      <c r="CJ41" s="60">
        <f t="shared" ca="1" si="21"/>
        <v>0</v>
      </c>
      <c r="CK41" s="60">
        <f t="shared" ca="1" si="21"/>
        <v>0</v>
      </c>
      <c r="CL41" s="60">
        <f t="shared" ca="1" si="6"/>
        <v>118896455.67400169</v>
      </c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R41" s="5"/>
      <c r="HS41" s="5"/>
      <c r="HT41" s="5"/>
    </row>
    <row r="42" spans="1:228" ht="13.5" customHeight="1">
      <c r="A42" s="43" t="s">
        <v>71</v>
      </c>
      <c r="B42" s="58">
        <v>1049</v>
      </c>
      <c r="C42" s="59" t="s">
        <v>376</v>
      </c>
      <c r="D42" s="60">
        <f t="shared" ca="1" si="17"/>
        <v>3805977826.4900012</v>
      </c>
      <c r="E42" s="60">
        <f t="shared" ca="1" si="17"/>
        <v>2524434031.2000003</v>
      </c>
      <c r="F42" s="60">
        <f t="shared" ca="1" si="17"/>
        <v>3006378081.5600004</v>
      </c>
      <c r="G42" s="60">
        <f t="shared" ca="1" si="17"/>
        <v>-362220824.79999995</v>
      </c>
      <c r="H42" s="60">
        <f t="shared" ca="1" si="17"/>
        <v>-119723225.56</v>
      </c>
      <c r="I42" s="60">
        <f t="shared" ca="1" si="17"/>
        <v>581104958.76000118</v>
      </c>
      <c r="J42" s="60">
        <f t="shared" ca="1" si="17"/>
        <v>554490531.01000118</v>
      </c>
      <c r="K42" s="60">
        <f t="shared" ca="1" si="17"/>
        <v>-3157424246.4999995</v>
      </c>
      <c r="L42" s="60">
        <f t="shared" ca="1" si="17"/>
        <v>3711914777.5100007</v>
      </c>
      <c r="M42" s="60">
        <f t="shared" ca="1" si="17"/>
        <v>67505682.179999992</v>
      </c>
      <c r="N42" s="60">
        <f t="shared" ca="1" si="17"/>
        <v>171416659.25999999</v>
      </c>
      <c r="O42" s="60">
        <f t="shared" ca="1" si="17"/>
        <v>-103910977.08</v>
      </c>
      <c r="P42" s="60">
        <f t="shared" ca="1" si="17"/>
        <v>-40891254.429999948</v>
      </c>
      <c r="Q42" s="60">
        <f t="shared" ca="1" si="17"/>
        <v>115117522.20000005</v>
      </c>
      <c r="R42" s="60">
        <f t="shared" ca="1" si="17"/>
        <v>-156008776.63</v>
      </c>
      <c r="S42" s="60">
        <f t="shared" ca="1" si="17"/>
        <v>-3809656.8600000027</v>
      </c>
      <c r="T42" s="60">
        <f t="shared" ca="1" si="15"/>
        <v>-3395694.0400000028</v>
      </c>
      <c r="U42" s="60">
        <f t="shared" ca="1" si="15"/>
        <v>-23980863.000000004</v>
      </c>
      <c r="V42" s="60">
        <f t="shared" ca="1" si="15"/>
        <v>20585168.960000001</v>
      </c>
      <c r="W42" s="60">
        <f t="shared" ca="1" si="15"/>
        <v>-413962.82</v>
      </c>
      <c r="X42" s="60">
        <f t="shared" ca="1" si="15"/>
        <v>0</v>
      </c>
      <c r="Y42" s="60">
        <f t="shared" ca="1" si="15"/>
        <v>-413962.82</v>
      </c>
      <c r="Z42" s="60">
        <f t="shared" ca="1" si="15"/>
        <v>733425199.11000001</v>
      </c>
      <c r="AA42" s="60">
        <f t="shared" ca="1" si="15"/>
        <v>437187236.31999999</v>
      </c>
      <c r="AB42" s="60">
        <f t="shared" ca="1" si="15"/>
        <v>279653546.10000002</v>
      </c>
      <c r="AC42" s="60">
        <f t="shared" ca="1" si="15"/>
        <v>15259980.409999967</v>
      </c>
      <c r="AD42" s="60">
        <f t="shared" ca="1" si="15"/>
        <v>1324436.2800000005</v>
      </c>
      <c r="AE42" s="60">
        <f t="shared" ca="1" si="15"/>
        <v>0</v>
      </c>
      <c r="AF42" s="60">
        <f t="shared" ca="1" si="15"/>
        <v>0</v>
      </c>
      <c r="AG42" s="60">
        <f t="shared" ca="1" si="15"/>
        <v>0</v>
      </c>
      <c r="AH42" s="60">
        <f t="shared" ca="1" si="15"/>
        <v>0</v>
      </c>
      <c r="AI42" s="60">
        <f t="shared" ca="1" si="15"/>
        <v>0</v>
      </c>
      <c r="AJ42" s="60">
        <f t="shared" ca="1" si="18"/>
        <v>2302421.1800000002</v>
      </c>
      <c r="AK42" s="60">
        <f t="shared" ca="1" si="18"/>
        <v>2302421.1800000002</v>
      </c>
      <c r="AL42" s="60">
        <f t="shared" ca="1" si="18"/>
        <v>0</v>
      </c>
      <c r="AM42" s="60">
        <f t="shared" ca="1" si="18"/>
        <v>-31479126.900000028</v>
      </c>
      <c r="AN42" s="60">
        <f t="shared" ca="1" si="18"/>
        <v>-5840322.6300000716</v>
      </c>
      <c r="AO42" s="60">
        <f t="shared" ca="1" si="18"/>
        <v>0</v>
      </c>
      <c r="AP42" s="60">
        <f t="shared" ca="1" si="18"/>
        <v>0</v>
      </c>
      <c r="AQ42" s="60">
        <f t="shared" ca="1" si="18"/>
        <v>0</v>
      </c>
      <c r="AR42" s="60">
        <f t="shared" ca="1" si="18"/>
        <v>-25638804.269999955</v>
      </c>
      <c r="AS42" s="60">
        <f t="shared" ca="1" si="18"/>
        <v>-3749882156.4399996</v>
      </c>
      <c r="AT42" s="60">
        <f t="shared" ca="1" si="18"/>
        <v>-1968494445.8200002</v>
      </c>
      <c r="AU42" s="60">
        <f t="shared" ca="1" si="18"/>
        <v>-1986776347.2100003</v>
      </c>
      <c r="AV42" s="60">
        <f t="shared" ca="1" si="18"/>
        <v>18281901.390000001</v>
      </c>
      <c r="AW42" s="60">
        <f t="shared" ca="1" si="18"/>
        <v>-679425320.39999938</v>
      </c>
      <c r="AX42" s="60">
        <f t="shared" ca="1" si="18"/>
        <v>-678536404.20999932</v>
      </c>
      <c r="AY42" s="60">
        <f t="shared" ca="1" si="18"/>
        <v>-2804069621.1799994</v>
      </c>
      <c r="AZ42" s="60">
        <f t="shared" ca="1" si="19"/>
        <v>-1581724061.4500003</v>
      </c>
      <c r="BA42" s="60">
        <f t="shared" ca="1" si="19"/>
        <v>-2616316595.5499992</v>
      </c>
      <c r="BB42" s="60">
        <f t="shared" ca="1" si="19"/>
        <v>0</v>
      </c>
      <c r="BC42" s="60">
        <f t="shared" ca="1" si="19"/>
        <v>1393971035.8200002</v>
      </c>
      <c r="BD42" s="60">
        <f t="shared" ca="1" si="19"/>
        <v>2125533216.97</v>
      </c>
      <c r="BE42" s="60">
        <f t="shared" ca="1" si="19"/>
        <v>-888916.19000001252</v>
      </c>
      <c r="BF42" s="60">
        <f t="shared" ca="1" si="19"/>
        <v>85228993.439999998</v>
      </c>
      <c r="BG42" s="60">
        <f t="shared" ca="1" si="19"/>
        <v>31644701.759999994</v>
      </c>
      <c r="BH42" s="60">
        <f t="shared" ca="1" si="19"/>
        <v>103121690.15000001</v>
      </c>
      <c r="BI42" s="60">
        <f t="shared" ca="1" si="19"/>
        <v>0</v>
      </c>
      <c r="BJ42" s="60">
        <f t="shared" ca="1" si="19"/>
        <v>-49537398.469999991</v>
      </c>
      <c r="BK42" s="60">
        <f t="shared" ca="1" si="19"/>
        <v>-86117909.63000001</v>
      </c>
      <c r="BL42" s="60">
        <f t="shared" ca="1" si="19"/>
        <v>0</v>
      </c>
      <c r="BM42" s="60">
        <f t="shared" ca="1" si="19"/>
        <v>0</v>
      </c>
      <c r="BN42" s="60">
        <f t="shared" ca="1" si="19"/>
        <v>0</v>
      </c>
      <c r="BO42" s="60">
        <f t="shared" ca="1" si="19"/>
        <v>-1195685.1499999987</v>
      </c>
      <c r="BP42" s="60">
        <f t="shared" ca="1" si="20"/>
        <v>-1195685.1499999987</v>
      </c>
      <c r="BQ42" s="60">
        <f t="shared" ca="1" si="20"/>
        <v>0</v>
      </c>
      <c r="BR42" s="60">
        <f t="shared" ca="1" si="20"/>
        <v>0</v>
      </c>
      <c r="BS42" s="60">
        <f t="shared" ca="1" si="20"/>
        <v>-907782387.39000034</v>
      </c>
      <c r="BT42" s="60">
        <f t="shared" ca="1" si="20"/>
        <v>-632147540.75000036</v>
      </c>
      <c r="BU42" s="60">
        <f t="shared" ca="1" si="20"/>
        <v>-165638520.87</v>
      </c>
      <c r="BV42" s="60">
        <f t="shared" ca="1" si="20"/>
        <v>-115534405.51999998</v>
      </c>
      <c r="BW42" s="60">
        <f t="shared" ca="1" si="20"/>
        <v>0</v>
      </c>
      <c r="BX42" s="60">
        <f t="shared" ca="1" si="20"/>
        <v>-13148296.389999999</v>
      </c>
      <c r="BY42" s="60">
        <f t="shared" ca="1" si="20"/>
        <v>-10219262.119999997</v>
      </c>
      <c r="BZ42" s="60">
        <f t="shared" ca="1" si="20"/>
        <v>28905638.259999994</v>
      </c>
      <c r="CA42" s="60">
        <f t="shared" ca="1" si="20"/>
        <v>0</v>
      </c>
      <c r="CB42" s="60">
        <f t="shared" ca="1" si="20"/>
        <v>0</v>
      </c>
      <c r="CC42" s="60">
        <f t="shared" ca="1" si="20"/>
        <v>0</v>
      </c>
      <c r="CD42" s="60">
        <f t="shared" ca="1" si="20"/>
        <v>0</v>
      </c>
      <c r="CE42" s="60">
        <f t="shared" ca="1" si="20"/>
        <v>0</v>
      </c>
      <c r="CF42" s="60">
        <f t="shared" ca="1" si="21"/>
        <v>0</v>
      </c>
      <c r="CG42" s="60">
        <f t="shared" ca="1" si="21"/>
        <v>0</v>
      </c>
      <c r="CH42" s="60">
        <f t="shared" ca="1" si="21"/>
        <v>0</v>
      </c>
      <c r="CI42" s="60">
        <f t="shared" ca="1" si="21"/>
        <v>-192984317.68000001</v>
      </c>
      <c r="CJ42" s="60">
        <f t="shared" ca="1" si="21"/>
        <v>-192984317.68000001</v>
      </c>
      <c r="CK42" s="60">
        <f t="shared" ca="1" si="21"/>
        <v>0</v>
      </c>
      <c r="CL42" s="60">
        <f t="shared" ca="1" si="6"/>
        <v>56095670.050001621</v>
      </c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R42" s="5"/>
      <c r="HS42" s="5"/>
      <c r="HT42" s="5"/>
    </row>
    <row r="43" spans="1:228" ht="13.5" customHeight="1">
      <c r="A43" s="43" t="s">
        <v>73</v>
      </c>
      <c r="B43" s="58">
        <v>1051</v>
      </c>
      <c r="C43" s="59" t="s">
        <v>376</v>
      </c>
      <c r="D43" s="60">
        <f t="shared" ca="1" si="17"/>
        <v>35740328.960000008</v>
      </c>
      <c r="E43" s="60">
        <f t="shared" ca="1" si="17"/>
        <v>-9678030.0400000047</v>
      </c>
      <c r="F43" s="60">
        <f t="shared" ca="1" si="17"/>
        <v>-9800705.1000000034</v>
      </c>
      <c r="G43" s="60">
        <f t="shared" ca="1" si="17"/>
        <v>122504.11</v>
      </c>
      <c r="H43" s="60">
        <f t="shared" ca="1" si="17"/>
        <v>170.95</v>
      </c>
      <c r="I43" s="60">
        <f t="shared" ca="1" si="17"/>
        <v>47014267.400000021</v>
      </c>
      <c r="J43" s="60">
        <f t="shared" ca="1" si="17"/>
        <v>68736631.630000025</v>
      </c>
      <c r="K43" s="60">
        <f t="shared" ca="1" si="17"/>
        <v>-31330233.139999997</v>
      </c>
      <c r="L43" s="60">
        <f t="shared" ca="1" si="17"/>
        <v>100066864.77000003</v>
      </c>
      <c r="M43" s="60">
        <f t="shared" ca="1" si="17"/>
        <v>-21722364.230000004</v>
      </c>
      <c r="N43" s="60">
        <f t="shared" ca="1" si="17"/>
        <v>8991387.9199999999</v>
      </c>
      <c r="O43" s="60">
        <f t="shared" ca="1" si="17"/>
        <v>-30713752.150000006</v>
      </c>
      <c r="P43" s="60">
        <f t="shared" ca="1" si="17"/>
        <v>0</v>
      </c>
      <c r="Q43" s="60">
        <f t="shared" ca="1" si="17"/>
        <v>0</v>
      </c>
      <c r="R43" s="60">
        <f t="shared" ca="1" si="17"/>
        <v>0</v>
      </c>
      <c r="S43" s="60">
        <f t="shared" ca="1" si="17"/>
        <v>89068.94</v>
      </c>
      <c r="T43" s="60">
        <f t="shared" ca="1" si="15"/>
        <v>89068.94</v>
      </c>
      <c r="U43" s="60">
        <f t="shared" ca="1" si="15"/>
        <v>0</v>
      </c>
      <c r="V43" s="60">
        <f t="shared" ca="1" si="15"/>
        <v>89068.94</v>
      </c>
      <c r="W43" s="60">
        <f t="shared" ca="1" si="15"/>
        <v>0</v>
      </c>
      <c r="X43" s="60">
        <f t="shared" ca="1" si="15"/>
        <v>0</v>
      </c>
      <c r="Y43" s="60">
        <f t="shared" ca="1" si="15"/>
        <v>0</v>
      </c>
      <c r="Z43" s="60">
        <f t="shared" ca="1" si="15"/>
        <v>0</v>
      </c>
      <c r="AA43" s="60">
        <f t="shared" ca="1" si="15"/>
        <v>0</v>
      </c>
      <c r="AB43" s="60">
        <f t="shared" ca="1" si="15"/>
        <v>0</v>
      </c>
      <c r="AC43" s="60">
        <f t="shared" ca="1" si="15"/>
        <v>0</v>
      </c>
      <c r="AD43" s="60">
        <f t="shared" ca="1" si="15"/>
        <v>0</v>
      </c>
      <c r="AE43" s="60">
        <f t="shared" ca="1" si="15"/>
        <v>0</v>
      </c>
      <c r="AF43" s="60">
        <f t="shared" ca="1" si="15"/>
        <v>0</v>
      </c>
      <c r="AG43" s="60">
        <f t="shared" ca="1" si="15"/>
        <v>0</v>
      </c>
      <c r="AH43" s="60">
        <f t="shared" ca="1" si="15"/>
        <v>0</v>
      </c>
      <c r="AI43" s="60">
        <f t="shared" ca="1" si="15"/>
        <v>0</v>
      </c>
      <c r="AJ43" s="60">
        <f t="shared" ca="1" si="18"/>
        <v>58604.22</v>
      </c>
      <c r="AK43" s="60">
        <f t="shared" ca="1" si="18"/>
        <v>58604.22</v>
      </c>
      <c r="AL43" s="60">
        <f t="shared" ca="1" si="18"/>
        <v>0</v>
      </c>
      <c r="AM43" s="60">
        <f t="shared" ca="1" si="18"/>
        <v>-1743581.5600000003</v>
      </c>
      <c r="AN43" s="60">
        <f t="shared" ca="1" si="18"/>
        <v>885519.77</v>
      </c>
      <c r="AO43" s="60">
        <f t="shared" ca="1" si="18"/>
        <v>-182489.18</v>
      </c>
      <c r="AP43" s="60">
        <f t="shared" ca="1" si="18"/>
        <v>0</v>
      </c>
      <c r="AQ43" s="60">
        <f t="shared" ca="1" si="18"/>
        <v>0</v>
      </c>
      <c r="AR43" s="60">
        <f t="shared" ca="1" si="18"/>
        <v>-2446612.1500000004</v>
      </c>
      <c r="AS43" s="60">
        <f t="shared" ca="1" si="18"/>
        <v>-127734587.95000011</v>
      </c>
      <c r="AT43" s="60">
        <f t="shared" ca="1" si="18"/>
        <v>-43366640.090000004</v>
      </c>
      <c r="AU43" s="60">
        <f t="shared" ca="1" si="18"/>
        <v>-50620141.310000002</v>
      </c>
      <c r="AV43" s="60">
        <f t="shared" ca="1" si="18"/>
        <v>7253501.2199999997</v>
      </c>
      <c r="AW43" s="60">
        <f t="shared" ca="1" si="18"/>
        <v>-12578400.670000106</v>
      </c>
      <c r="AX43" s="60">
        <f t="shared" ca="1" si="18"/>
        <v>10888853.239999831</v>
      </c>
      <c r="AY43" s="60">
        <f t="shared" ca="1" si="18"/>
        <v>-375696637.85000002</v>
      </c>
      <c r="AZ43" s="60">
        <f t="shared" ca="1" si="19"/>
        <v>-375696637.85000002</v>
      </c>
      <c r="BA43" s="60">
        <f t="shared" ca="1" si="19"/>
        <v>0</v>
      </c>
      <c r="BB43" s="60">
        <f t="shared" ca="1" si="19"/>
        <v>0</v>
      </c>
      <c r="BC43" s="60">
        <f t="shared" ca="1" si="19"/>
        <v>0</v>
      </c>
      <c r="BD43" s="60">
        <f t="shared" ca="1" si="19"/>
        <v>386585491.08999985</v>
      </c>
      <c r="BE43" s="60">
        <f t="shared" ca="1" si="19"/>
        <v>-23467253.909999937</v>
      </c>
      <c r="BF43" s="60">
        <f t="shared" ca="1" si="19"/>
        <v>161979395.74000001</v>
      </c>
      <c r="BG43" s="60">
        <f t="shared" ca="1" si="19"/>
        <v>161979395.74000001</v>
      </c>
      <c r="BH43" s="60">
        <f t="shared" ca="1" si="19"/>
        <v>0</v>
      </c>
      <c r="BI43" s="60">
        <f t="shared" ca="1" si="19"/>
        <v>0</v>
      </c>
      <c r="BJ43" s="60">
        <f t="shared" ca="1" si="19"/>
        <v>0</v>
      </c>
      <c r="BK43" s="60">
        <f t="shared" ca="1" si="19"/>
        <v>-185446649.64999995</v>
      </c>
      <c r="BL43" s="60">
        <f t="shared" ca="1" si="19"/>
        <v>0</v>
      </c>
      <c r="BM43" s="60">
        <f t="shared" ca="1" si="19"/>
        <v>0</v>
      </c>
      <c r="BN43" s="60">
        <f t="shared" ca="1" si="19"/>
        <v>0</v>
      </c>
      <c r="BO43" s="60">
        <f t="shared" ca="1" si="19"/>
        <v>120753.21</v>
      </c>
      <c r="BP43" s="60">
        <f t="shared" ca="1" si="20"/>
        <v>120753.21</v>
      </c>
      <c r="BQ43" s="60">
        <f t="shared" ca="1" si="20"/>
        <v>0</v>
      </c>
      <c r="BR43" s="60">
        <f t="shared" ca="1" si="20"/>
        <v>0</v>
      </c>
      <c r="BS43" s="60">
        <f t="shared" ca="1" si="20"/>
        <v>-71017661.149999991</v>
      </c>
      <c r="BT43" s="60">
        <f t="shared" ca="1" si="20"/>
        <v>-12073241.470000001</v>
      </c>
      <c r="BU43" s="60">
        <f t="shared" ca="1" si="20"/>
        <v>-44795465.419999994</v>
      </c>
      <c r="BV43" s="60">
        <f t="shared" ca="1" si="20"/>
        <v>-17835394.890000004</v>
      </c>
      <c r="BW43" s="60">
        <f t="shared" ca="1" si="20"/>
        <v>0</v>
      </c>
      <c r="BX43" s="60">
        <f t="shared" ca="1" si="20"/>
        <v>-150505.35</v>
      </c>
      <c r="BY43" s="60">
        <f t="shared" ca="1" si="20"/>
        <v>-930178</v>
      </c>
      <c r="BZ43" s="60">
        <f t="shared" ca="1" si="20"/>
        <v>4767123.9799999995</v>
      </c>
      <c r="CA43" s="60">
        <f t="shared" ca="1" si="20"/>
        <v>0</v>
      </c>
      <c r="CB43" s="60">
        <f t="shared" ca="1" si="20"/>
        <v>0</v>
      </c>
      <c r="CC43" s="60">
        <f t="shared" ca="1" si="20"/>
        <v>0</v>
      </c>
      <c r="CD43" s="60">
        <f t="shared" ca="1" si="20"/>
        <v>0</v>
      </c>
      <c r="CE43" s="60">
        <f t="shared" ca="1" si="20"/>
        <v>0</v>
      </c>
      <c r="CF43" s="60">
        <f t="shared" ca="1" si="21"/>
        <v>0</v>
      </c>
      <c r="CG43" s="60">
        <f t="shared" ca="1" si="21"/>
        <v>0</v>
      </c>
      <c r="CH43" s="60">
        <f t="shared" ca="1" si="21"/>
        <v>0</v>
      </c>
      <c r="CI43" s="60">
        <f t="shared" ca="1" si="21"/>
        <v>-892639.25000000012</v>
      </c>
      <c r="CJ43" s="60">
        <f t="shared" ca="1" si="21"/>
        <v>-892639.25000000012</v>
      </c>
      <c r="CK43" s="60">
        <f t="shared" ca="1" si="21"/>
        <v>0</v>
      </c>
      <c r="CL43" s="60">
        <f t="shared" ca="1" si="6"/>
        <v>-91994258.990000099</v>
      </c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R43" s="5"/>
      <c r="HS43" s="5"/>
      <c r="HT43" s="5"/>
    </row>
    <row r="44" spans="1:228" ht="13.5" customHeight="1">
      <c r="A44" s="43" t="s">
        <v>75</v>
      </c>
      <c r="B44" s="58">
        <v>1052</v>
      </c>
      <c r="C44" s="59" t="s">
        <v>376</v>
      </c>
      <c r="D44" s="60">
        <f t="shared" ca="1" si="17"/>
        <v>97954480.716349766</v>
      </c>
      <c r="E44" s="60">
        <f t="shared" ca="1" si="17"/>
        <v>12468034.93999999</v>
      </c>
      <c r="F44" s="60">
        <f t="shared" ca="1" si="17"/>
        <v>72994422.00999999</v>
      </c>
      <c r="G44" s="60">
        <f t="shared" ca="1" si="17"/>
        <v>-60526387.07</v>
      </c>
      <c r="H44" s="60">
        <f t="shared" ca="1" si="17"/>
        <v>0</v>
      </c>
      <c r="I44" s="60">
        <f t="shared" ca="1" si="17"/>
        <v>-8011428.7800000124</v>
      </c>
      <c r="J44" s="60">
        <f t="shared" ca="1" si="17"/>
        <v>985787.69999998808</v>
      </c>
      <c r="K44" s="60">
        <f t="shared" ca="1" si="17"/>
        <v>-61949806.069999993</v>
      </c>
      <c r="L44" s="60">
        <f t="shared" ca="1" si="17"/>
        <v>62935593.769999981</v>
      </c>
      <c r="M44" s="60">
        <f t="shared" ca="1" si="17"/>
        <v>-8997216.4800000004</v>
      </c>
      <c r="N44" s="60">
        <f t="shared" ca="1" si="17"/>
        <v>23023955.419999994</v>
      </c>
      <c r="O44" s="60">
        <f t="shared" ca="1" si="17"/>
        <v>-32021171.899999995</v>
      </c>
      <c r="P44" s="60">
        <f t="shared" ca="1" si="17"/>
        <v>0</v>
      </c>
      <c r="Q44" s="60">
        <f t="shared" ca="1" si="17"/>
        <v>0</v>
      </c>
      <c r="R44" s="60">
        <f t="shared" ca="1" si="17"/>
        <v>0</v>
      </c>
      <c r="S44" s="60">
        <f t="shared" ca="1" si="17"/>
        <v>-1494144</v>
      </c>
      <c r="T44" s="60">
        <f t="shared" ca="1" si="15"/>
        <v>-519200</v>
      </c>
      <c r="U44" s="60">
        <f t="shared" ca="1" si="15"/>
        <v>-12363726</v>
      </c>
      <c r="V44" s="60">
        <f t="shared" ca="1" si="15"/>
        <v>11844526</v>
      </c>
      <c r="W44" s="60">
        <f t="shared" ca="1" si="15"/>
        <v>-974944</v>
      </c>
      <c r="X44" s="60">
        <f t="shared" ca="1" si="15"/>
        <v>1015861</v>
      </c>
      <c r="Y44" s="60">
        <f t="shared" ca="1" si="15"/>
        <v>-1990805</v>
      </c>
      <c r="Z44" s="60">
        <f t="shared" ca="1" si="15"/>
        <v>99171592.366349787</v>
      </c>
      <c r="AA44" s="60">
        <f t="shared" ca="1" si="15"/>
        <v>76870809.407387778</v>
      </c>
      <c r="AB44" s="60">
        <f t="shared" ca="1" si="15"/>
        <v>0</v>
      </c>
      <c r="AC44" s="60">
        <f t="shared" ca="1" si="15"/>
        <v>0</v>
      </c>
      <c r="AD44" s="60">
        <f t="shared" ca="1" si="15"/>
        <v>1164463.8413597969</v>
      </c>
      <c r="AE44" s="60">
        <f t="shared" ca="1" si="15"/>
        <v>0</v>
      </c>
      <c r="AF44" s="60">
        <f t="shared" ca="1" si="15"/>
        <v>0</v>
      </c>
      <c r="AG44" s="60">
        <f t="shared" ca="1" si="15"/>
        <v>0</v>
      </c>
      <c r="AH44" s="60">
        <f t="shared" ca="1" si="15"/>
        <v>0</v>
      </c>
      <c r="AI44" s="60">
        <f t="shared" ca="1" si="15"/>
        <v>21136319.117602218</v>
      </c>
      <c r="AJ44" s="60">
        <f t="shared" ca="1" si="18"/>
        <v>113840</v>
      </c>
      <c r="AK44" s="60">
        <f t="shared" ca="1" si="18"/>
        <v>113840</v>
      </c>
      <c r="AL44" s="60">
        <f t="shared" ca="1" si="18"/>
        <v>0</v>
      </c>
      <c r="AM44" s="60">
        <f t="shared" ca="1" si="18"/>
        <v>-4293413.8100000005</v>
      </c>
      <c r="AN44" s="60">
        <f t="shared" ca="1" si="18"/>
        <v>-4293413.8100000005</v>
      </c>
      <c r="AO44" s="60">
        <f t="shared" ca="1" si="18"/>
        <v>0</v>
      </c>
      <c r="AP44" s="60">
        <f t="shared" ca="1" si="18"/>
        <v>0</v>
      </c>
      <c r="AQ44" s="60">
        <f t="shared" ca="1" si="18"/>
        <v>0</v>
      </c>
      <c r="AR44" s="60">
        <f t="shared" ca="1" si="18"/>
        <v>0</v>
      </c>
      <c r="AS44" s="60">
        <f t="shared" ca="1" si="18"/>
        <v>-170750921.15000001</v>
      </c>
      <c r="AT44" s="60">
        <f t="shared" ca="1" si="18"/>
        <v>-32606710.821999997</v>
      </c>
      <c r="AU44" s="60">
        <f t="shared" ca="1" si="18"/>
        <v>-33337489.041999996</v>
      </c>
      <c r="AV44" s="60">
        <f t="shared" ca="1" si="18"/>
        <v>730778.22000000009</v>
      </c>
      <c r="AW44" s="60">
        <f t="shared" ca="1" si="18"/>
        <v>3348846.0019999929</v>
      </c>
      <c r="AX44" s="60">
        <f t="shared" ca="1" si="18"/>
        <v>-2390056.4780000001</v>
      </c>
      <c r="AY44" s="60">
        <f t="shared" ca="1" si="18"/>
        <v>-79457299.918000013</v>
      </c>
      <c r="AZ44" s="60">
        <f t="shared" ca="1" si="19"/>
        <v>-58067899.918000005</v>
      </c>
      <c r="BA44" s="60">
        <f t="shared" ca="1" si="19"/>
        <v>-64639920</v>
      </c>
      <c r="BB44" s="60">
        <f t="shared" ca="1" si="19"/>
        <v>0</v>
      </c>
      <c r="BC44" s="60">
        <f t="shared" ca="1" si="19"/>
        <v>43250520</v>
      </c>
      <c r="BD44" s="60">
        <f t="shared" ca="1" si="19"/>
        <v>77067243.440000013</v>
      </c>
      <c r="BE44" s="60">
        <f t="shared" ca="1" si="19"/>
        <v>5738902.479999993</v>
      </c>
      <c r="BF44" s="60">
        <f t="shared" ca="1" si="19"/>
        <v>24267152.649999999</v>
      </c>
      <c r="BG44" s="60">
        <f t="shared" ca="1" si="19"/>
        <v>8027032.6500000013</v>
      </c>
      <c r="BH44" s="60">
        <f t="shared" ca="1" si="19"/>
        <v>33447073</v>
      </c>
      <c r="BI44" s="60">
        <f t="shared" ca="1" si="19"/>
        <v>0</v>
      </c>
      <c r="BJ44" s="60">
        <f t="shared" ca="1" si="19"/>
        <v>-17206953</v>
      </c>
      <c r="BK44" s="60">
        <f t="shared" ca="1" si="19"/>
        <v>-18528250.170000006</v>
      </c>
      <c r="BL44" s="60">
        <f t="shared" ca="1" si="19"/>
        <v>0</v>
      </c>
      <c r="BM44" s="60">
        <f t="shared" ca="1" si="19"/>
        <v>0</v>
      </c>
      <c r="BN44" s="60">
        <f t="shared" ca="1" si="19"/>
        <v>0</v>
      </c>
      <c r="BO44" s="60">
        <f t="shared" ca="1" si="19"/>
        <v>0</v>
      </c>
      <c r="BP44" s="60">
        <f t="shared" ca="1" si="20"/>
        <v>0</v>
      </c>
      <c r="BQ44" s="60">
        <f t="shared" ca="1" si="20"/>
        <v>0</v>
      </c>
      <c r="BR44" s="60">
        <f t="shared" ca="1" si="20"/>
        <v>0</v>
      </c>
      <c r="BS44" s="60">
        <f t="shared" ca="1" si="20"/>
        <v>-137135411.75</v>
      </c>
      <c r="BT44" s="60">
        <f t="shared" ca="1" si="20"/>
        <v>-8711818.9800000004</v>
      </c>
      <c r="BU44" s="60">
        <f t="shared" ca="1" si="20"/>
        <v>-69261583.889999986</v>
      </c>
      <c r="BV44" s="60">
        <f t="shared" ca="1" si="20"/>
        <v>-53029416.050000004</v>
      </c>
      <c r="BW44" s="60">
        <f t="shared" ca="1" si="20"/>
        <v>0</v>
      </c>
      <c r="BX44" s="60">
        <f t="shared" ca="1" si="20"/>
        <v>-415299.48000000004</v>
      </c>
      <c r="BY44" s="60">
        <f t="shared" ca="1" si="20"/>
        <v>-7879031.7999999998</v>
      </c>
      <c r="BZ44" s="60">
        <f t="shared" ca="1" si="20"/>
        <v>2161738.4499999997</v>
      </c>
      <c r="CA44" s="60">
        <f t="shared" ca="1" si="20"/>
        <v>0</v>
      </c>
      <c r="CB44" s="60">
        <f t="shared" ca="1" si="20"/>
        <v>0</v>
      </c>
      <c r="CC44" s="60">
        <f t="shared" ca="1" si="20"/>
        <v>0</v>
      </c>
      <c r="CD44" s="60">
        <f t="shared" ca="1" si="20"/>
        <v>0</v>
      </c>
      <c r="CE44" s="60">
        <f t="shared" ca="1" si="20"/>
        <v>0</v>
      </c>
      <c r="CF44" s="60">
        <f t="shared" ca="1" si="21"/>
        <v>0</v>
      </c>
      <c r="CG44" s="60">
        <f t="shared" ca="1" si="21"/>
        <v>0</v>
      </c>
      <c r="CH44" s="60">
        <f t="shared" ca="1" si="21"/>
        <v>0</v>
      </c>
      <c r="CI44" s="60">
        <f t="shared" ca="1" si="21"/>
        <v>-4357644.58</v>
      </c>
      <c r="CJ44" s="60">
        <f t="shared" ca="1" si="21"/>
        <v>-4357644.58</v>
      </c>
      <c r="CK44" s="60">
        <f t="shared" ca="1" si="21"/>
        <v>0</v>
      </c>
      <c r="CL44" s="60">
        <f t="shared" ca="1" si="6"/>
        <v>-72796440.43365024</v>
      </c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R44" s="5"/>
      <c r="HS44" s="5"/>
      <c r="HT44" s="5"/>
    </row>
    <row r="45" spans="1:228" ht="13.5" customHeight="1">
      <c r="A45" s="43" t="s">
        <v>77</v>
      </c>
      <c r="B45" s="58">
        <v>1053</v>
      </c>
      <c r="C45" s="59" t="s">
        <v>376</v>
      </c>
      <c r="D45" s="60">
        <f t="shared" ca="1" si="17"/>
        <v>17182281203.029999</v>
      </c>
      <c r="E45" s="60">
        <f t="shared" ca="1" si="17"/>
        <v>13755940275.280001</v>
      </c>
      <c r="F45" s="60">
        <f t="shared" ca="1" si="17"/>
        <v>15812769896.43</v>
      </c>
      <c r="G45" s="60">
        <f t="shared" ca="1" si="17"/>
        <v>-1096481612.3900001</v>
      </c>
      <c r="H45" s="60">
        <f t="shared" ca="1" si="17"/>
        <v>-960348008.75999999</v>
      </c>
      <c r="I45" s="60">
        <f t="shared" ca="1" si="17"/>
        <v>-1271817586.9000039</v>
      </c>
      <c r="J45" s="60">
        <f t="shared" ca="1" si="17"/>
        <v>-2041631109.8300037</v>
      </c>
      <c r="K45" s="60">
        <f t="shared" ca="1" si="17"/>
        <v>-16310756367.310007</v>
      </c>
      <c r="L45" s="60">
        <f t="shared" ca="1" si="17"/>
        <v>14269125257.480003</v>
      </c>
      <c r="M45" s="60">
        <f t="shared" ca="1" si="17"/>
        <v>539954043.40999985</v>
      </c>
      <c r="N45" s="60">
        <f t="shared" ca="1" si="17"/>
        <v>938576015.26999998</v>
      </c>
      <c r="O45" s="60">
        <f t="shared" ca="1" si="17"/>
        <v>-398621971.86000007</v>
      </c>
      <c r="P45" s="60">
        <f t="shared" ca="1" si="17"/>
        <v>229859479.51999998</v>
      </c>
      <c r="Q45" s="60">
        <f t="shared" ca="1" si="17"/>
        <v>954116250.88999999</v>
      </c>
      <c r="R45" s="60">
        <f t="shared" ca="1" si="17"/>
        <v>-724256771.37</v>
      </c>
      <c r="S45" s="60">
        <f t="shared" ca="1" si="17"/>
        <v>234903807.06999999</v>
      </c>
      <c r="T45" s="60">
        <f t="shared" ca="1" si="15"/>
        <v>238111885.16999999</v>
      </c>
      <c r="U45" s="60">
        <f t="shared" ca="1" si="15"/>
        <v>0</v>
      </c>
      <c r="V45" s="60">
        <f t="shared" ca="1" si="15"/>
        <v>238111885.16999999</v>
      </c>
      <c r="W45" s="60">
        <f t="shared" ca="1" si="15"/>
        <v>-3208078.1</v>
      </c>
      <c r="X45" s="60">
        <f t="shared" ca="1" si="15"/>
        <v>0</v>
      </c>
      <c r="Y45" s="60">
        <f t="shared" ca="1" si="15"/>
        <v>-3208078.1</v>
      </c>
      <c r="Z45" s="60">
        <f t="shared" ca="1" si="15"/>
        <v>4502721942.8700008</v>
      </c>
      <c r="AA45" s="60">
        <f t="shared" ca="1" si="15"/>
        <v>396029227.64999986</v>
      </c>
      <c r="AB45" s="60">
        <f t="shared" ca="1" si="15"/>
        <v>0</v>
      </c>
      <c r="AC45" s="60">
        <f t="shared" ca="1" si="15"/>
        <v>3773324342.3200002</v>
      </c>
      <c r="AD45" s="60">
        <f t="shared" ca="1" si="15"/>
        <v>331944460.54999989</v>
      </c>
      <c r="AE45" s="60">
        <f t="shared" ca="1" si="15"/>
        <v>0</v>
      </c>
      <c r="AF45" s="60">
        <f t="shared" ca="1" si="15"/>
        <v>0</v>
      </c>
      <c r="AG45" s="60">
        <f t="shared" ca="1" si="15"/>
        <v>0</v>
      </c>
      <c r="AH45" s="60">
        <f t="shared" ca="1" si="15"/>
        <v>1423912.3499999994</v>
      </c>
      <c r="AI45" s="60">
        <f t="shared" ca="1" si="15"/>
        <v>0</v>
      </c>
      <c r="AJ45" s="60">
        <f t="shared" ca="1" si="18"/>
        <v>9450000</v>
      </c>
      <c r="AK45" s="60">
        <f t="shared" ca="1" si="18"/>
        <v>9450000</v>
      </c>
      <c r="AL45" s="60">
        <f t="shared" ca="1" si="18"/>
        <v>0</v>
      </c>
      <c r="AM45" s="60">
        <f t="shared" ca="1" si="18"/>
        <v>-48917235.290000021</v>
      </c>
      <c r="AN45" s="60">
        <f t="shared" ca="1" si="18"/>
        <v>614331255.84000003</v>
      </c>
      <c r="AO45" s="60">
        <f t="shared" ca="1" si="18"/>
        <v>-145420613.34</v>
      </c>
      <c r="AP45" s="60">
        <f t="shared" ca="1" si="18"/>
        <v>-3611609.93</v>
      </c>
      <c r="AQ45" s="60">
        <f t="shared" ca="1" si="18"/>
        <v>0</v>
      </c>
      <c r="AR45" s="60">
        <f t="shared" ca="1" si="18"/>
        <v>-514216267.86000001</v>
      </c>
      <c r="AS45" s="60">
        <f t="shared" ca="1" si="18"/>
        <v>-12528088973.310005</v>
      </c>
      <c r="AT45" s="60">
        <f t="shared" ca="1" si="18"/>
        <v>-6643046607.6599989</v>
      </c>
      <c r="AU45" s="60">
        <f t="shared" ca="1" si="18"/>
        <v>-7198667781.829999</v>
      </c>
      <c r="AV45" s="60">
        <f t="shared" ca="1" si="18"/>
        <v>555621174.16999996</v>
      </c>
      <c r="AW45" s="60">
        <f t="shared" ca="1" si="18"/>
        <v>-3091275915.510006</v>
      </c>
      <c r="AX45" s="60">
        <f t="shared" ca="1" si="18"/>
        <v>-3037600042.7800064</v>
      </c>
      <c r="AY45" s="60">
        <f t="shared" ca="1" si="18"/>
        <v>-17396287895.920002</v>
      </c>
      <c r="AZ45" s="60">
        <f t="shared" ca="1" si="19"/>
        <v>-5198857474.79</v>
      </c>
      <c r="BA45" s="60">
        <f t="shared" ca="1" si="19"/>
        <v>-25068642430.900005</v>
      </c>
      <c r="BB45" s="60">
        <f t="shared" ca="1" si="19"/>
        <v>0</v>
      </c>
      <c r="BC45" s="60">
        <f t="shared" ca="1" si="19"/>
        <v>12871212009.770004</v>
      </c>
      <c r="BD45" s="60">
        <f t="shared" ca="1" si="19"/>
        <v>14358687853.139996</v>
      </c>
      <c r="BE45" s="60">
        <f t="shared" ca="1" si="19"/>
        <v>-53675872.729999781</v>
      </c>
      <c r="BF45" s="60">
        <f t="shared" ca="1" si="19"/>
        <v>2109359132.1900003</v>
      </c>
      <c r="BG45" s="60">
        <f t="shared" ca="1" si="19"/>
        <v>705898885.17000008</v>
      </c>
      <c r="BH45" s="60">
        <f t="shared" ca="1" si="19"/>
        <v>3034284764.5900002</v>
      </c>
      <c r="BI45" s="60">
        <f t="shared" ca="1" si="19"/>
        <v>0</v>
      </c>
      <c r="BJ45" s="60">
        <f t="shared" ca="1" si="19"/>
        <v>-1630824517.5699999</v>
      </c>
      <c r="BK45" s="60">
        <f t="shared" ca="1" si="19"/>
        <v>-2163035004.9200001</v>
      </c>
      <c r="BL45" s="60">
        <f t="shared" ca="1" si="19"/>
        <v>0</v>
      </c>
      <c r="BM45" s="60">
        <f t="shared" ca="1" si="19"/>
        <v>0</v>
      </c>
      <c r="BN45" s="60">
        <f t="shared" ca="1" si="19"/>
        <v>0</v>
      </c>
      <c r="BO45" s="60">
        <f t="shared" ca="1" si="19"/>
        <v>-25365743.240000002</v>
      </c>
      <c r="BP45" s="60">
        <f t="shared" ca="1" si="20"/>
        <v>-25365743.240000002</v>
      </c>
      <c r="BQ45" s="60">
        <f t="shared" ca="1" si="20"/>
        <v>0</v>
      </c>
      <c r="BR45" s="60">
        <f t="shared" ca="1" si="20"/>
        <v>0</v>
      </c>
      <c r="BS45" s="60">
        <f t="shared" ca="1" si="20"/>
        <v>-2506079699.3499994</v>
      </c>
      <c r="BT45" s="60">
        <f t="shared" ca="1" si="20"/>
        <v>-1582296478.2099998</v>
      </c>
      <c r="BU45" s="60">
        <f t="shared" ca="1" si="20"/>
        <v>-423866142.87999988</v>
      </c>
      <c r="BV45" s="60">
        <f t="shared" ca="1" si="20"/>
        <v>-36848515.31000001</v>
      </c>
      <c r="BW45" s="60">
        <f t="shared" ca="1" si="20"/>
        <v>0</v>
      </c>
      <c r="BX45" s="60">
        <f t="shared" ca="1" si="20"/>
        <v>-174629935.43999997</v>
      </c>
      <c r="BY45" s="60">
        <f t="shared" ca="1" si="20"/>
        <v>-267918909.34999999</v>
      </c>
      <c r="BZ45" s="60">
        <f t="shared" ca="1" si="20"/>
        <v>83009152.579999998</v>
      </c>
      <c r="CA45" s="60">
        <f t="shared" ca="1" si="20"/>
        <v>-103528870.74000001</v>
      </c>
      <c r="CB45" s="60">
        <f t="shared" ca="1" si="20"/>
        <v>0</v>
      </c>
      <c r="CC45" s="60">
        <f t="shared" ca="1" si="20"/>
        <v>0</v>
      </c>
      <c r="CD45" s="60">
        <f t="shared" ca="1" si="20"/>
        <v>0</v>
      </c>
      <c r="CE45" s="60">
        <f t="shared" ca="1" si="20"/>
        <v>0</v>
      </c>
      <c r="CF45" s="60">
        <f t="shared" ca="1" si="21"/>
        <v>0</v>
      </c>
      <c r="CG45" s="60">
        <f t="shared" ca="1" si="21"/>
        <v>0</v>
      </c>
      <c r="CH45" s="60">
        <f t="shared" ca="1" si="21"/>
        <v>0</v>
      </c>
      <c r="CI45" s="60">
        <f t="shared" ca="1" si="21"/>
        <v>-262321007.55000001</v>
      </c>
      <c r="CJ45" s="60">
        <f t="shared" ca="1" si="21"/>
        <v>-262321007.55000001</v>
      </c>
      <c r="CK45" s="60">
        <f t="shared" ca="1" si="21"/>
        <v>0</v>
      </c>
      <c r="CL45" s="60">
        <f t="shared" ca="1" si="6"/>
        <v>4654192229.7199936</v>
      </c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R45" s="5"/>
      <c r="HS45" s="5"/>
      <c r="HT45" s="5"/>
    </row>
    <row r="46" spans="1:228" ht="13.5" customHeight="1">
      <c r="A46" s="43" t="s">
        <v>79</v>
      </c>
      <c r="B46" s="58">
        <v>1054</v>
      </c>
      <c r="C46" s="59" t="s">
        <v>376</v>
      </c>
      <c r="D46" s="60">
        <f t="shared" ca="1" si="17"/>
        <v>0</v>
      </c>
      <c r="E46" s="60">
        <f t="shared" ca="1" si="17"/>
        <v>0</v>
      </c>
      <c r="F46" s="60">
        <f t="shared" ca="1" si="17"/>
        <v>0</v>
      </c>
      <c r="G46" s="60">
        <f t="shared" ca="1" si="17"/>
        <v>0</v>
      </c>
      <c r="H46" s="60">
        <f t="shared" ca="1" si="17"/>
        <v>0</v>
      </c>
      <c r="I46" s="60">
        <f t="shared" ca="1" si="17"/>
        <v>0</v>
      </c>
      <c r="J46" s="60">
        <f t="shared" ca="1" si="17"/>
        <v>0</v>
      </c>
      <c r="K46" s="60">
        <f t="shared" ca="1" si="17"/>
        <v>0</v>
      </c>
      <c r="L46" s="60">
        <f t="shared" ca="1" si="17"/>
        <v>0</v>
      </c>
      <c r="M46" s="60">
        <f t="shared" ca="1" si="17"/>
        <v>0</v>
      </c>
      <c r="N46" s="60">
        <f t="shared" ca="1" si="17"/>
        <v>0</v>
      </c>
      <c r="O46" s="60">
        <f t="shared" ca="1" si="17"/>
        <v>0</v>
      </c>
      <c r="P46" s="60">
        <f t="shared" ca="1" si="17"/>
        <v>0</v>
      </c>
      <c r="Q46" s="60">
        <f t="shared" ca="1" si="17"/>
        <v>0</v>
      </c>
      <c r="R46" s="60">
        <f t="shared" ca="1" si="17"/>
        <v>0</v>
      </c>
      <c r="S46" s="60">
        <f t="shared" ca="1" si="17"/>
        <v>0</v>
      </c>
      <c r="T46" s="60">
        <f t="shared" ca="1" si="15"/>
        <v>0</v>
      </c>
      <c r="U46" s="60">
        <f t="shared" ca="1" si="15"/>
        <v>0</v>
      </c>
      <c r="V46" s="60">
        <f t="shared" ca="1" si="15"/>
        <v>0</v>
      </c>
      <c r="W46" s="60">
        <f t="shared" ca="1" si="15"/>
        <v>0</v>
      </c>
      <c r="X46" s="60">
        <f t="shared" ca="1" si="15"/>
        <v>0</v>
      </c>
      <c r="Y46" s="60">
        <f t="shared" ca="1" si="15"/>
        <v>0</v>
      </c>
      <c r="Z46" s="60">
        <f t="shared" ca="1" si="15"/>
        <v>0</v>
      </c>
      <c r="AA46" s="60">
        <f t="shared" ca="1" si="15"/>
        <v>0</v>
      </c>
      <c r="AB46" s="60">
        <f t="shared" ca="1" si="15"/>
        <v>0</v>
      </c>
      <c r="AC46" s="60">
        <f t="shared" ca="1" si="15"/>
        <v>0</v>
      </c>
      <c r="AD46" s="60">
        <f t="shared" ca="1" si="15"/>
        <v>0</v>
      </c>
      <c r="AE46" s="60">
        <f t="shared" ca="1" si="15"/>
        <v>0</v>
      </c>
      <c r="AF46" s="60">
        <f t="shared" ca="1" si="15"/>
        <v>0</v>
      </c>
      <c r="AG46" s="60">
        <f t="shared" ca="1" si="15"/>
        <v>0</v>
      </c>
      <c r="AH46" s="60">
        <f t="shared" ca="1" si="15"/>
        <v>0</v>
      </c>
      <c r="AI46" s="60">
        <f t="shared" ca="1" si="15"/>
        <v>0</v>
      </c>
      <c r="AJ46" s="60">
        <f t="shared" ca="1" si="18"/>
        <v>0</v>
      </c>
      <c r="AK46" s="60">
        <f t="shared" ca="1" si="18"/>
        <v>0</v>
      </c>
      <c r="AL46" s="60">
        <f t="shared" ca="1" si="18"/>
        <v>0</v>
      </c>
      <c r="AM46" s="60">
        <f t="shared" ca="1" si="18"/>
        <v>0</v>
      </c>
      <c r="AN46" s="60">
        <f t="shared" ca="1" si="18"/>
        <v>0</v>
      </c>
      <c r="AO46" s="60">
        <f t="shared" ca="1" si="18"/>
        <v>0</v>
      </c>
      <c r="AP46" s="60">
        <f t="shared" ca="1" si="18"/>
        <v>0</v>
      </c>
      <c r="AQ46" s="60">
        <f t="shared" ca="1" si="18"/>
        <v>0</v>
      </c>
      <c r="AR46" s="60">
        <f t="shared" ca="1" si="18"/>
        <v>0</v>
      </c>
      <c r="AS46" s="60">
        <f t="shared" ca="1" si="18"/>
        <v>0</v>
      </c>
      <c r="AT46" s="60">
        <f t="shared" ca="1" si="18"/>
        <v>0</v>
      </c>
      <c r="AU46" s="60">
        <f t="shared" ca="1" si="18"/>
        <v>0</v>
      </c>
      <c r="AV46" s="60">
        <f t="shared" ca="1" si="18"/>
        <v>0</v>
      </c>
      <c r="AW46" s="60">
        <f t="shared" ca="1" si="18"/>
        <v>0</v>
      </c>
      <c r="AX46" s="60">
        <f t="shared" ca="1" si="18"/>
        <v>0</v>
      </c>
      <c r="AY46" s="60">
        <f t="shared" ca="1" si="18"/>
        <v>0</v>
      </c>
      <c r="AZ46" s="60">
        <f t="shared" ca="1" si="19"/>
        <v>0</v>
      </c>
      <c r="BA46" s="60">
        <f t="shared" ca="1" si="19"/>
        <v>0</v>
      </c>
      <c r="BB46" s="60">
        <f t="shared" ca="1" si="19"/>
        <v>0</v>
      </c>
      <c r="BC46" s="60">
        <f t="shared" ca="1" si="19"/>
        <v>0</v>
      </c>
      <c r="BD46" s="60">
        <f t="shared" ca="1" si="19"/>
        <v>0</v>
      </c>
      <c r="BE46" s="60">
        <f t="shared" ca="1" si="19"/>
        <v>0</v>
      </c>
      <c r="BF46" s="60">
        <f t="shared" ca="1" si="19"/>
        <v>0</v>
      </c>
      <c r="BG46" s="60">
        <f t="shared" ca="1" si="19"/>
        <v>0</v>
      </c>
      <c r="BH46" s="60">
        <f t="shared" ca="1" si="19"/>
        <v>0</v>
      </c>
      <c r="BI46" s="60">
        <f t="shared" ca="1" si="19"/>
        <v>0</v>
      </c>
      <c r="BJ46" s="60">
        <f t="shared" ca="1" si="19"/>
        <v>0</v>
      </c>
      <c r="BK46" s="60">
        <f t="shared" ca="1" si="19"/>
        <v>0</v>
      </c>
      <c r="BL46" s="60">
        <f t="shared" ca="1" si="19"/>
        <v>0</v>
      </c>
      <c r="BM46" s="60">
        <f t="shared" ca="1" si="19"/>
        <v>0</v>
      </c>
      <c r="BN46" s="60">
        <f t="shared" ca="1" si="19"/>
        <v>0</v>
      </c>
      <c r="BO46" s="60">
        <f t="shared" ca="1" si="19"/>
        <v>0</v>
      </c>
      <c r="BP46" s="60">
        <f t="shared" ca="1" si="20"/>
        <v>0</v>
      </c>
      <c r="BQ46" s="60">
        <f t="shared" ca="1" si="20"/>
        <v>0</v>
      </c>
      <c r="BR46" s="60">
        <f t="shared" ca="1" si="20"/>
        <v>0</v>
      </c>
      <c r="BS46" s="60">
        <f t="shared" ca="1" si="20"/>
        <v>0</v>
      </c>
      <c r="BT46" s="60">
        <f t="shared" ca="1" si="20"/>
        <v>0</v>
      </c>
      <c r="BU46" s="60">
        <f t="shared" ca="1" si="20"/>
        <v>0</v>
      </c>
      <c r="BV46" s="60">
        <f t="shared" ca="1" si="20"/>
        <v>0</v>
      </c>
      <c r="BW46" s="60">
        <f t="shared" ca="1" si="20"/>
        <v>0</v>
      </c>
      <c r="BX46" s="60">
        <f t="shared" ca="1" si="20"/>
        <v>0</v>
      </c>
      <c r="BY46" s="60">
        <f t="shared" ca="1" si="20"/>
        <v>0</v>
      </c>
      <c r="BZ46" s="60">
        <f t="shared" ca="1" si="20"/>
        <v>0</v>
      </c>
      <c r="CA46" s="60">
        <f t="shared" ca="1" si="20"/>
        <v>0</v>
      </c>
      <c r="CB46" s="60">
        <f t="shared" ca="1" si="20"/>
        <v>0</v>
      </c>
      <c r="CC46" s="60">
        <f t="shared" ca="1" si="20"/>
        <v>0</v>
      </c>
      <c r="CD46" s="60">
        <f t="shared" ca="1" si="20"/>
        <v>0</v>
      </c>
      <c r="CE46" s="60">
        <f t="shared" ca="1" si="20"/>
        <v>0</v>
      </c>
      <c r="CF46" s="60">
        <f t="shared" ca="1" si="21"/>
        <v>0</v>
      </c>
      <c r="CG46" s="60">
        <f t="shared" ca="1" si="21"/>
        <v>0</v>
      </c>
      <c r="CH46" s="60">
        <f t="shared" ca="1" si="21"/>
        <v>0</v>
      </c>
      <c r="CI46" s="60">
        <f t="shared" ca="1" si="21"/>
        <v>0</v>
      </c>
      <c r="CJ46" s="60">
        <f t="shared" ca="1" si="21"/>
        <v>0</v>
      </c>
      <c r="CK46" s="60">
        <f t="shared" ca="1" si="21"/>
        <v>0</v>
      </c>
      <c r="CL46" s="60">
        <f t="shared" ca="1" si="6"/>
        <v>0</v>
      </c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R46" s="5"/>
      <c r="HS46" s="5"/>
      <c r="HT46" s="5"/>
    </row>
    <row r="47" spans="1:228" ht="13.5" customHeight="1">
      <c r="A47" s="43" t="s">
        <v>81</v>
      </c>
      <c r="B47" s="58">
        <v>1055</v>
      </c>
      <c r="C47" s="59" t="s">
        <v>376</v>
      </c>
      <c r="D47" s="60">
        <f t="shared" ca="1" si="17"/>
        <v>0</v>
      </c>
      <c r="E47" s="60">
        <f t="shared" ca="1" si="17"/>
        <v>0</v>
      </c>
      <c r="F47" s="60">
        <f t="shared" ca="1" si="17"/>
        <v>0</v>
      </c>
      <c r="G47" s="60">
        <f t="shared" ca="1" si="17"/>
        <v>0</v>
      </c>
      <c r="H47" s="60">
        <f t="shared" ca="1" si="17"/>
        <v>0</v>
      </c>
      <c r="I47" s="60">
        <f t="shared" ca="1" si="17"/>
        <v>0</v>
      </c>
      <c r="J47" s="60">
        <f t="shared" ca="1" si="17"/>
        <v>0</v>
      </c>
      <c r="K47" s="60">
        <f t="shared" ca="1" si="17"/>
        <v>0</v>
      </c>
      <c r="L47" s="60">
        <f t="shared" ca="1" si="17"/>
        <v>0</v>
      </c>
      <c r="M47" s="60">
        <f t="shared" ca="1" si="17"/>
        <v>0</v>
      </c>
      <c r="N47" s="60">
        <f t="shared" ca="1" si="17"/>
        <v>0</v>
      </c>
      <c r="O47" s="60">
        <f t="shared" ca="1" si="17"/>
        <v>0</v>
      </c>
      <c r="P47" s="60">
        <f t="shared" ca="1" si="17"/>
        <v>0</v>
      </c>
      <c r="Q47" s="60">
        <f t="shared" ca="1" si="17"/>
        <v>0</v>
      </c>
      <c r="R47" s="60">
        <f t="shared" ca="1" si="17"/>
        <v>0</v>
      </c>
      <c r="S47" s="60">
        <f t="shared" ca="1" si="17"/>
        <v>0</v>
      </c>
      <c r="T47" s="60">
        <f t="shared" ca="1" si="15"/>
        <v>0</v>
      </c>
      <c r="U47" s="60">
        <f t="shared" ca="1" si="15"/>
        <v>0</v>
      </c>
      <c r="V47" s="60">
        <f t="shared" ca="1" si="15"/>
        <v>0</v>
      </c>
      <c r="W47" s="60">
        <f t="shared" ca="1" si="15"/>
        <v>0</v>
      </c>
      <c r="X47" s="60">
        <f t="shared" ca="1" si="15"/>
        <v>0</v>
      </c>
      <c r="Y47" s="60">
        <f t="shared" ca="1" si="15"/>
        <v>0</v>
      </c>
      <c r="Z47" s="60">
        <f t="shared" ca="1" si="15"/>
        <v>0</v>
      </c>
      <c r="AA47" s="60">
        <f t="shared" ca="1" si="15"/>
        <v>0</v>
      </c>
      <c r="AB47" s="60">
        <f t="shared" ca="1" si="15"/>
        <v>0</v>
      </c>
      <c r="AC47" s="60">
        <f t="shared" ca="1" si="15"/>
        <v>0</v>
      </c>
      <c r="AD47" s="60">
        <f t="shared" ca="1" si="15"/>
        <v>0</v>
      </c>
      <c r="AE47" s="60">
        <f t="shared" ca="1" si="15"/>
        <v>0</v>
      </c>
      <c r="AF47" s="60">
        <f t="shared" ca="1" si="15"/>
        <v>0</v>
      </c>
      <c r="AG47" s="60">
        <f t="shared" ca="1" si="15"/>
        <v>0</v>
      </c>
      <c r="AH47" s="60">
        <f t="shared" ca="1" si="15"/>
        <v>0</v>
      </c>
      <c r="AI47" s="60">
        <f t="shared" ca="1" si="15"/>
        <v>0</v>
      </c>
      <c r="AJ47" s="60">
        <f t="shared" ca="1" si="18"/>
        <v>0</v>
      </c>
      <c r="AK47" s="60">
        <f t="shared" ca="1" si="18"/>
        <v>0</v>
      </c>
      <c r="AL47" s="60">
        <f t="shared" ca="1" si="18"/>
        <v>0</v>
      </c>
      <c r="AM47" s="60">
        <f t="shared" ca="1" si="18"/>
        <v>0</v>
      </c>
      <c r="AN47" s="60">
        <f t="shared" ca="1" si="18"/>
        <v>0</v>
      </c>
      <c r="AO47" s="60">
        <f t="shared" ca="1" si="18"/>
        <v>0</v>
      </c>
      <c r="AP47" s="60">
        <f t="shared" ca="1" si="18"/>
        <v>0</v>
      </c>
      <c r="AQ47" s="60">
        <f t="shared" ca="1" si="18"/>
        <v>0</v>
      </c>
      <c r="AR47" s="60">
        <f t="shared" ca="1" si="18"/>
        <v>0</v>
      </c>
      <c r="AS47" s="60">
        <f t="shared" ca="1" si="18"/>
        <v>0</v>
      </c>
      <c r="AT47" s="60">
        <f t="shared" ca="1" si="18"/>
        <v>0</v>
      </c>
      <c r="AU47" s="60">
        <f t="shared" ca="1" si="18"/>
        <v>0</v>
      </c>
      <c r="AV47" s="60">
        <f t="shared" ca="1" si="18"/>
        <v>0</v>
      </c>
      <c r="AW47" s="60">
        <f t="shared" ca="1" si="18"/>
        <v>0</v>
      </c>
      <c r="AX47" s="60">
        <f t="shared" ca="1" si="18"/>
        <v>0</v>
      </c>
      <c r="AY47" s="60">
        <f t="shared" ca="1" si="18"/>
        <v>0</v>
      </c>
      <c r="AZ47" s="60">
        <f t="shared" ca="1" si="19"/>
        <v>0</v>
      </c>
      <c r="BA47" s="60">
        <f t="shared" ca="1" si="19"/>
        <v>0</v>
      </c>
      <c r="BB47" s="60">
        <f t="shared" ca="1" si="19"/>
        <v>0</v>
      </c>
      <c r="BC47" s="60">
        <f t="shared" ca="1" si="19"/>
        <v>0</v>
      </c>
      <c r="BD47" s="60">
        <f t="shared" ca="1" si="19"/>
        <v>0</v>
      </c>
      <c r="BE47" s="60">
        <f t="shared" ca="1" si="19"/>
        <v>0</v>
      </c>
      <c r="BF47" s="60">
        <f t="shared" ca="1" si="19"/>
        <v>0</v>
      </c>
      <c r="BG47" s="60">
        <f t="shared" ca="1" si="19"/>
        <v>0</v>
      </c>
      <c r="BH47" s="60">
        <f t="shared" ca="1" si="19"/>
        <v>0</v>
      </c>
      <c r="BI47" s="60">
        <f t="shared" ca="1" si="19"/>
        <v>0</v>
      </c>
      <c r="BJ47" s="60">
        <f t="shared" ca="1" si="19"/>
        <v>0</v>
      </c>
      <c r="BK47" s="60">
        <f t="shared" ca="1" si="19"/>
        <v>0</v>
      </c>
      <c r="BL47" s="60">
        <f t="shared" ca="1" si="19"/>
        <v>0</v>
      </c>
      <c r="BM47" s="60">
        <f t="shared" ca="1" si="19"/>
        <v>0</v>
      </c>
      <c r="BN47" s="60">
        <f t="shared" ca="1" si="19"/>
        <v>0</v>
      </c>
      <c r="BO47" s="60">
        <f t="shared" ca="1" si="19"/>
        <v>0</v>
      </c>
      <c r="BP47" s="60">
        <f t="shared" ca="1" si="20"/>
        <v>0</v>
      </c>
      <c r="BQ47" s="60">
        <f t="shared" ca="1" si="20"/>
        <v>0</v>
      </c>
      <c r="BR47" s="60">
        <f t="shared" ca="1" si="20"/>
        <v>0</v>
      </c>
      <c r="BS47" s="60">
        <f t="shared" ca="1" si="20"/>
        <v>0</v>
      </c>
      <c r="BT47" s="60">
        <f t="shared" ca="1" si="20"/>
        <v>0</v>
      </c>
      <c r="BU47" s="60">
        <f t="shared" ca="1" si="20"/>
        <v>0</v>
      </c>
      <c r="BV47" s="60">
        <f t="shared" ca="1" si="20"/>
        <v>0</v>
      </c>
      <c r="BW47" s="60">
        <f t="shared" ca="1" si="20"/>
        <v>0</v>
      </c>
      <c r="BX47" s="60">
        <f t="shared" ca="1" si="20"/>
        <v>0</v>
      </c>
      <c r="BY47" s="60">
        <f t="shared" ca="1" si="20"/>
        <v>0</v>
      </c>
      <c r="BZ47" s="60">
        <f t="shared" ca="1" si="20"/>
        <v>0</v>
      </c>
      <c r="CA47" s="60">
        <f t="shared" ca="1" si="20"/>
        <v>0</v>
      </c>
      <c r="CB47" s="60">
        <f t="shared" ca="1" si="20"/>
        <v>0</v>
      </c>
      <c r="CC47" s="60">
        <f t="shared" ca="1" si="20"/>
        <v>0</v>
      </c>
      <c r="CD47" s="60">
        <f t="shared" ca="1" si="20"/>
        <v>0</v>
      </c>
      <c r="CE47" s="60">
        <f t="shared" ca="1" si="20"/>
        <v>0</v>
      </c>
      <c r="CF47" s="60">
        <f t="shared" ca="1" si="21"/>
        <v>0</v>
      </c>
      <c r="CG47" s="60">
        <f t="shared" ca="1" si="21"/>
        <v>0</v>
      </c>
      <c r="CH47" s="60">
        <f t="shared" ca="1" si="21"/>
        <v>0</v>
      </c>
      <c r="CI47" s="60">
        <f t="shared" ca="1" si="21"/>
        <v>0</v>
      </c>
      <c r="CJ47" s="60">
        <f t="shared" ca="1" si="21"/>
        <v>0</v>
      </c>
      <c r="CK47" s="60">
        <f t="shared" ca="1" si="21"/>
        <v>0</v>
      </c>
      <c r="CL47" s="60">
        <f t="shared" ca="1" si="6"/>
        <v>0</v>
      </c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R47" s="5"/>
      <c r="HS47" s="5"/>
      <c r="HT47" s="5"/>
    </row>
    <row r="48" spans="1:228" ht="13.5" customHeight="1">
      <c r="A48" s="43" t="s">
        <v>83</v>
      </c>
      <c r="B48" s="58">
        <v>1056</v>
      </c>
      <c r="C48" s="59" t="s">
        <v>376</v>
      </c>
      <c r="D48" s="60">
        <f t="shared" ca="1" si="17"/>
        <v>2342818780.5500002</v>
      </c>
      <c r="E48" s="60">
        <f t="shared" ca="1" si="17"/>
        <v>2472422687.3000002</v>
      </c>
      <c r="F48" s="60">
        <f t="shared" ca="1" si="17"/>
        <v>2813771236.8800001</v>
      </c>
      <c r="G48" s="60">
        <f t="shared" ca="1" si="17"/>
        <v>-89128043.840000018</v>
      </c>
      <c r="H48" s="60">
        <f t="shared" ca="1" si="17"/>
        <v>-252220505.74000001</v>
      </c>
      <c r="I48" s="60">
        <f t="shared" ca="1" si="17"/>
        <v>-805654645.25</v>
      </c>
      <c r="J48" s="60">
        <f t="shared" ca="1" si="17"/>
        <v>-959645131.25</v>
      </c>
      <c r="K48" s="60">
        <f t="shared" ca="1" si="17"/>
        <v>-2671220558.0899997</v>
      </c>
      <c r="L48" s="60">
        <f t="shared" ca="1" si="17"/>
        <v>1711575426.8399997</v>
      </c>
      <c r="M48" s="60">
        <f t="shared" ca="1" si="17"/>
        <v>153990486</v>
      </c>
      <c r="N48" s="60">
        <f t="shared" ca="1" si="17"/>
        <v>324931574</v>
      </c>
      <c r="O48" s="60">
        <f t="shared" ca="1" si="17"/>
        <v>-170941088</v>
      </c>
      <c r="P48" s="60">
        <f t="shared" ca="1" si="17"/>
        <v>0</v>
      </c>
      <c r="Q48" s="60">
        <f t="shared" ca="1" si="17"/>
        <v>0</v>
      </c>
      <c r="R48" s="60">
        <f t="shared" ca="1" si="17"/>
        <v>0</v>
      </c>
      <c r="S48" s="60">
        <f t="shared" ca="1" si="17"/>
        <v>-247890285.98999998</v>
      </c>
      <c r="T48" s="60">
        <f t="shared" ca="1" si="15"/>
        <v>-247890285.98999998</v>
      </c>
      <c r="U48" s="60">
        <f t="shared" ca="1" si="15"/>
        <v>-454766357.20999998</v>
      </c>
      <c r="V48" s="60">
        <f t="shared" ca="1" si="15"/>
        <v>206876071.22</v>
      </c>
      <c r="W48" s="60">
        <f t="shared" ca="1" si="15"/>
        <v>0</v>
      </c>
      <c r="X48" s="60">
        <f t="shared" ca="1" si="15"/>
        <v>0</v>
      </c>
      <c r="Y48" s="60">
        <f t="shared" ca="1" si="15"/>
        <v>0</v>
      </c>
      <c r="Z48" s="60">
        <f t="shared" ca="1" si="15"/>
        <v>888646640.58999991</v>
      </c>
      <c r="AA48" s="60">
        <f t="shared" ca="1" si="15"/>
        <v>379288465.6699999</v>
      </c>
      <c r="AB48" s="60">
        <f t="shared" ca="1" si="15"/>
        <v>0</v>
      </c>
      <c r="AC48" s="60">
        <f t="shared" ca="1" si="15"/>
        <v>452270202.94</v>
      </c>
      <c r="AD48" s="60">
        <f t="shared" ca="1" si="15"/>
        <v>57087971.980000004</v>
      </c>
      <c r="AE48" s="60">
        <f t="shared" ca="1" si="15"/>
        <v>0</v>
      </c>
      <c r="AF48" s="60">
        <f t="shared" ca="1" si="15"/>
        <v>0</v>
      </c>
      <c r="AG48" s="60">
        <f t="shared" ca="1" si="15"/>
        <v>0</v>
      </c>
      <c r="AH48" s="60">
        <f t="shared" ca="1" si="15"/>
        <v>0</v>
      </c>
      <c r="AI48" s="60">
        <f t="shared" ca="1" si="15"/>
        <v>0</v>
      </c>
      <c r="AJ48" s="60">
        <f t="shared" ca="1" si="18"/>
        <v>0</v>
      </c>
      <c r="AK48" s="60">
        <f t="shared" ca="1" si="18"/>
        <v>0</v>
      </c>
      <c r="AL48" s="60">
        <f t="shared" ca="1" si="18"/>
        <v>0</v>
      </c>
      <c r="AM48" s="60">
        <f t="shared" ca="1" si="18"/>
        <v>35294383.899999999</v>
      </c>
      <c r="AN48" s="60">
        <f t="shared" ca="1" si="18"/>
        <v>35294383.899999999</v>
      </c>
      <c r="AO48" s="60">
        <f t="shared" ca="1" si="18"/>
        <v>0</v>
      </c>
      <c r="AP48" s="60">
        <f t="shared" ca="1" si="18"/>
        <v>0</v>
      </c>
      <c r="AQ48" s="60">
        <f t="shared" ca="1" si="18"/>
        <v>0</v>
      </c>
      <c r="AR48" s="60">
        <f t="shared" ca="1" si="18"/>
        <v>0</v>
      </c>
      <c r="AS48" s="60">
        <f t="shared" ca="1" si="18"/>
        <v>-2135578706.1299992</v>
      </c>
      <c r="AT48" s="60">
        <f t="shared" ca="1" si="18"/>
        <v>-950709658.13999987</v>
      </c>
      <c r="AU48" s="60">
        <f t="shared" ca="1" si="18"/>
        <v>-1015799078.9099998</v>
      </c>
      <c r="AV48" s="60">
        <f t="shared" ca="1" si="18"/>
        <v>65089420.770000003</v>
      </c>
      <c r="AW48" s="60">
        <f t="shared" ca="1" si="18"/>
        <v>-611407356.0699991</v>
      </c>
      <c r="AX48" s="60">
        <f t="shared" ca="1" si="18"/>
        <v>-621974733.1899991</v>
      </c>
      <c r="AY48" s="60">
        <f t="shared" ca="1" si="18"/>
        <v>-3544483078.0999999</v>
      </c>
      <c r="AZ48" s="60">
        <f t="shared" ca="1" si="19"/>
        <v>-1535530497.6199999</v>
      </c>
      <c r="BA48" s="60">
        <f t="shared" ca="1" si="19"/>
        <v>-4466721438</v>
      </c>
      <c r="BB48" s="60">
        <f t="shared" ca="1" si="19"/>
        <v>0</v>
      </c>
      <c r="BC48" s="60">
        <f t="shared" ca="1" si="19"/>
        <v>2457768857.52</v>
      </c>
      <c r="BD48" s="60">
        <f t="shared" ca="1" si="19"/>
        <v>2922508344.9100008</v>
      </c>
      <c r="BE48" s="60">
        <f t="shared" ca="1" si="19"/>
        <v>10567377.119999975</v>
      </c>
      <c r="BF48" s="60">
        <f t="shared" ca="1" si="19"/>
        <v>203531035.89999998</v>
      </c>
      <c r="BG48" s="60">
        <f t="shared" ca="1" si="19"/>
        <v>133318535.5</v>
      </c>
      <c r="BH48" s="60">
        <f t="shared" ca="1" si="19"/>
        <v>210675167.78999999</v>
      </c>
      <c r="BI48" s="60">
        <f t="shared" ca="1" si="19"/>
        <v>0</v>
      </c>
      <c r="BJ48" s="60">
        <f t="shared" ca="1" si="19"/>
        <v>-140462667.38999999</v>
      </c>
      <c r="BK48" s="60">
        <f t="shared" ca="1" si="19"/>
        <v>-192963658.78</v>
      </c>
      <c r="BL48" s="60">
        <f t="shared" ca="1" si="19"/>
        <v>0</v>
      </c>
      <c r="BM48" s="60">
        <f t="shared" ca="1" si="19"/>
        <v>0</v>
      </c>
      <c r="BN48" s="60">
        <f t="shared" ca="1" si="19"/>
        <v>0</v>
      </c>
      <c r="BO48" s="60">
        <f t="shared" ca="1" si="19"/>
        <v>-30509</v>
      </c>
      <c r="BP48" s="60">
        <f t="shared" ca="1" si="20"/>
        <v>-30509</v>
      </c>
      <c r="BQ48" s="60">
        <f t="shared" ca="1" si="20"/>
        <v>0</v>
      </c>
      <c r="BR48" s="60">
        <f t="shared" ca="1" si="20"/>
        <v>0</v>
      </c>
      <c r="BS48" s="60">
        <f t="shared" ca="1" si="20"/>
        <v>-550893286.13000011</v>
      </c>
      <c r="BT48" s="60">
        <f t="shared" ca="1" si="20"/>
        <v>-233970726.72000003</v>
      </c>
      <c r="BU48" s="60">
        <f t="shared" ca="1" si="20"/>
        <v>-94471194.940000013</v>
      </c>
      <c r="BV48" s="60">
        <f t="shared" ca="1" si="20"/>
        <v>-162072370.26000002</v>
      </c>
      <c r="BW48" s="60">
        <f t="shared" ca="1" si="20"/>
        <v>0</v>
      </c>
      <c r="BX48" s="60">
        <f t="shared" ca="1" si="20"/>
        <v>-2292709.33</v>
      </c>
      <c r="BY48" s="60">
        <f t="shared" ca="1" si="20"/>
        <v>-36527490.939999998</v>
      </c>
      <c r="BZ48" s="60">
        <f t="shared" ca="1" si="20"/>
        <v>-188352.74</v>
      </c>
      <c r="CA48" s="60">
        <f t="shared" ca="1" si="20"/>
        <v>-21370441.200000003</v>
      </c>
      <c r="CB48" s="60">
        <f t="shared" ca="1" si="20"/>
        <v>2719358</v>
      </c>
      <c r="CC48" s="60">
        <f t="shared" ca="1" si="20"/>
        <v>2719358</v>
      </c>
      <c r="CD48" s="60">
        <f t="shared" ca="1" si="20"/>
        <v>-3931009</v>
      </c>
      <c r="CE48" s="60">
        <f t="shared" ca="1" si="20"/>
        <v>6650367</v>
      </c>
      <c r="CF48" s="60">
        <f t="shared" ca="1" si="21"/>
        <v>0</v>
      </c>
      <c r="CG48" s="60">
        <f t="shared" ca="1" si="21"/>
        <v>0</v>
      </c>
      <c r="CH48" s="60">
        <f t="shared" ca="1" si="21"/>
        <v>0</v>
      </c>
      <c r="CI48" s="60">
        <f t="shared" ca="1" si="21"/>
        <v>-25257254.789999999</v>
      </c>
      <c r="CJ48" s="60">
        <f t="shared" ca="1" si="21"/>
        <v>-25257254.789999999</v>
      </c>
      <c r="CK48" s="60">
        <f t="shared" ca="1" si="21"/>
        <v>0</v>
      </c>
      <c r="CL48" s="60">
        <f t="shared" ca="1" si="6"/>
        <v>207240074.42000103</v>
      </c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R48" s="5"/>
      <c r="HS48" s="5"/>
      <c r="HT48" s="5"/>
    </row>
    <row r="49" spans="1:228" ht="13.5" customHeight="1">
      <c r="A49" s="43" t="s">
        <v>85</v>
      </c>
      <c r="B49" s="58">
        <v>1057</v>
      </c>
      <c r="C49" s="59" t="s">
        <v>376</v>
      </c>
      <c r="D49" s="60">
        <f t="shared" ca="1" si="17"/>
        <v>699332930.6099999</v>
      </c>
      <c r="E49" s="60">
        <f t="shared" ca="1" si="17"/>
        <v>424333022.05999988</v>
      </c>
      <c r="F49" s="60">
        <f t="shared" ca="1" si="17"/>
        <v>519576627.36999989</v>
      </c>
      <c r="G49" s="60">
        <f t="shared" ca="1" si="17"/>
        <v>-95243605.309999987</v>
      </c>
      <c r="H49" s="60">
        <f t="shared" ca="1" si="17"/>
        <v>0</v>
      </c>
      <c r="I49" s="60">
        <f t="shared" ca="1" si="17"/>
        <v>125169386.01999989</v>
      </c>
      <c r="J49" s="60">
        <f t="shared" ca="1" si="17"/>
        <v>121605826.1099999</v>
      </c>
      <c r="K49" s="60">
        <f t="shared" ca="1" si="17"/>
        <v>-638446314.86000001</v>
      </c>
      <c r="L49" s="60">
        <f t="shared" ca="1" si="17"/>
        <v>760052140.96999991</v>
      </c>
      <c r="M49" s="60">
        <f t="shared" ca="1" si="17"/>
        <v>3563559.91</v>
      </c>
      <c r="N49" s="60">
        <f t="shared" ca="1" si="17"/>
        <v>31628147.43</v>
      </c>
      <c r="O49" s="60">
        <f t="shared" ca="1" si="17"/>
        <v>-28064587.52</v>
      </c>
      <c r="P49" s="60">
        <f t="shared" ca="1" si="17"/>
        <v>0</v>
      </c>
      <c r="Q49" s="60">
        <f t="shared" ca="1" si="17"/>
        <v>0</v>
      </c>
      <c r="R49" s="60">
        <f t="shared" ca="1" si="17"/>
        <v>0</v>
      </c>
      <c r="S49" s="60">
        <f t="shared" ca="1" si="17"/>
        <v>-5776547.9299999997</v>
      </c>
      <c r="T49" s="60">
        <f t="shared" ca="1" si="15"/>
        <v>-5776547.9299999997</v>
      </c>
      <c r="U49" s="60">
        <f t="shared" ca="1" si="15"/>
        <v>-12512829.91</v>
      </c>
      <c r="V49" s="60">
        <f t="shared" ca="1" si="15"/>
        <v>6736281.9800000004</v>
      </c>
      <c r="W49" s="60">
        <f t="shared" ca="1" si="15"/>
        <v>0</v>
      </c>
      <c r="X49" s="60">
        <f t="shared" ca="1" si="15"/>
        <v>0</v>
      </c>
      <c r="Y49" s="60">
        <f t="shared" ca="1" si="15"/>
        <v>0</v>
      </c>
      <c r="Z49" s="60">
        <f t="shared" ca="1" si="15"/>
        <v>149371129.26000002</v>
      </c>
      <c r="AA49" s="60">
        <f t="shared" ca="1" si="15"/>
        <v>144459153.58000001</v>
      </c>
      <c r="AB49" s="60">
        <f t="shared" ca="1" si="15"/>
        <v>0</v>
      </c>
      <c r="AC49" s="60">
        <f t="shared" ca="1" si="15"/>
        <v>0</v>
      </c>
      <c r="AD49" s="60">
        <f t="shared" ca="1" si="15"/>
        <v>4911975.68</v>
      </c>
      <c r="AE49" s="60">
        <f t="shared" ca="1" si="15"/>
        <v>0</v>
      </c>
      <c r="AF49" s="60">
        <f t="shared" ca="1" si="15"/>
        <v>0</v>
      </c>
      <c r="AG49" s="60">
        <f t="shared" ca="1" si="15"/>
        <v>0</v>
      </c>
      <c r="AH49" s="60">
        <f t="shared" ca="1" si="15"/>
        <v>0</v>
      </c>
      <c r="AI49" s="60">
        <f t="shared" ca="1" si="15"/>
        <v>0</v>
      </c>
      <c r="AJ49" s="60">
        <f t="shared" ca="1" si="18"/>
        <v>142500</v>
      </c>
      <c r="AK49" s="60">
        <f t="shared" ca="1" si="18"/>
        <v>142500</v>
      </c>
      <c r="AL49" s="60">
        <f t="shared" ca="1" si="18"/>
        <v>0</v>
      </c>
      <c r="AM49" s="60">
        <f t="shared" ca="1" si="18"/>
        <v>6093441.2000000002</v>
      </c>
      <c r="AN49" s="60">
        <f t="shared" ca="1" si="18"/>
        <v>6610963.3300000001</v>
      </c>
      <c r="AO49" s="60">
        <f t="shared" ca="1" si="18"/>
        <v>-428960.26</v>
      </c>
      <c r="AP49" s="60">
        <f t="shared" ca="1" si="18"/>
        <v>0</v>
      </c>
      <c r="AQ49" s="60">
        <f t="shared" ca="1" si="18"/>
        <v>0</v>
      </c>
      <c r="AR49" s="60">
        <f t="shared" ca="1" si="18"/>
        <v>-88561.87</v>
      </c>
      <c r="AS49" s="60">
        <f t="shared" ca="1" si="18"/>
        <v>-600369544.19000006</v>
      </c>
      <c r="AT49" s="60">
        <f t="shared" ca="1" si="18"/>
        <v>-82015031.890000015</v>
      </c>
      <c r="AU49" s="60">
        <f t="shared" ca="1" si="18"/>
        <v>-82036978.000000015</v>
      </c>
      <c r="AV49" s="60">
        <f t="shared" ca="1" si="18"/>
        <v>21946.11</v>
      </c>
      <c r="AW49" s="60">
        <f t="shared" ca="1" si="18"/>
        <v>-24508687.189999994</v>
      </c>
      <c r="AX49" s="60">
        <f t="shared" ca="1" si="18"/>
        <v>-22822216.349999994</v>
      </c>
      <c r="AY49" s="60">
        <f t="shared" ca="1" si="18"/>
        <v>-259932208.77000001</v>
      </c>
      <c r="AZ49" s="60">
        <f t="shared" ca="1" si="19"/>
        <v>-125718871.77</v>
      </c>
      <c r="BA49" s="60">
        <f t="shared" ca="1" si="19"/>
        <v>-206485208.10000002</v>
      </c>
      <c r="BB49" s="60">
        <f t="shared" ca="1" si="19"/>
        <v>0</v>
      </c>
      <c r="BC49" s="60">
        <f t="shared" ca="1" si="19"/>
        <v>72271871.099999994</v>
      </c>
      <c r="BD49" s="60">
        <f t="shared" ca="1" si="19"/>
        <v>237109992.42000002</v>
      </c>
      <c r="BE49" s="60">
        <f t="shared" ca="1" si="19"/>
        <v>-1686470.8400000003</v>
      </c>
      <c r="BF49" s="60">
        <f t="shared" ca="1" si="19"/>
        <v>551370.92000000004</v>
      </c>
      <c r="BG49" s="60">
        <f t="shared" ca="1" si="19"/>
        <v>202122.42</v>
      </c>
      <c r="BH49" s="60">
        <f t="shared" ca="1" si="19"/>
        <v>359573.67000000004</v>
      </c>
      <c r="BI49" s="60">
        <f t="shared" ca="1" si="19"/>
        <v>0</v>
      </c>
      <c r="BJ49" s="60">
        <f t="shared" ca="1" si="19"/>
        <v>-10325.17</v>
      </c>
      <c r="BK49" s="60">
        <f t="shared" ca="1" si="19"/>
        <v>-2237841.7600000002</v>
      </c>
      <c r="BL49" s="60">
        <f t="shared" ca="1" si="19"/>
        <v>0</v>
      </c>
      <c r="BM49" s="60">
        <f t="shared" ca="1" si="19"/>
        <v>0</v>
      </c>
      <c r="BN49" s="60">
        <f t="shared" ca="1" si="19"/>
        <v>0</v>
      </c>
      <c r="BO49" s="60">
        <f t="shared" ca="1" si="19"/>
        <v>-12244666.710000001</v>
      </c>
      <c r="BP49" s="60">
        <f t="shared" ca="1" si="20"/>
        <v>-12244666.710000001</v>
      </c>
      <c r="BQ49" s="60">
        <f t="shared" ca="1" si="20"/>
        <v>0</v>
      </c>
      <c r="BR49" s="60">
        <f t="shared" ca="1" si="20"/>
        <v>0</v>
      </c>
      <c r="BS49" s="60">
        <f t="shared" ca="1" si="20"/>
        <v>-468170250.91000003</v>
      </c>
      <c r="BT49" s="60">
        <f t="shared" ca="1" si="20"/>
        <v>-352927044.60000002</v>
      </c>
      <c r="BU49" s="60">
        <f t="shared" ca="1" si="20"/>
        <v>-94818166.250000015</v>
      </c>
      <c r="BV49" s="60">
        <f t="shared" ca="1" si="20"/>
        <v>-1165793.9400000002</v>
      </c>
      <c r="BW49" s="60">
        <f t="shared" ca="1" si="20"/>
        <v>0</v>
      </c>
      <c r="BX49" s="60">
        <f t="shared" ca="1" si="20"/>
        <v>-137843.10999999999</v>
      </c>
      <c r="BY49" s="60">
        <f t="shared" ca="1" si="20"/>
        <v>-20345128.310000002</v>
      </c>
      <c r="BZ49" s="60">
        <f t="shared" ca="1" si="20"/>
        <v>5003306.45</v>
      </c>
      <c r="CA49" s="60">
        <f t="shared" ca="1" si="20"/>
        <v>-3779581.1499999994</v>
      </c>
      <c r="CB49" s="60">
        <f t="shared" ca="1" si="20"/>
        <v>0</v>
      </c>
      <c r="CC49" s="60">
        <f t="shared" ca="1" si="20"/>
        <v>0</v>
      </c>
      <c r="CD49" s="60">
        <f t="shared" ca="1" si="20"/>
        <v>0</v>
      </c>
      <c r="CE49" s="60">
        <f t="shared" ca="1" si="20"/>
        <v>0</v>
      </c>
      <c r="CF49" s="60">
        <f t="shared" ca="1" si="21"/>
        <v>0</v>
      </c>
      <c r="CG49" s="60">
        <f t="shared" ca="1" si="21"/>
        <v>0</v>
      </c>
      <c r="CH49" s="60">
        <f t="shared" ca="1" si="21"/>
        <v>0</v>
      </c>
      <c r="CI49" s="60">
        <f t="shared" ca="1" si="21"/>
        <v>-13430907.49</v>
      </c>
      <c r="CJ49" s="60">
        <f t="shared" ca="1" si="21"/>
        <v>-13430907.49</v>
      </c>
      <c r="CK49" s="60">
        <f t="shared" ca="1" si="21"/>
        <v>0</v>
      </c>
      <c r="CL49" s="60">
        <f t="shared" ca="1" si="6"/>
        <v>98963386.419999838</v>
      </c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R49" s="5"/>
      <c r="HS49" s="5"/>
      <c r="HT49" s="5"/>
    </row>
    <row r="50" spans="1:228" ht="13.5" customHeight="1">
      <c r="A50" s="43" t="s">
        <v>87</v>
      </c>
      <c r="B50" s="58">
        <v>1058</v>
      </c>
      <c r="C50" s="59" t="s">
        <v>376</v>
      </c>
      <c r="D50" s="60">
        <f t="shared" ca="1" si="17"/>
        <v>1079713446.0600002</v>
      </c>
      <c r="E50" s="60">
        <f t="shared" ca="1" si="17"/>
        <v>1126374885.7200003</v>
      </c>
      <c r="F50" s="60">
        <f t="shared" ca="1" si="17"/>
        <v>1329718743.2200003</v>
      </c>
      <c r="G50" s="60">
        <f t="shared" ca="1" si="17"/>
        <v>-203343857.50000003</v>
      </c>
      <c r="H50" s="60">
        <f t="shared" ca="1" si="17"/>
        <v>0</v>
      </c>
      <c r="I50" s="60">
        <f t="shared" ca="1" si="17"/>
        <v>-254547362.01000005</v>
      </c>
      <c r="J50" s="60">
        <f t="shared" ca="1" si="17"/>
        <v>-202388702.11000001</v>
      </c>
      <c r="K50" s="60">
        <f t="shared" ca="1" si="17"/>
        <v>-1211611275.6199999</v>
      </c>
      <c r="L50" s="60">
        <f t="shared" ca="1" si="17"/>
        <v>1009222573.5099999</v>
      </c>
      <c r="M50" s="60">
        <f t="shared" ca="1" si="17"/>
        <v>-52158659.900000036</v>
      </c>
      <c r="N50" s="60">
        <f t="shared" ca="1" si="17"/>
        <v>233766809.58999997</v>
      </c>
      <c r="O50" s="60">
        <f t="shared" ca="1" si="17"/>
        <v>-285925469.49000001</v>
      </c>
      <c r="P50" s="60">
        <f t="shared" ca="1" si="17"/>
        <v>0</v>
      </c>
      <c r="Q50" s="60">
        <f t="shared" ca="1" si="17"/>
        <v>0</v>
      </c>
      <c r="R50" s="60">
        <f t="shared" ca="1" si="17"/>
        <v>0</v>
      </c>
      <c r="S50" s="60">
        <f t="shared" ca="1" si="17"/>
        <v>-10723635.470000003</v>
      </c>
      <c r="T50" s="60">
        <f t="shared" ca="1" si="15"/>
        <v>-3487729.7100000009</v>
      </c>
      <c r="U50" s="60">
        <f t="shared" ca="1" si="15"/>
        <v>-30351130.670000002</v>
      </c>
      <c r="V50" s="60">
        <f t="shared" ca="1" si="15"/>
        <v>26863400.960000001</v>
      </c>
      <c r="W50" s="60">
        <f t="shared" ca="1" si="15"/>
        <v>-7235905.7600000016</v>
      </c>
      <c r="X50" s="60">
        <f t="shared" ca="1" si="15"/>
        <v>17570997.629999999</v>
      </c>
      <c r="Y50" s="60">
        <f t="shared" ca="1" si="15"/>
        <v>-24806903.390000001</v>
      </c>
      <c r="Z50" s="60">
        <f t="shared" ca="1" si="15"/>
        <v>206326267.03000003</v>
      </c>
      <c r="AA50" s="60">
        <f t="shared" ca="1" si="15"/>
        <v>162457610.79000002</v>
      </c>
      <c r="AB50" s="60">
        <f t="shared" ca="1" si="15"/>
        <v>0</v>
      </c>
      <c r="AC50" s="60">
        <f t="shared" ca="1" si="15"/>
        <v>0</v>
      </c>
      <c r="AD50" s="60">
        <f t="shared" ca="1" si="15"/>
        <v>43868656.239999995</v>
      </c>
      <c r="AE50" s="60">
        <f t="shared" ca="1" si="15"/>
        <v>0</v>
      </c>
      <c r="AF50" s="60">
        <f t="shared" ca="1" si="15"/>
        <v>0</v>
      </c>
      <c r="AG50" s="60">
        <f t="shared" ca="1" si="15"/>
        <v>0</v>
      </c>
      <c r="AH50" s="60">
        <f t="shared" ca="1" si="15"/>
        <v>0</v>
      </c>
      <c r="AI50" s="60">
        <f t="shared" ca="1" si="15"/>
        <v>0</v>
      </c>
      <c r="AJ50" s="60">
        <f t="shared" ca="1" si="18"/>
        <v>0</v>
      </c>
      <c r="AK50" s="60">
        <f t="shared" ca="1" si="18"/>
        <v>0</v>
      </c>
      <c r="AL50" s="60">
        <f t="shared" ca="1" si="18"/>
        <v>0</v>
      </c>
      <c r="AM50" s="60">
        <f t="shared" ca="1" si="18"/>
        <v>12283290.790000001</v>
      </c>
      <c r="AN50" s="60">
        <f t="shared" ca="1" si="18"/>
        <v>12283290.790000001</v>
      </c>
      <c r="AO50" s="60">
        <f t="shared" ca="1" si="18"/>
        <v>0</v>
      </c>
      <c r="AP50" s="60">
        <f t="shared" ca="1" si="18"/>
        <v>0</v>
      </c>
      <c r="AQ50" s="60">
        <f t="shared" ca="1" si="18"/>
        <v>0</v>
      </c>
      <c r="AR50" s="60">
        <f t="shared" ca="1" si="18"/>
        <v>0</v>
      </c>
      <c r="AS50" s="60">
        <f t="shared" ca="1" si="18"/>
        <v>-907321083.84000003</v>
      </c>
      <c r="AT50" s="60">
        <f t="shared" ca="1" si="18"/>
        <v>-65511075.68000003</v>
      </c>
      <c r="AU50" s="60">
        <f t="shared" ca="1" si="18"/>
        <v>-124709191.69000003</v>
      </c>
      <c r="AV50" s="60">
        <f t="shared" ca="1" si="18"/>
        <v>59198116.009999998</v>
      </c>
      <c r="AW50" s="60">
        <f t="shared" ca="1" si="18"/>
        <v>-26204229.899999976</v>
      </c>
      <c r="AX50" s="60">
        <f t="shared" ca="1" si="18"/>
        <v>-94075796.629999876</v>
      </c>
      <c r="AY50" s="60">
        <f t="shared" ca="1" si="18"/>
        <v>-413810411.67999983</v>
      </c>
      <c r="AZ50" s="60">
        <f t="shared" ca="1" si="19"/>
        <v>-115293709.42999999</v>
      </c>
      <c r="BA50" s="60">
        <f t="shared" ca="1" si="19"/>
        <v>-464896502.20999992</v>
      </c>
      <c r="BB50" s="60">
        <f t="shared" ca="1" si="19"/>
        <v>0</v>
      </c>
      <c r="BC50" s="60">
        <f t="shared" ca="1" si="19"/>
        <v>166379799.96000001</v>
      </c>
      <c r="BD50" s="60">
        <f t="shared" ca="1" si="19"/>
        <v>319734615.04999995</v>
      </c>
      <c r="BE50" s="60">
        <f t="shared" ca="1" si="19"/>
        <v>67871566.7299999</v>
      </c>
      <c r="BF50" s="60">
        <f t="shared" ca="1" si="19"/>
        <v>294608367.56999993</v>
      </c>
      <c r="BG50" s="60">
        <f t="shared" ca="1" si="19"/>
        <v>55319171</v>
      </c>
      <c r="BH50" s="60">
        <f t="shared" ca="1" si="19"/>
        <v>380340716.09999996</v>
      </c>
      <c r="BI50" s="60">
        <f t="shared" ca="1" si="19"/>
        <v>0</v>
      </c>
      <c r="BJ50" s="60">
        <f t="shared" ca="1" si="19"/>
        <v>-141051519.53</v>
      </c>
      <c r="BK50" s="60">
        <f t="shared" ca="1" si="19"/>
        <v>-226736800.84000003</v>
      </c>
      <c r="BL50" s="60">
        <f t="shared" ca="1" si="19"/>
        <v>0</v>
      </c>
      <c r="BM50" s="60">
        <f t="shared" ca="1" si="19"/>
        <v>0</v>
      </c>
      <c r="BN50" s="60">
        <f t="shared" ca="1" si="19"/>
        <v>0</v>
      </c>
      <c r="BO50" s="60">
        <f t="shared" ca="1" si="19"/>
        <v>-6268357.7399999993</v>
      </c>
      <c r="BP50" s="60">
        <f t="shared" ca="1" si="20"/>
        <v>-6268357.7399999993</v>
      </c>
      <c r="BQ50" s="60">
        <f t="shared" ca="1" si="20"/>
        <v>0</v>
      </c>
      <c r="BR50" s="60">
        <f t="shared" ca="1" si="20"/>
        <v>0</v>
      </c>
      <c r="BS50" s="60">
        <f t="shared" ca="1" si="20"/>
        <v>-790120285.55999994</v>
      </c>
      <c r="BT50" s="60">
        <f t="shared" ca="1" si="20"/>
        <v>-407305935.68000001</v>
      </c>
      <c r="BU50" s="60">
        <f t="shared" ca="1" si="20"/>
        <v>-134370457.07999998</v>
      </c>
      <c r="BV50" s="60">
        <f t="shared" ca="1" si="20"/>
        <v>-93382535.969999984</v>
      </c>
      <c r="BW50" s="60">
        <f t="shared" ca="1" si="20"/>
        <v>0</v>
      </c>
      <c r="BX50" s="60">
        <f t="shared" ca="1" si="20"/>
        <v>-206919845.85999998</v>
      </c>
      <c r="BY50" s="60">
        <f t="shared" ca="1" si="20"/>
        <v>-9415809.6799999997</v>
      </c>
      <c r="BZ50" s="60">
        <f t="shared" ca="1" si="20"/>
        <v>61274298.710000001</v>
      </c>
      <c r="CA50" s="60">
        <f t="shared" ca="1" si="20"/>
        <v>0</v>
      </c>
      <c r="CB50" s="60">
        <f t="shared" ca="1" si="20"/>
        <v>0</v>
      </c>
      <c r="CC50" s="60">
        <f t="shared" ca="1" si="20"/>
        <v>0</v>
      </c>
      <c r="CD50" s="60">
        <f t="shared" ca="1" si="20"/>
        <v>0</v>
      </c>
      <c r="CE50" s="60">
        <f t="shared" ca="1" si="20"/>
        <v>0</v>
      </c>
      <c r="CF50" s="60">
        <f t="shared" ca="1" si="21"/>
        <v>0</v>
      </c>
      <c r="CG50" s="60">
        <f t="shared" ca="1" si="21"/>
        <v>0</v>
      </c>
      <c r="CH50" s="60">
        <f t="shared" ca="1" si="21"/>
        <v>0</v>
      </c>
      <c r="CI50" s="60">
        <f t="shared" ca="1" si="21"/>
        <v>-19217134.960000001</v>
      </c>
      <c r="CJ50" s="60">
        <f t="shared" ca="1" si="21"/>
        <v>-19217134.960000001</v>
      </c>
      <c r="CK50" s="60">
        <f t="shared" ca="1" si="21"/>
        <v>0</v>
      </c>
      <c r="CL50" s="60">
        <f t="shared" ca="1" si="6"/>
        <v>172392362.22000015</v>
      </c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R50" s="5"/>
      <c r="HS50" s="5"/>
      <c r="HT50" s="5"/>
    </row>
    <row r="51" spans="1:228" ht="13.5" customHeight="1">
      <c r="A51" s="43" t="s">
        <v>89</v>
      </c>
      <c r="B51" s="58">
        <v>1059</v>
      </c>
      <c r="C51" s="59" t="s">
        <v>376</v>
      </c>
      <c r="D51" s="60">
        <f t="shared" ca="1" si="17"/>
        <v>692059007.5200001</v>
      </c>
      <c r="E51" s="60">
        <f t="shared" ca="1" si="17"/>
        <v>679608752.7700001</v>
      </c>
      <c r="F51" s="60">
        <f t="shared" ca="1" si="17"/>
        <v>686256917.30000007</v>
      </c>
      <c r="G51" s="60">
        <f t="shared" ca="1" si="17"/>
        <v>-6648164.5300000003</v>
      </c>
      <c r="H51" s="60">
        <f t="shared" ca="1" si="17"/>
        <v>0</v>
      </c>
      <c r="I51" s="60">
        <f t="shared" ca="1" si="17"/>
        <v>-114834485.72999999</v>
      </c>
      <c r="J51" s="60">
        <f t="shared" ca="1" si="17"/>
        <v>-105679289.26999998</v>
      </c>
      <c r="K51" s="60">
        <f t="shared" ca="1" si="17"/>
        <v>-882057318.70000005</v>
      </c>
      <c r="L51" s="60">
        <f t="shared" ca="1" si="17"/>
        <v>776378029.43000007</v>
      </c>
      <c r="M51" s="60">
        <f t="shared" ca="1" si="17"/>
        <v>-9155196.4600000009</v>
      </c>
      <c r="N51" s="60">
        <f t="shared" ca="1" si="17"/>
        <v>5570599.9799999995</v>
      </c>
      <c r="O51" s="60">
        <f t="shared" ca="1" si="17"/>
        <v>-14725796.440000001</v>
      </c>
      <c r="P51" s="60">
        <f t="shared" ca="1" si="17"/>
        <v>0</v>
      </c>
      <c r="Q51" s="60">
        <f t="shared" ca="1" si="17"/>
        <v>0</v>
      </c>
      <c r="R51" s="60">
        <f t="shared" ca="1" si="17"/>
        <v>0</v>
      </c>
      <c r="S51" s="60">
        <f t="shared" ca="1" si="17"/>
        <v>-2683065.08</v>
      </c>
      <c r="T51" s="60">
        <f t="shared" ca="1" si="15"/>
        <v>-2683065.08</v>
      </c>
      <c r="U51" s="60">
        <f t="shared" ca="1" si="15"/>
        <v>-2782445</v>
      </c>
      <c r="V51" s="60">
        <f t="shared" ca="1" si="15"/>
        <v>99379.92</v>
      </c>
      <c r="W51" s="60">
        <f t="shared" ca="1" si="15"/>
        <v>0</v>
      </c>
      <c r="X51" s="60">
        <f t="shared" ca="1" si="15"/>
        <v>0</v>
      </c>
      <c r="Y51" s="60">
        <f t="shared" ca="1" si="15"/>
        <v>0</v>
      </c>
      <c r="Z51" s="60">
        <f t="shared" ca="1" si="15"/>
        <v>129966374.95000002</v>
      </c>
      <c r="AA51" s="60">
        <f t="shared" ca="1" si="15"/>
        <v>129943628.91000001</v>
      </c>
      <c r="AB51" s="60">
        <f t="shared" ca="1" si="15"/>
        <v>0</v>
      </c>
      <c r="AC51" s="60">
        <f t="shared" ca="1" si="15"/>
        <v>0</v>
      </c>
      <c r="AD51" s="60">
        <f t="shared" ca="1" si="15"/>
        <v>22746.04</v>
      </c>
      <c r="AE51" s="60">
        <f t="shared" ca="1" si="15"/>
        <v>0</v>
      </c>
      <c r="AF51" s="60">
        <f t="shared" ca="1" si="15"/>
        <v>0</v>
      </c>
      <c r="AG51" s="60">
        <f t="shared" ca="1" si="15"/>
        <v>0</v>
      </c>
      <c r="AH51" s="60">
        <f t="shared" ca="1" si="15"/>
        <v>0</v>
      </c>
      <c r="AI51" s="60">
        <f t="shared" ca="1" si="15"/>
        <v>0</v>
      </c>
      <c r="AJ51" s="60">
        <f t="shared" ca="1" si="18"/>
        <v>0</v>
      </c>
      <c r="AK51" s="60">
        <f t="shared" ca="1" si="18"/>
        <v>0</v>
      </c>
      <c r="AL51" s="60">
        <f t="shared" ca="1" si="18"/>
        <v>0</v>
      </c>
      <c r="AM51" s="60">
        <f t="shared" ca="1" si="18"/>
        <v>1430.61</v>
      </c>
      <c r="AN51" s="60">
        <f t="shared" ca="1" si="18"/>
        <v>0</v>
      </c>
      <c r="AO51" s="60">
        <f t="shared" ca="1" si="18"/>
        <v>0</v>
      </c>
      <c r="AP51" s="60">
        <f t="shared" ca="1" si="18"/>
        <v>1430.61</v>
      </c>
      <c r="AQ51" s="60">
        <f t="shared" ca="1" si="18"/>
        <v>0</v>
      </c>
      <c r="AR51" s="60">
        <f t="shared" ca="1" si="18"/>
        <v>0</v>
      </c>
      <c r="AS51" s="60">
        <f t="shared" ca="1" si="18"/>
        <v>-473388955.88</v>
      </c>
      <c r="AT51" s="60">
        <f t="shared" ca="1" si="18"/>
        <v>-22319155.309999999</v>
      </c>
      <c r="AU51" s="60">
        <f t="shared" ca="1" si="18"/>
        <v>-22319155.309999999</v>
      </c>
      <c r="AV51" s="60">
        <f t="shared" ca="1" si="18"/>
        <v>0</v>
      </c>
      <c r="AW51" s="60">
        <f t="shared" ca="1" si="18"/>
        <v>-5623758.4800000042</v>
      </c>
      <c r="AX51" s="60">
        <f t="shared" ca="1" si="18"/>
        <v>-12146681.480000004</v>
      </c>
      <c r="AY51" s="60">
        <f t="shared" ca="1" si="18"/>
        <v>-101213917.2</v>
      </c>
      <c r="AZ51" s="60">
        <f t="shared" ca="1" si="19"/>
        <v>-34587610.200000003</v>
      </c>
      <c r="BA51" s="60">
        <f t="shared" ca="1" si="19"/>
        <v>-93422241</v>
      </c>
      <c r="BB51" s="60">
        <f t="shared" ca="1" si="19"/>
        <v>0</v>
      </c>
      <c r="BC51" s="60">
        <f t="shared" ca="1" si="19"/>
        <v>26795934</v>
      </c>
      <c r="BD51" s="60">
        <f t="shared" ca="1" si="19"/>
        <v>89067235.719999999</v>
      </c>
      <c r="BE51" s="60">
        <f t="shared" ca="1" si="19"/>
        <v>6522923</v>
      </c>
      <c r="BF51" s="60">
        <f t="shared" ca="1" si="19"/>
        <v>23982143</v>
      </c>
      <c r="BG51" s="60">
        <f t="shared" ca="1" si="19"/>
        <v>436739.32</v>
      </c>
      <c r="BH51" s="60">
        <f t="shared" ca="1" si="19"/>
        <v>33785450.68</v>
      </c>
      <c r="BI51" s="60">
        <f t="shared" ca="1" si="19"/>
        <v>0</v>
      </c>
      <c r="BJ51" s="60">
        <f t="shared" ca="1" si="19"/>
        <v>-10240047</v>
      </c>
      <c r="BK51" s="60">
        <f t="shared" ca="1" si="19"/>
        <v>-17459220</v>
      </c>
      <c r="BL51" s="60">
        <f t="shared" ca="1" si="19"/>
        <v>0</v>
      </c>
      <c r="BM51" s="60">
        <f t="shared" ca="1" si="19"/>
        <v>0</v>
      </c>
      <c r="BN51" s="60">
        <f t="shared" ca="1" si="19"/>
        <v>0</v>
      </c>
      <c r="BO51" s="60">
        <f t="shared" ca="1" si="19"/>
        <v>-1332326</v>
      </c>
      <c r="BP51" s="60">
        <f t="shared" ca="1" si="20"/>
        <v>-1332326</v>
      </c>
      <c r="BQ51" s="60">
        <f t="shared" ca="1" si="20"/>
        <v>0</v>
      </c>
      <c r="BR51" s="60">
        <f t="shared" ca="1" si="20"/>
        <v>0</v>
      </c>
      <c r="BS51" s="60">
        <f t="shared" ca="1" si="20"/>
        <v>-441257620.91999996</v>
      </c>
      <c r="BT51" s="60">
        <f t="shared" ca="1" si="20"/>
        <v>-225400690.91977692</v>
      </c>
      <c r="BU51" s="60">
        <f t="shared" ca="1" si="20"/>
        <v>-122576285.62</v>
      </c>
      <c r="BV51" s="60">
        <f t="shared" ca="1" si="20"/>
        <v>-20582940.600000001</v>
      </c>
      <c r="BW51" s="60">
        <f t="shared" ca="1" si="20"/>
        <v>0</v>
      </c>
      <c r="BX51" s="60">
        <f t="shared" ca="1" si="20"/>
        <v>-54349664.980223082</v>
      </c>
      <c r="BY51" s="60">
        <f t="shared" ca="1" si="20"/>
        <v>-7915652.6499999994</v>
      </c>
      <c r="BZ51" s="60">
        <f t="shared" ca="1" si="20"/>
        <v>1262810.1000000001</v>
      </c>
      <c r="CA51" s="60">
        <f t="shared" ca="1" si="20"/>
        <v>-11695196.249999998</v>
      </c>
      <c r="CB51" s="60">
        <f t="shared" ca="1" si="20"/>
        <v>-2856095.1700000018</v>
      </c>
      <c r="CC51" s="60">
        <f t="shared" ca="1" si="20"/>
        <v>-2856095.1700000018</v>
      </c>
      <c r="CD51" s="60">
        <f t="shared" ca="1" si="20"/>
        <v>-28888710.590000004</v>
      </c>
      <c r="CE51" s="60">
        <f t="shared" ca="1" si="20"/>
        <v>26032615.420000002</v>
      </c>
      <c r="CF51" s="60">
        <f t="shared" ca="1" si="21"/>
        <v>0</v>
      </c>
      <c r="CG51" s="60">
        <f t="shared" ca="1" si="21"/>
        <v>0</v>
      </c>
      <c r="CH51" s="60">
        <f t="shared" ca="1" si="21"/>
        <v>0</v>
      </c>
      <c r="CI51" s="60">
        <f t="shared" ca="1" si="21"/>
        <v>0</v>
      </c>
      <c r="CJ51" s="60">
        <f t="shared" ca="1" si="21"/>
        <v>0</v>
      </c>
      <c r="CK51" s="60">
        <f t="shared" ca="1" si="21"/>
        <v>0</v>
      </c>
      <c r="CL51" s="60">
        <f t="shared" ca="1" si="6"/>
        <v>218670051.6400001</v>
      </c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R51" s="5"/>
      <c r="HS51" s="5"/>
      <c r="HT51" s="5"/>
    </row>
    <row r="52" spans="1:228" ht="13.5" customHeight="1">
      <c r="A52" s="43" t="s">
        <v>91</v>
      </c>
      <c r="B52" s="58">
        <v>1060</v>
      </c>
      <c r="C52" s="59" t="s">
        <v>376</v>
      </c>
      <c r="D52" s="60">
        <f t="shared" ca="1" si="17"/>
        <v>2435222.4700000002</v>
      </c>
      <c r="E52" s="60">
        <f t="shared" ca="1" si="17"/>
        <v>0</v>
      </c>
      <c r="F52" s="60">
        <f t="shared" ca="1" si="17"/>
        <v>0</v>
      </c>
      <c r="G52" s="60">
        <f t="shared" ca="1" si="17"/>
        <v>0</v>
      </c>
      <c r="H52" s="60">
        <f t="shared" ca="1" si="17"/>
        <v>0</v>
      </c>
      <c r="I52" s="60">
        <f t="shared" ca="1" si="17"/>
        <v>566800.80000000028</v>
      </c>
      <c r="J52" s="60">
        <f t="shared" ca="1" si="17"/>
        <v>566800.80000000028</v>
      </c>
      <c r="K52" s="60">
        <f t="shared" ca="1" si="17"/>
        <v>-2319948.84</v>
      </c>
      <c r="L52" s="60">
        <f t="shared" ca="1" si="17"/>
        <v>2886749.64</v>
      </c>
      <c r="M52" s="60">
        <f t="shared" ca="1" si="17"/>
        <v>0</v>
      </c>
      <c r="N52" s="60">
        <f t="shared" ca="1" si="17"/>
        <v>0</v>
      </c>
      <c r="O52" s="60">
        <f t="shared" ca="1" si="17"/>
        <v>0</v>
      </c>
      <c r="P52" s="60">
        <f t="shared" ca="1" si="17"/>
        <v>0</v>
      </c>
      <c r="Q52" s="60">
        <f t="shared" ca="1" si="17"/>
        <v>0</v>
      </c>
      <c r="R52" s="60">
        <f t="shared" ca="1" si="17"/>
        <v>0</v>
      </c>
      <c r="S52" s="60">
        <f t="shared" ca="1" si="17"/>
        <v>0</v>
      </c>
      <c r="T52" s="60">
        <f t="shared" ca="1" si="15"/>
        <v>0</v>
      </c>
      <c r="U52" s="60">
        <f t="shared" ca="1" si="15"/>
        <v>0</v>
      </c>
      <c r="V52" s="60">
        <f t="shared" ca="1" si="15"/>
        <v>0</v>
      </c>
      <c r="W52" s="60">
        <f t="shared" ca="1" si="15"/>
        <v>0</v>
      </c>
      <c r="X52" s="60">
        <f t="shared" ca="1" si="15"/>
        <v>0</v>
      </c>
      <c r="Y52" s="60">
        <f t="shared" ca="1" si="15"/>
        <v>0</v>
      </c>
      <c r="Z52" s="60">
        <f t="shared" ca="1" si="15"/>
        <v>0</v>
      </c>
      <c r="AA52" s="60">
        <f t="shared" ca="1" si="15"/>
        <v>0</v>
      </c>
      <c r="AB52" s="60">
        <f t="shared" ca="1" si="15"/>
        <v>0</v>
      </c>
      <c r="AC52" s="60">
        <f t="shared" ca="1" si="15"/>
        <v>0</v>
      </c>
      <c r="AD52" s="60">
        <f t="shared" ca="1" si="15"/>
        <v>0</v>
      </c>
      <c r="AE52" s="60">
        <f t="shared" ca="1" si="15"/>
        <v>0</v>
      </c>
      <c r="AF52" s="60">
        <f t="shared" ca="1" si="15"/>
        <v>0</v>
      </c>
      <c r="AG52" s="60">
        <f t="shared" ca="1" si="15"/>
        <v>0</v>
      </c>
      <c r="AH52" s="60">
        <f t="shared" ca="1" si="15"/>
        <v>0</v>
      </c>
      <c r="AI52" s="60">
        <f t="shared" ca="1" si="15"/>
        <v>0</v>
      </c>
      <c r="AJ52" s="60">
        <f t="shared" ca="1" si="18"/>
        <v>1868421.67</v>
      </c>
      <c r="AK52" s="60">
        <f t="shared" ca="1" si="18"/>
        <v>1868421.67</v>
      </c>
      <c r="AL52" s="60">
        <f t="shared" ca="1" si="18"/>
        <v>0</v>
      </c>
      <c r="AM52" s="60">
        <f t="shared" ca="1" si="18"/>
        <v>0</v>
      </c>
      <c r="AN52" s="60">
        <f t="shared" ca="1" si="18"/>
        <v>0</v>
      </c>
      <c r="AO52" s="60">
        <f t="shared" ca="1" si="18"/>
        <v>0</v>
      </c>
      <c r="AP52" s="60">
        <f t="shared" ca="1" si="18"/>
        <v>0</v>
      </c>
      <c r="AQ52" s="60">
        <f t="shared" ca="1" si="18"/>
        <v>0</v>
      </c>
      <c r="AR52" s="60">
        <f t="shared" ca="1" si="18"/>
        <v>0</v>
      </c>
      <c r="AS52" s="60">
        <f t="shared" ca="1" si="18"/>
        <v>-36172924.200000003</v>
      </c>
      <c r="AT52" s="60">
        <f t="shared" ca="1" si="18"/>
        <v>0</v>
      </c>
      <c r="AU52" s="60">
        <f t="shared" ca="1" si="18"/>
        <v>0</v>
      </c>
      <c r="AV52" s="60">
        <f t="shared" ca="1" si="18"/>
        <v>0</v>
      </c>
      <c r="AW52" s="60">
        <f t="shared" ca="1" si="18"/>
        <v>0</v>
      </c>
      <c r="AX52" s="60">
        <f t="shared" ca="1" si="18"/>
        <v>0</v>
      </c>
      <c r="AY52" s="60">
        <f t="shared" ca="1" si="18"/>
        <v>0</v>
      </c>
      <c r="AZ52" s="60">
        <f t="shared" ca="1" si="19"/>
        <v>0</v>
      </c>
      <c r="BA52" s="60">
        <f t="shared" ca="1" si="19"/>
        <v>0</v>
      </c>
      <c r="BB52" s="60">
        <f t="shared" ca="1" si="19"/>
        <v>0</v>
      </c>
      <c r="BC52" s="60">
        <f t="shared" ca="1" si="19"/>
        <v>0</v>
      </c>
      <c r="BD52" s="60">
        <f t="shared" ca="1" si="19"/>
        <v>0</v>
      </c>
      <c r="BE52" s="60">
        <f t="shared" ca="1" si="19"/>
        <v>0</v>
      </c>
      <c r="BF52" s="60">
        <f t="shared" ca="1" si="19"/>
        <v>0</v>
      </c>
      <c r="BG52" s="60">
        <f t="shared" ca="1" si="19"/>
        <v>0</v>
      </c>
      <c r="BH52" s="60">
        <f t="shared" ca="1" si="19"/>
        <v>0</v>
      </c>
      <c r="BI52" s="60">
        <f t="shared" ca="1" si="19"/>
        <v>0</v>
      </c>
      <c r="BJ52" s="60">
        <f t="shared" ca="1" si="19"/>
        <v>0</v>
      </c>
      <c r="BK52" s="60">
        <f t="shared" ca="1" si="19"/>
        <v>0</v>
      </c>
      <c r="BL52" s="60">
        <f t="shared" ca="1" si="19"/>
        <v>0</v>
      </c>
      <c r="BM52" s="60">
        <f t="shared" ca="1" si="19"/>
        <v>0</v>
      </c>
      <c r="BN52" s="60">
        <f t="shared" ca="1" si="19"/>
        <v>0</v>
      </c>
      <c r="BO52" s="60">
        <f t="shared" ca="1" si="19"/>
        <v>-877425</v>
      </c>
      <c r="BP52" s="60">
        <f t="shared" ca="1" si="20"/>
        <v>-877425</v>
      </c>
      <c r="BQ52" s="60">
        <f t="shared" ca="1" si="20"/>
        <v>0</v>
      </c>
      <c r="BR52" s="60">
        <f t="shared" ca="1" si="20"/>
        <v>0</v>
      </c>
      <c r="BS52" s="60">
        <f t="shared" ca="1" si="20"/>
        <v>-35295499.200000003</v>
      </c>
      <c r="BT52" s="60">
        <f t="shared" ca="1" si="20"/>
        <v>0</v>
      </c>
      <c r="BU52" s="60">
        <f t="shared" ca="1" si="20"/>
        <v>-20653220.210000001</v>
      </c>
      <c r="BV52" s="60">
        <f t="shared" ca="1" si="20"/>
        <v>-8311039.6100000003</v>
      </c>
      <c r="BW52" s="60">
        <f t="shared" ca="1" si="20"/>
        <v>0</v>
      </c>
      <c r="BX52" s="60">
        <f t="shared" ca="1" si="20"/>
        <v>0</v>
      </c>
      <c r="BY52" s="60">
        <f t="shared" ca="1" si="20"/>
        <v>-6331239.3799999999</v>
      </c>
      <c r="BZ52" s="60">
        <f t="shared" ca="1" si="20"/>
        <v>0</v>
      </c>
      <c r="CA52" s="60">
        <f t="shared" ca="1" si="20"/>
        <v>0</v>
      </c>
      <c r="CB52" s="60">
        <f t="shared" ca="1" si="20"/>
        <v>0</v>
      </c>
      <c r="CC52" s="60">
        <f t="shared" ca="1" si="20"/>
        <v>0</v>
      </c>
      <c r="CD52" s="60">
        <f t="shared" ca="1" si="20"/>
        <v>0</v>
      </c>
      <c r="CE52" s="60">
        <f t="shared" ca="1" si="20"/>
        <v>0</v>
      </c>
      <c r="CF52" s="60">
        <f t="shared" ca="1" si="21"/>
        <v>0</v>
      </c>
      <c r="CG52" s="60">
        <f t="shared" ca="1" si="21"/>
        <v>0</v>
      </c>
      <c r="CH52" s="60">
        <f t="shared" ca="1" si="21"/>
        <v>0</v>
      </c>
      <c r="CI52" s="60">
        <f t="shared" ca="1" si="21"/>
        <v>0</v>
      </c>
      <c r="CJ52" s="60">
        <f t="shared" ca="1" si="21"/>
        <v>0</v>
      </c>
      <c r="CK52" s="60">
        <f t="shared" ca="1" si="21"/>
        <v>0</v>
      </c>
      <c r="CL52" s="60">
        <f t="shared" ca="1" si="6"/>
        <v>-33737701.730000004</v>
      </c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R52" s="5"/>
      <c r="HS52" s="5"/>
      <c r="HT52" s="5"/>
    </row>
    <row r="53" spans="1:228" ht="13.5" customHeight="1">
      <c r="A53" s="43" t="s">
        <v>93</v>
      </c>
      <c r="B53" s="58">
        <v>1061</v>
      </c>
      <c r="C53" s="59" t="s">
        <v>376</v>
      </c>
      <c r="D53" s="60">
        <f t="shared" ca="1" si="17"/>
        <v>3834002223.3800015</v>
      </c>
      <c r="E53" s="60">
        <f t="shared" ca="1" si="17"/>
        <v>4259158451.9100003</v>
      </c>
      <c r="F53" s="60">
        <f t="shared" ca="1" si="17"/>
        <v>4260433451.5500002</v>
      </c>
      <c r="G53" s="60">
        <f t="shared" ca="1" si="17"/>
        <v>-1274999.6399999999</v>
      </c>
      <c r="H53" s="60">
        <f t="shared" ca="1" si="17"/>
        <v>0</v>
      </c>
      <c r="I53" s="60">
        <f t="shared" ca="1" si="17"/>
        <v>-1122663347.0699987</v>
      </c>
      <c r="J53" s="60">
        <f t="shared" ca="1" si="17"/>
        <v>-1122663347.0699987</v>
      </c>
      <c r="K53" s="60">
        <f t="shared" ca="1" si="17"/>
        <v>-3662804827.6399989</v>
      </c>
      <c r="L53" s="60">
        <f t="shared" ca="1" si="17"/>
        <v>2540141480.5700002</v>
      </c>
      <c r="M53" s="60">
        <f t="shared" ca="1" si="17"/>
        <v>0</v>
      </c>
      <c r="N53" s="60">
        <f t="shared" ca="1" si="17"/>
        <v>0</v>
      </c>
      <c r="O53" s="60">
        <f t="shared" ca="1" si="17"/>
        <v>0</v>
      </c>
      <c r="P53" s="60">
        <f t="shared" ca="1" si="17"/>
        <v>0</v>
      </c>
      <c r="Q53" s="60">
        <f t="shared" ca="1" si="17"/>
        <v>0</v>
      </c>
      <c r="R53" s="60">
        <f t="shared" ca="1" si="17"/>
        <v>0</v>
      </c>
      <c r="S53" s="60">
        <f t="shared" ca="1" si="17"/>
        <v>0</v>
      </c>
      <c r="T53" s="60">
        <f t="shared" ca="1" si="15"/>
        <v>0</v>
      </c>
      <c r="U53" s="60">
        <f t="shared" ca="1" si="15"/>
        <v>0</v>
      </c>
      <c r="V53" s="60">
        <f t="shared" ca="1" si="15"/>
        <v>0</v>
      </c>
      <c r="W53" s="60">
        <f t="shared" ca="1" si="15"/>
        <v>0</v>
      </c>
      <c r="X53" s="60">
        <f t="shared" ca="1" si="15"/>
        <v>0</v>
      </c>
      <c r="Y53" s="60">
        <f t="shared" ca="1" si="15"/>
        <v>0</v>
      </c>
      <c r="Z53" s="60">
        <f t="shared" ca="1" si="15"/>
        <v>635205090.51999998</v>
      </c>
      <c r="AA53" s="60">
        <f t="shared" ca="1" si="15"/>
        <v>573096354.46000004</v>
      </c>
      <c r="AB53" s="60">
        <f t="shared" ca="1" si="15"/>
        <v>59670493.68</v>
      </c>
      <c r="AC53" s="60">
        <f t="shared" ca="1" si="15"/>
        <v>3030544.81</v>
      </c>
      <c r="AD53" s="60">
        <f t="shared" ca="1" si="15"/>
        <v>-592302.42999999982</v>
      </c>
      <c r="AE53" s="60">
        <f t="shared" ca="1" si="15"/>
        <v>0</v>
      </c>
      <c r="AF53" s="60">
        <f t="shared" ca="1" si="15"/>
        <v>0</v>
      </c>
      <c r="AG53" s="60">
        <f t="shared" ca="1" si="15"/>
        <v>0</v>
      </c>
      <c r="AH53" s="60">
        <f t="shared" ca="1" si="15"/>
        <v>0</v>
      </c>
      <c r="AI53" s="60">
        <f t="shared" ca="1" si="15"/>
        <v>0</v>
      </c>
      <c r="AJ53" s="60">
        <f t="shared" ca="1" si="18"/>
        <v>62302028.020000003</v>
      </c>
      <c r="AK53" s="60">
        <f t="shared" ca="1" si="18"/>
        <v>62302028.020000003</v>
      </c>
      <c r="AL53" s="60">
        <f t="shared" ca="1" si="18"/>
        <v>0</v>
      </c>
      <c r="AM53" s="60">
        <f t="shared" ca="1" si="18"/>
        <v>0</v>
      </c>
      <c r="AN53" s="60">
        <f t="shared" ca="1" si="18"/>
        <v>0</v>
      </c>
      <c r="AO53" s="60">
        <f t="shared" ca="1" si="18"/>
        <v>0</v>
      </c>
      <c r="AP53" s="60">
        <f t="shared" ca="1" si="18"/>
        <v>0</v>
      </c>
      <c r="AQ53" s="60">
        <f t="shared" ca="1" si="18"/>
        <v>0</v>
      </c>
      <c r="AR53" s="60">
        <f t="shared" ca="1" si="18"/>
        <v>0</v>
      </c>
      <c r="AS53" s="60">
        <f t="shared" ca="1" si="18"/>
        <v>-3597668630.9700003</v>
      </c>
      <c r="AT53" s="60">
        <f t="shared" ca="1" si="18"/>
        <v>-2603877520.0799999</v>
      </c>
      <c r="AU53" s="60">
        <f t="shared" ca="1" si="18"/>
        <v>-2603877520.0799999</v>
      </c>
      <c r="AV53" s="60">
        <f t="shared" ca="1" si="18"/>
        <v>0</v>
      </c>
      <c r="AW53" s="60">
        <f t="shared" ca="1" si="18"/>
        <v>33390524.390000105</v>
      </c>
      <c r="AX53" s="60">
        <f t="shared" ca="1" si="18"/>
        <v>33390524.390000105</v>
      </c>
      <c r="AY53" s="60">
        <f t="shared" ca="1" si="18"/>
        <v>-316625313.13999987</v>
      </c>
      <c r="AZ53" s="60">
        <f t="shared" ca="1" si="19"/>
        <v>-264347831.2599999</v>
      </c>
      <c r="BA53" s="60">
        <f t="shared" ca="1" si="19"/>
        <v>-66596857.490000002</v>
      </c>
      <c r="BB53" s="60">
        <f t="shared" ca="1" si="19"/>
        <v>0</v>
      </c>
      <c r="BC53" s="60">
        <f t="shared" ca="1" si="19"/>
        <v>14319375.609999999</v>
      </c>
      <c r="BD53" s="60">
        <f t="shared" ca="1" si="19"/>
        <v>350015837.52999997</v>
      </c>
      <c r="BE53" s="60">
        <f t="shared" ca="1" si="19"/>
        <v>0</v>
      </c>
      <c r="BF53" s="60">
        <f t="shared" ca="1" si="19"/>
        <v>0</v>
      </c>
      <c r="BG53" s="60">
        <f t="shared" ca="1" si="19"/>
        <v>0</v>
      </c>
      <c r="BH53" s="60">
        <f t="shared" ca="1" si="19"/>
        <v>0</v>
      </c>
      <c r="BI53" s="60">
        <f t="shared" ca="1" si="19"/>
        <v>0</v>
      </c>
      <c r="BJ53" s="60">
        <f t="shared" ca="1" si="19"/>
        <v>0</v>
      </c>
      <c r="BK53" s="60">
        <f t="shared" ca="1" si="19"/>
        <v>0</v>
      </c>
      <c r="BL53" s="60">
        <f t="shared" ca="1" si="19"/>
        <v>0</v>
      </c>
      <c r="BM53" s="60">
        <f t="shared" ca="1" si="19"/>
        <v>0</v>
      </c>
      <c r="BN53" s="60">
        <f t="shared" ca="1" si="19"/>
        <v>0</v>
      </c>
      <c r="BO53" s="60">
        <f t="shared" ca="1" si="19"/>
        <v>0</v>
      </c>
      <c r="BP53" s="60">
        <f t="shared" ca="1" si="20"/>
        <v>0</v>
      </c>
      <c r="BQ53" s="60">
        <f t="shared" ca="1" si="20"/>
        <v>0</v>
      </c>
      <c r="BR53" s="60">
        <f t="shared" ca="1" si="20"/>
        <v>0</v>
      </c>
      <c r="BS53" s="60">
        <f t="shared" ca="1" si="20"/>
        <v>-1027181635.2800006</v>
      </c>
      <c r="BT53" s="60">
        <f t="shared" ca="1" si="20"/>
        <v>-64925442.450000003</v>
      </c>
      <c r="BU53" s="60">
        <f t="shared" ca="1" si="20"/>
        <v>-245551347.13999999</v>
      </c>
      <c r="BV53" s="60">
        <f t="shared" ca="1" si="20"/>
        <v>-95314292.059999973</v>
      </c>
      <c r="BW53" s="60">
        <f t="shared" ca="1" si="20"/>
        <v>0</v>
      </c>
      <c r="BX53" s="60">
        <f t="shared" ca="1" si="20"/>
        <v>-86975579.609999999</v>
      </c>
      <c r="BY53" s="60">
        <f t="shared" ca="1" si="20"/>
        <v>-17555910.670000002</v>
      </c>
      <c r="BZ53" s="60">
        <f t="shared" ca="1" si="20"/>
        <v>-516859063.35000056</v>
      </c>
      <c r="CA53" s="60">
        <f t="shared" ca="1" si="20"/>
        <v>0</v>
      </c>
      <c r="CB53" s="60">
        <f t="shared" ca="1" si="20"/>
        <v>0</v>
      </c>
      <c r="CC53" s="60">
        <f t="shared" ca="1" si="20"/>
        <v>0</v>
      </c>
      <c r="CD53" s="60">
        <f t="shared" ca="1" si="20"/>
        <v>0</v>
      </c>
      <c r="CE53" s="60">
        <f t="shared" ca="1" si="20"/>
        <v>0</v>
      </c>
      <c r="CF53" s="60">
        <f t="shared" ca="1" si="21"/>
        <v>0</v>
      </c>
      <c r="CG53" s="60">
        <f t="shared" ca="1" si="21"/>
        <v>0</v>
      </c>
      <c r="CH53" s="60">
        <f t="shared" ca="1" si="21"/>
        <v>0</v>
      </c>
      <c r="CI53" s="60">
        <f t="shared" ca="1" si="21"/>
        <v>0</v>
      </c>
      <c r="CJ53" s="60">
        <f t="shared" ca="1" si="21"/>
        <v>0</v>
      </c>
      <c r="CK53" s="60">
        <f t="shared" ca="1" si="21"/>
        <v>0</v>
      </c>
      <c r="CL53" s="60">
        <f t="shared" ca="1" si="6"/>
        <v>236333592.41000128</v>
      </c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R53" s="5"/>
      <c r="HS53" s="5"/>
      <c r="HT53" s="5"/>
    </row>
    <row r="54" spans="1:228" ht="13.5" customHeight="1">
      <c r="A54" s="43" t="s">
        <v>95</v>
      </c>
      <c r="B54" s="58">
        <v>2001</v>
      </c>
      <c r="C54" s="59" t="s">
        <v>376</v>
      </c>
      <c r="D54" s="60">
        <f t="shared" ca="1" si="17"/>
        <v>19591240132.299992</v>
      </c>
      <c r="E54" s="60">
        <f t="shared" ca="1" si="17"/>
        <v>25530839430.459999</v>
      </c>
      <c r="F54" s="60">
        <f t="shared" ca="1" si="17"/>
        <v>26348293066.09</v>
      </c>
      <c r="G54" s="60">
        <f t="shared" ca="1" si="17"/>
        <v>-817453635.63</v>
      </c>
      <c r="H54" s="60">
        <f t="shared" ca="1" si="17"/>
        <v>0</v>
      </c>
      <c r="I54" s="60">
        <f t="shared" ca="1" si="17"/>
        <v>-8887747917.8800068</v>
      </c>
      <c r="J54" s="60">
        <f t="shared" ca="1" si="17"/>
        <v>-9315975072.4000072</v>
      </c>
      <c r="K54" s="60">
        <f t="shared" ca="1" si="17"/>
        <v>-21623905239.450008</v>
      </c>
      <c r="L54" s="60">
        <f t="shared" ca="1" si="17"/>
        <v>12307930167.050001</v>
      </c>
      <c r="M54" s="60">
        <f t="shared" ca="1" si="17"/>
        <v>428227154.51999998</v>
      </c>
      <c r="N54" s="60">
        <f t="shared" ca="1" si="17"/>
        <v>627680549.30999994</v>
      </c>
      <c r="O54" s="60">
        <f t="shared" ca="1" si="17"/>
        <v>-199453394.78999999</v>
      </c>
      <c r="P54" s="60">
        <f t="shared" ca="1" si="17"/>
        <v>0</v>
      </c>
      <c r="Q54" s="60">
        <f t="shared" ca="1" si="17"/>
        <v>0</v>
      </c>
      <c r="R54" s="60">
        <f t="shared" ca="1" si="17"/>
        <v>0</v>
      </c>
      <c r="S54" s="60">
        <f t="shared" ref="S54:AH69" ca="1" si="22">INDIRECT("'"&amp;VLOOKUP($A$2,$HL$1:$HM$80,2,0)&amp;"'!"&amp;ADDRESS(IFERROR(MATCH($B54,INDIRECT("'"&amp;VLOOKUP($A$2,$HL$1:$HM$80,2,0)&amp;"'!B:B"),0),MATCH($A$82,INDIRECT("'"&amp;VLOOKUP($A$2,$HL$1:$HM$80,2,0)&amp;"'!A:A"),0)),MATCH(S$5,INDIRECT("'"&amp;VLOOKUP($A$2,$HL$1:$HM$80,2,0)&amp;"'!5:5"),0)))</f>
        <v>0</v>
      </c>
      <c r="T54" s="60">
        <f t="shared" ca="1" si="22"/>
        <v>0</v>
      </c>
      <c r="U54" s="60">
        <f t="shared" ca="1" si="22"/>
        <v>0</v>
      </c>
      <c r="V54" s="60">
        <f t="shared" ca="1" si="22"/>
        <v>0</v>
      </c>
      <c r="W54" s="60">
        <f t="shared" ca="1" si="22"/>
        <v>0</v>
      </c>
      <c r="X54" s="60">
        <f t="shared" ca="1" si="22"/>
        <v>0</v>
      </c>
      <c r="Y54" s="60">
        <f t="shared" ca="1" si="22"/>
        <v>0</v>
      </c>
      <c r="Z54" s="60">
        <f t="shared" ca="1" si="22"/>
        <v>2909244024.1599989</v>
      </c>
      <c r="AA54" s="60">
        <f t="shared" ca="1" si="22"/>
        <v>599156314.75</v>
      </c>
      <c r="AB54" s="60">
        <f t="shared" ca="1" si="22"/>
        <v>0</v>
      </c>
      <c r="AC54" s="60">
        <f t="shared" ca="1" si="22"/>
        <v>1955307735.9999995</v>
      </c>
      <c r="AD54" s="60">
        <f t="shared" ca="1" si="22"/>
        <v>5656770.1799999997</v>
      </c>
      <c r="AE54" s="60">
        <f t="shared" ca="1" si="22"/>
        <v>0</v>
      </c>
      <c r="AF54" s="60">
        <f t="shared" ca="1" si="22"/>
        <v>0</v>
      </c>
      <c r="AG54" s="60">
        <f t="shared" ca="1" si="22"/>
        <v>137878.20000000001</v>
      </c>
      <c r="AH54" s="60">
        <f t="shared" ca="1" si="22"/>
        <v>348985325.02999997</v>
      </c>
      <c r="AI54" s="60">
        <f t="shared" ref="AH54:AW69" ca="1" si="23">INDIRECT("'"&amp;VLOOKUP($A$2,$HL$1:$HM$80,2,0)&amp;"'!"&amp;ADDRESS(IFERROR(MATCH($B54,INDIRECT("'"&amp;VLOOKUP($A$2,$HL$1:$HM$80,2,0)&amp;"'!B:B"),0),MATCH($A$82,INDIRECT("'"&amp;VLOOKUP($A$2,$HL$1:$HM$80,2,0)&amp;"'!A:A"),0)),MATCH(AI$5,INDIRECT("'"&amp;VLOOKUP($A$2,$HL$1:$HM$80,2,0)&amp;"'!5:5"),0)))</f>
        <v>0</v>
      </c>
      <c r="AJ54" s="60">
        <f t="shared" ca="1" si="23"/>
        <v>38904595.560000017</v>
      </c>
      <c r="AK54" s="60">
        <f t="shared" ca="1" si="23"/>
        <v>38904595.560000017</v>
      </c>
      <c r="AL54" s="60">
        <f t="shared" ca="1" si="23"/>
        <v>0</v>
      </c>
      <c r="AM54" s="60">
        <f t="shared" ca="1" si="23"/>
        <v>0</v>
      </c>
      <c r="AN54" s="60">
        <f t="shared" ca="1" si="23"/>
        <v>0</v>
      </c>
      <c r="AO54" s="60">
        <f t="shared" ca="1" si="23"/>
        <v>0</v>
      </c>
      <c r="AP54" s="60">
        <f t="shared" ca="1" si="23"/>
        <v>0</v>
      </c>
      <c r="AQ54" s="60">
        <f t="shared" ca="1" si="23"/>
        <v>0</v>
      </c>
      <c r="AR54" s="60">
        <f t="shared" ca="1" si="18"/>
        <v>0</v>
      </c>
      <c r="AS54" s="60">
        <f t="shared" ca="1" si="18"/>
        <v>-18576719872.350014</v>
      </c>
      <c r="AT54" s="60">
        <f t="shared" ca="1" si="18"/>
        <v>-14525667964.120014</v>
      </c>
      <c r="AU54" s="60">
        <f t="shared" ca="1" si="18"/>
        <v>-14918928456.640015</v>
      </c>
      <c r="AV54" s="60">
        <f t="shared" ca="1" si="18"/>
        <v>393260492.52000022</v>
      </c>
      <c r="AW54" s="60">
        <f t="shared" ca="1" si="18"/>
        <v>-769801239.21000016</v>
      </c>
      <c r="AX54" s="60">
        <f t="shared" ca="1" si="18"/>
        <v>-791122808.63000011</v>
      </c>
      <c r="AY54" s="60">
        <f t="shared" ca="1" si="18"/>
        <v>-3718539995.3100004</v>
      </c>
      <c r="AZ54" s="60">
        <f t="shared" ca="1" si="19"/>
        <v>-2692661194.3100004</v>
      </c>
      <c r="BA54" s="60">
        <f t="shared" ca="1" si="19"/>
        <v>-1245519143</v>
      </c>
      <c r="BB54" s="60">
        <f t="shared" ca="1" si="19"/>
        <v>0</v>
      </c>
      <c r="BC54" s="60">
        <f t="shared" ca="1" si="19"/>
        <v>219640342</v>
      </c>
      <c r="BD54" s="60">
        <f t="shared" ca="1" si="19"/>
        <v>2927417186.6800003</v>
      </c>
      <c r="BE54" s="60">
        <f t="shared" ca="1" si="19"/>
        <v>21321569.419999994</v>
      </c>
      <c r="BF54" s="60">
        <f t="shared" ca="1" si="19"/>
        <v>68085836.379999995</v>
      </c>
      <c r="BG54" s="60">
        <f t="shared" ca="1" si="19"/>
        <v>50171308.379999995</v>
      </c>
      <c r="BH54" s="60">
        <f t="shared" ca="1" si="19"/>
        <v>17914528</v>
      </c>
      <c r="BI54" s="60">
        <f t="shared" ca="1" si="19"/>
        <v>0</v>
      </c>
      <c r="BJ54" s="60">
        <f t="shared" ca="1" si="19"/>
        <v>0</v>
      </c>
      <c r="BK54" s="60">
        <f t="shared" ca="1" si="19"/>
        <v>-46764266.960000001</v>
      </c>
      <c r="BL54" s="60">
        <f t="shared" ca="1" si="19"/>
        <v>0</v>
      </c>
      <c r="BM54" s="60">
        <f t="shared" ca="1" si="19"/>
        <v>0</v>
      </c>
      <c r="BN54" s="60">
        <f t="shared" ca="1" si="19"/>
        <v>0</v>
      </c>
      <c r="BO54" s="60">
        <f t="shared" ref="BL54:CA69" ca="1" si="24">INDIRECT("'"&amp;VLOOKUP($A$2,$HL$1:$HM$80,2,0)&amp;"'!"&amp;ADDRESS(IFERROR(MATCH($B54,INDIRECT("'"&amp;VLOOKUP($A$2,$HL$1:$HM$80,2,0)&amp;"'!B:B"),0),MATCH($A$82,INDIRECT("'"&amp;VLOOKUP($A$2,$HL$1:$HM$80,2,0)&amp;"'!A:A"),0)),MATCH(BO$5,INDIRECT("'"&amp;VLOOKUP($A$2,$HL$1:$HM$80,2,0)&amp;"'!5:5"),0)))</f>
        <v>-2261832</v>
      </c>
      <c r="BP54" s="60">
        <f t="shared" ca="1" si="24"/>
        <v>-2261832</v>
      </c>
      <c r="BQ54" s="60">
        <f t="shared" ca="1" si="24"/>
        <v>0</v>
      </c>
      <c r="BR54" s="60">
        <f t="shared" ca="1" si="24"/>
        <v>0</v>
      </c>
      <c r="BS54" s="60">
        <f t="shared" ca="1" si="24"/>
        <v>-3280209726.5399985</v>
      </c>
      <c r="BT54" s="60">
        <f t="shared" ca="1" si="24"/>
        <v>-1559059998.9199982</v>
      </c>
      <c r="BU54" s="60">
        <f t="shared" ca="1" si="24"/>
        <v>-876651591.12999988</v>
      </c>
      <c r="BV54" s="60">
        <f t="shared" ca="1" si="20"/>
        <v>-241364591.70000029</v>
      </c>
      <c r="BW54" s="60">
        <f t="shared" ca="1" si="20"/>
        <v>2.9999986290931702E-2</v>
      </c>
      <c r="BX54" s="60">
        <f t="shared" ca="1" si="20"/>
        <v>-42325517.650000021</v>
      </c>
      <c r="BY54" s="60">
        <f t="shared" ca="1" si="20"/>
        <v>-134641543.80000004</v>
      </c>
      <c r="BZ54" s="60">
        <f t="shared" ca="1" si="20"/>
        <v>-391495993.92000008</v>
      </c>
      <c r="CA54" s="60">
        <f t="shared" ca="1" si="20"/>
        <v>-34670489.449999973</v>
      </c>
      <c r="CB54" s="60">
        <f t="shared" ca="1" si="20"/>
        <v>0</v>
      </c>
      <c r="CC54" s="60">
        <f t="shared" ca="1" si="20"/>
        <v>0</v>
      </c>
      <c r="CD54" s="60">
        <f t="shared" ca="1" si="20"/>
        <v>0</v>
      </c>
      <c r="CE54" s="60">
        <f t="shared" ca="1" si="20"/>
        <v>0</v>
      </c>
      <c r="CF54" s="60">
        <f t="shared" ca="1" si="21"/>
        <v>0</v>
      </c>
      <c r="CG54" s="60">
        <f t="shared" ca="1" si="21"/>
        <v>0</v>
      </c>
      <c r="CH54" s="60">
        <f t="shared" ca="1" si="21"/>
        <v>0</v>
      </c>
      <c r="CI54" s="60">
        <f t="shared" ca="1" si="21"/>
        <v>1220889.5199999809</v>
      </c>
      <c r="CJ54" s="60">
        <f t="shared" ca="1" si="21"/>
        <v>1220889.5199999809</v>
      </c>
      <c r="CK54" s="60">
        <f t="shared" ca="1" si="21"/>
        <v>0</v>
      </c>
      <c r="CL54" s="60">
        <f t="shared" ca="1" si="6"/>
        <v>1014520259.9499779</v>
      </c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R54" s="5"/>
      <c r="HS54" s="5"/>
      <c r="HT54" s="5"/>
    </row>
    <row r="55" spans="1:228" ht="13.5" customHeight="1">
      <c r="A55" s="43" t="s">
        <v>97</v>
      </c>
      <c r="B55" s="58">
        <v>2002</v>
      </c>
      <c r="C55" s="59" t="s">
        <v>377</v>
      </c>
      <c r="D55" s="60">
        <f t="shared" ref="D55:S70" ca="1" si="25">INDIRECT("'"&amp;VLOOKUP($A$2,$HL$1:$HM$80,2,0)&amp;"'!"&amp;ADDRESS(IFERROR(MATCH($B55,INDIRECT("'"&amp;VLOOKUP($A$2,$HL$1:$HM$80,2,0)&amp;"'!B:B"),0),MATCH($A$82,INDIRECT("'"&amp;VLOOKUP($A$2,$HL$1:$HM$80,2,0)&amp;"'!A:A"),0)),MATCH(D$5,INDIRECT("'"&amp;VLOOKUP($A$2,$HL$1:$HM$80,2,0)&amp;"'!5:5"),0)))</f>
        <v>2438851.3100000005</v>
      </c>
      <c r="E55" s="60">
        <f t="shared" ca="1" si="25"/>
        <v>2600002.5200000005</v>
      </c>
      <c r="F55" s="60">
        <f t="shared" ca="1" si="25"/>
        <v>2600002.5200000005</v>
      </c>
      <c r="G55" s="60">
        <f t="shared" ca="1" si="25"/>
        <v>0</v>
      </c>
      <c r="H55" s="60">
        <f t="shared" ca="1" si="25"/>
        <v>0</v>
      </c>
      <c r="I55" s="60">
        <f t="shared" ca="1" si="25"/>
        <v>-161151.20999999996</v>
      </c>
      <c r="J55" s="60">
        <f t="shared" ca="1" si="25"/>
        <v>-161151.20999999996</v>
      </c>
      <c r="K55" s="60">
        <f t="shared" ca="1" si="25"/>
        <v>-2463697.58</v>
      </c>
      <c r="L55" s="60">
        <f t="shared" ca="1" si="25"/>
        <v>2302546.37</v>
      </c>
      <c r="M55" s="60">
        <f t="shared" ca="1" si="25"/>
        <v>0</v>
      </c>
      <c r="N55" s="60">
        <f t="shared" ca="1" si="25"/>
        <v>0</v>
      </c>
      <c r="O55" s="60">
        <f t="shared" ca="1" si="25"/>
        <v>0</v>
      </c>
      <c r="P55" s="60">
        <f t="shared" ca="1" si="25"/>
        <v>0</v>
      </c>
      <c r="Q55" s="60">
        <f t="shared" ca="1" si="25"/>
        <v>0</v>
      </c>
      <c r="R55" s="60">
        <f t="shared" ca="1" si="25"/>
        <v>0</v>
      </c>
      <c r="S55" s="60">
        <f t="shared" ca="1" si="25"/>
        <v>0</v>
      </c>
      <c r="T55" s="60">
        <f t="shared" ca="1" si="22"/>
        <v>0</v>
      </c>
      <c r="U55" s="60">
        <f t="shared" ca="1" si="22"/>
        <v>0</v>
      </c>
      <c r="V55" s="60">
        <f t="shared" ca="1" si="22"/>
        <v>0</v>
      </c>
      <c r="W55" s="60">
        <f t="shared" ca="1" si="22"/>
        <v>0</v>
      </c>
      <c r="X55" s="60">
        <f t="shared" ca="1" si="22"/>
        <v>0</v>
      </c>
      <c r="Y55" s="60">
        <f t="shared" ca="1" si="22"/>
        <v>0</v>
      </c>
      <c r="Z55" s="60">
        <f t="shared" ca="1" si="22"/>
        <v>0</v>
      </c>
      <c r="AA55" s="60">
        <f t="shared" ca="1" si="22"/>
        <v>0</v>
      </c>
      <c r="AB55" s="60">
        <f t="shared" ca="1" si="22"/>
        <v>0</v>
      </c>
      <c r="AC55" s="60">
        <f t="shared" ca="1" si="22"/>
        <v>0</v>
      </c>
      <c r="AD55" s="60">
        <f t="shared" ca="1" si="22"/>
        <v>0</v>
      </c>
      <c r="AE55" s="60">
        <f t="shared" ca="1" si="22"/>
        <v>0</v>
      </c>
      <c r="AF55" s="60">
        <f t="shared" ca="1" si="22"/>
        <v>0</v>
      </c>
      <c r="AG55" s="60">
        <f t="shared" ca="1" si="22"/>
        <v>0</v>
      </c>
      <c r="AH55" s="60">
        <f t="shared" ca="1" si="23"/>
        <v>0</v>
      </c>
      <c r="AI55" s="60">
        <f t="shared" ca="1" si="23"/>
        <v>0</v>
      </c>
      <c r="AJ55" s="60">
        <f t="shared" ca="1" si="23"/>
        <v>0</v>
      </c>
      <c r="AK55" s="60">
        <f t="shared" ca="1" si="23"/>
        <v>0</v>
      </c>
      <c r="AL55" s="60">
        <f t="shared" ca="1" si="23"/>
        <v>0</v>
      </c>
      <c r="AM55" s="60">
        <f t="shared" ca="1" si="23"/>
        <v>0</v>
      </c>
      <c r="AN55" s="60">
        <f t="shared" ca="1" si="23"/>
        <v>0</v>
      </c>
      <c r="AO55" s="60">
        <f t="shared" ca="1" si="23"/>
        <v>0</v>
      </c>
      <c r="AP55" s="60">
        <f t="shared" ca="1" si="23"/>
        <v>0</v>
      </c>
      <c r="AQ55" s="60">
        <f t="shared" ca="1" si="23"/>
        <v>0</v>
      </c>
      <c r="AR55" s="60">
        <f t="shared" ca="1" si="23"/>
        <v>0</v>
      </c>
      <c r="AS55" s="60">
        <f t="shared" ca="1" si="23"/>
        <v>-2372178.3516039457</v>
      </c>
      <c r="AT55" s="60">
        <f t="shared" ca="1" si="23"/>
        <v>-13150</v>
      </c>
      <c r="AU55" s="60">
        <f t="shared" ca="1" si="23"/>
        <v>-13150</v>
      </c>
      <c r="AV55" s="60">
        <f t="shared" ca="1" si="23"/>
        <v>0</v>
      </c>
      <c r="AW55" s="60">
        <f t="shared" ca="1" si="23"/>
        <v>-10443.221603945596</v>
      </c>
      <c r="AX55" s="60">
        <f t="shared" ref="AX55:BM70" ca="1" si="26">INDIRECT("'"&amp;VLOOKUP($A$2,$HL$1:$HM$80,2,0)&amp;"'!"&amp;ADDRESS(IFERROR(MATCH($B55,INDIRECT("'"&amp;VLOOKUP($A$2,$HL$1:$HM$80,2,0)&amp;"'!B:B"),0),MATCH($A$82,INDIRECT("'"&amp;VLOOKUP($A$2,$HL$1:$HM$80,2,0)&amp;"'!A:A"),0)),MATCH(AX$5,INDIRECT("'"&amp;VLOOKUP($A$2,$HL$1:$HM$80,2,0)&amp;"'!5:5"),0)))</f>
        <v>-10443.221603945596</v>
      </c>
      <c r="AY55" s="60">
        <f t="shared" ca="1" si="26"/>
        <v>-54362.771603945599</v>
      </c>
      <c r="AZ55" s="60">
        <f t="shared" ca="1" si="26"/>
        <v>-68200</v>
      </c>
      <c r="BA55" s="60">
        <f t="shared" ca="1" si="26"/>
        <v>13837.228396054399</v>
      </c>
      <c r="BB55" s="60">
        <f t="shared" ca="1" si="26"/>
        <v>0</v>
      </c>
      <c r="BC55" s="60">
        <f t="shared" ca="1" si="26"/>
        <v>0</v>
      </c>
      <c r="BD55" s="60">
        <f t="shared" ca="1" si="26"/>
        <v>43919.55</v>
      </c>
      <c r="BE55" s="60">
        <f t="shared" ca="1" si="26"/>
        <v>0</v>
      </c>
      <c r="BF55" s="60">
        <f t="shared" ca="1" si="26"/>
        <v>0</v>
      </c>
      <c r="BG55" s="60">
        <f t="shared" ca="1" si="26"/>
        <v>0</v>
      </c>
      <c r="BH55" s="60">
        <f t="shared" ca="1" si="26"/>
        <v>0</v>
      </c>
      <c r="BI55" s="60">
        <f t="shared" ca="1" si="26"/>
        <v>0</v>
      </c>
      <c r="BJ55" s="60">
        <f t="shared" ca="1" si="26"/>
        <v>0</v>
      </c>
      <c r="BK55" s="60">
        <f t="shared" ca="1" si="26"/>
        <v>0</v>
      </c>
      <c r="BL55" s="60">
        <f t="shared" ca="1" si="24"/>
        <v>0</v>
      </c>
      <c r="BM55" s="60">
        <f t="shared" ca="1" si="24"/>
        <v>0</v>
      </c>
      <c r="BN55" s="60">
        <f t="shared" ca="1" si="24"/>
        <v>0</v>
      </c>
      <c r="BO55" s="60">
        <f t="shared" ca="1" si="24"/>
        <v>0</v>
      </c>
      <c r="BP55" s="60">
        <f t="shared" ca="1" si="24"/>
        <v>0</v>
      </c>
      <c r="BQ55" s="60">
        <f t="shared" ca="1" si="24"/>
        <v>0</v>
      </c>
      <c r="BR55" s="60">
        <f t="shared" ca="1" si="24"/>
        <v>0</v>
      </c>
      <c r="BS55" s="60">
        <f t="shared" ca="1" si="24"/>
        <v>-2348585.13</v>
      </c>
      <c r="BT55" s="60">
        <f t="shared" ca="1" si="24"/>
        <v>-938681.61000000034</v>
      </c>
      <c r="BU55" s="60">
        <f t="shared" ca="1" si="24"/>
        <v>-933193.81999999983</v>
      </c>
      <c r="BV55" s="60">
        <f t="shared" ca="1" si="24"/>
        <v>-161020.75999999995</v>
      </c>
      <c r="BW55" s="60">
        <f t="shared" ca="1" si="24"/>
        <v>0</v>
      </c>
      <c r="BX55" s="60">
        <f t="shared" ca="1" si="24"/>
        <v>-15711.150000000001</v>
      </c>
      <c r="BY55" s="60">
        <f t="shared" ca="1" si="24"/>
        <v>-299977.79000000004</v>
      </c>
      <c r="BZ55" s="60">
        <f t="shared" ca="1" si="24"/>
        <v>0</v>
      </c>
      <c r="CA55" s="60">
        <f t="shared" ca="1" si="24"/>
        <v>0</v>
      </c>
      <c r="CB55" s="60">
        <f t="shared" ref="BV55:CK70" ca="1" si="27">INDIRECT("'"&amp;VLOOKUP($A$2,$HL$1:$HM$80,2,0)&amp;"'!"&amp;ADDRESS(IFERROR(MATCH($B55,INDIRECT("'"&amp;VLOOKUP($A$2,$HL$1:$HM$80,2,0)&amp;"'!B:B"),0),MATCH($A$82,INDIRECT("'"&amp;VLOOKUP($A$2,$HL$1:$HM$80,2,0)&amp;"'!A:A"),0)),MATCH(CB$5,INDIRECT("'"&amp;VLOOKUP($A$2,$HL$1:$HM$80,2,0)&amp;"'!5:5"),0)))</f>
        <v>0</v>
      </c>
      <c r="CC55" s="60">
        <f t="shared" ca="1" si="27"/>
        <v>0</v>
      </c>
      <c r="CD55" s="60">
        <f t="shared" ca="1" si="27"/>
        <v>0</v>
      </c>
      <c r="CE55" s="60">
        <f t="shared" ca="1" si="27"/>
        <v>0</v>
      </c>
      <c r="CF55" s="60">
        <f t="shared" ca="1" si="27"/>
        <v>0</v>
      </c>
      <c r="CG55" s="60">
        <f t="shared" ca="1" si="27"/>
        <v>0</v>
      </c>
      <c r="CH55" s="60">
        <f t="shared" ca="1" si="27"/>
        <v>0</v>
      </c>
      <c r="CI55" s="60">
        <f t="shared" ca="1" si="27"/>
        <v>0</v>
      </c>
      <c r="CJ55" s="60">
        <f t="shared" ca="1" si="27"/>
        <v>0</v>
      </c>
      <c r="CK55" s="60">
        <f t="shared" ca="1" si="27"/>
        <v>0</v>
      </c>
      <c r="CL55" s="60">
        <f t="shared" ca="1" si="6"/>
        <v>66672.958396054804</v>
      </c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R55" s="5"/>
      <c r="HS55" s="5"/>
      <c r="HT55" s="5"/>
    </row>
    <row r="56" spans="1:228" ht="13.5" customHeight="1">
      <c r="A56" s="43" t="s">
        <v>99</v>
      </c>
      <c r="B56" s="58">
        <v>2005</v>
      </c>
      <c r="C56" s="59" t="s">
        <v>377</v>
      </c>
      <c r="D56" s="60">
        <f t="shared" ca="1" si="25"/>
        <v>924481007.08000016</v>
      </c>
      <c r="E56" s="60">
        <f t="shared" ca="1" si="25"/>
        <v>1166383949.52</v>
      </c>
      <c r="F56" s="60">
        <f t="shared" ca="1" si="25"/>
        <v>1166675201.72</v>
      </c>
      <c r="G56" s="60">
        <f t="shared" ca="1" si="25"/>
        <v>-291252.2</v>
      </c>
      <c r="H56" s="60">
        <f t="shared" ca="1" si="25"/>
        <v>0</v>
      </c>
      <c r="I56" s="60">
        <f t="shared" ca="1" si="25"/>
        <v>-366040819.90999979</v>
      </c>
      <c r="J56" s="60">
        <f t="shared" ca="1" si="25"/>
        <v>-365430987.74999976</v>
      </c>
      <c r="K56" s="60">
        <f t="shared" ca="1" si="25"/>
        <v>-1189368540.1599998</v>
      </c>
      <c r="L56" s="60">
        <f t="shared" ca="1" si="25"/>
        <v>823937552.41000009</v>
      </c>
      <c r="M56" s="60">
        <f t="shared" ca="1" si="25"/>
        <v>-609832.15999999992</v>
      </c>
      <c r="N56" s="60">
        <f t="shared" ca="1" si="25"/>
        <v>843021.56</v>
      </c>
      <c r="O56" s="60">
        <f t="shared" ca="1" si="25"/>
        <v>-1452853.72</v>
      </c>
      <c r="P56" s="60">
        <f t="shared" ca="1" si="25"/>
        <v>0</v>
      </c>
      <c r="Q56" s="60">
        <f t="shared" ca="1" si="25"/>
        <v>0</v>
      </c>
      <c r="R56" s="60">
        <f t="shared" ca="1" si="25"/>
        <v>0</v>
      </c>
      <c r="S56" s="60">
        <f t="shared" ca="1" si="25"/>
        <v>0</v>
      </c>
      <c r="T56" s="60">
        <f t="shared" ca="1" si="22"/>
        <v>0</v>
      </c>
      <c r="U56" s="60">
        <f t="shared" ca="1" si="22"/>
        <v>0</v>
      </c>
      <c r="V56" s="60">
        <f t="shared" ca="1" si="22"/>
        <v>0</v>
      </c>
      <c r="W56" s="60">
        <f t="shared" ca="1" si="22"/>
        <v>0</v>
      </c>
      <c r="X56" s="60">
        <f t="shared" ca="1" si="22"/>
        <v>0</v>
      </c>
      <c r="Y56" s="60">
        <f t="shared" ca="1" si="22"/>
        <v>0</v>
      </c>
      <c r="Z56" s="60">
        <f t="shared" ca="1" si="22"/>
        <v>124137877.47</v>
      </c>
      <c r="AA56" s="60">
        <f t="shared" ca="1" si="22"/>
        <v>124137877.47</v>
      </c>
      <c r="AB56" s="60">
        <f t="shared" ca="1" si="22"/>
        <v>0</v>
      </c>
      <c r="AC56" s="60">
        <f t="shared" ca="1" si="22"/>
        <v>0</v>
      </c>
      <c r="AD56" s="60">
        <f t="shared" ca="1" si="22"/>
        <v>0</v>
      </c>
      <c r="AE56" s="60">
        <f t="shared" ca="1" si="22"/>
        <v>0</v>
      </c>
      <c r="AF56" s="60">
        <f t="shared" ca="1" si="22"/>
        <v>0</v>
      </c>
      <c r="AG56" s="60">
        <f t="shared" ca="1" si="22"/>
        <v>0</v>
      </c>
      <c r="AH56" s="60">
        <f t="shared" ca="1" si="23"/>
        <v>0</v>
      </c>
      <c r="AI56" s="60">
        <f t="shared" ca="1" si="23"/>
        <v>0</v>
      </c>
      <c r="AJ56" s="60">
        <f t="shared" ca="1" si="23"/>
        <v>0</v>
      </c>
      <c r="AK56" s="60">
        <f t="shared" ca="1" si="23"/>
        <v>0</v>
      </c>
      <c r="AL56" s="60">
        <f t="shared" ca="1" si="23"/>
        <v>0</v>
      </c>
      <c r="AM56" s="60">
        <f t="shared" ca="1" si="23"/>
        <v>0</v>
      </c>
      <c r="AN56" s="60">
        <f t="shared" ca="1" si="23"/>
        <v>0</v>
      </c>
      <c r="AO56" s="60">
        <f t="shared" ca="1" si="23"/>
        <v>0</v>
      </c>
      <c r="AP56" s="60">
        <f t="shared" ca="1" si="23"/>
        <v>0</v>
      </c>
      <c r="AQ56" s="60">
        <f t="shared" ca="1" si="23"/>
        <v>0</v>
      </c>
      <c r="AR56" s="60">
        <f t="shared" ca="1" si="23"/>
        <v>0</v>
      </c>
      <c r="AS56" s="60">
        <f t="shared" ca="1" si="23"/>
        <v>-787219794.99000001</v>
      </c>
      <c r="AT56" s="60">
        <f t="shared" ca="1" si="23"/>
        <v>-412977027.28000003</v>
      </c>
      <c r="AU56" s="60">
        <f t="shared" ca="1" si="23"/>
        <v>-413158277.28000003</v>
      </c>
      <c r="AV56" s="60">
        <f t="shared" ca="1" si="23"/>
        <v>181250</v>
      </c>
      <c r="AW56" s="60">
        <f t="shared" ca="1" si="23"/>
        <v>-4998742.9799999986</v>
      </c>
      <c r="AX56" s="60">
        <f t="shared" ca="1" si="26"/>
        <v>-4998742.9799999986</v>
      </c>
      <c r="AY56" s="60">
        <f t="shared" ca="1" si="26"/>
        <v>-18565692.149999999</v>
      </c>
      <c r="AZ56" s="60">
        <f t="shared" ca="1" si="26"/>
        <v>-17903387.25</v>
      </c>
      <c r="BA56" s="60">
        <f t="shared" ca="1" si="26"/>
        <v>-662304.9</v>
      </c>
      <c r="BB56" s="60">
        <f t="shared" ca="1" si="26"/>
        <v>0</v>
      </c>
      <c r="BC56" s="60">
        <f t="shared" ca="1" si="26"/>
        <v>0</v>
      </c>
      <c r="BD56" s="60">
        <f t="shared" ca="1" si="26"/>
        <v>13566949.17</v>
      </c>
      <c r="BE56" s="60">
        <f t="shared" ca="1" si="26"/>
        <v>0</v>
      </c>
      <c r="BF56" s="60">
        <f t="shared" ca="1" si="26"/>
        <v>0</v>
      </c>
      <c r="BG56" s="60">
        <f t="shared" ca="1" si="26"/>
        <v>0</v>
      </c>
      <c r="BH56" s="60">
        <f t="shared" ca="1" si="26"/>
        <v>0</v>
      </c>
      <c r="BI56" s="60">
        <f t="shared" ca="1" si="26"/>
        <v>0</v>
      </c>
      <c r="BJ56" s="60">
        <f t="shared" ca="1" si="26"/>
        <v>0</v>
      </c>
      <c r="BK56" s="60">
        <f t="shared" ca="1" si="26"/>
        <v>0</v>
      </c>
      <c r="BL56" s="60">
        <f t="shared" ca="1" si="24"/>
        <v>0</v>
      </c>
      <c r="BM56" s="60">
        <f t="shared" ca="1" si="24"/>
        <v>0</v>
      </c>
      <c r="BN56" s="60">
        <f t="shared" ca="1" si="24"/>
        <v>0</v>
      </c>
      <c r="BO56" s="60">
        <f t="shared" ca="1" si="24"/>
        <v>-227105.45</v>
      </c>
      <c r="BP56" s="60">
        <f t="shared" ca="1" si="24"/>
        <v>-227105.45</v>
      </c>
      <c r="BQ56" s="60">
        <f t="shared" ca="1" si="24"/>
        <v>0</v>
      </c>
      <c r="BR56" s="60">
        <f t="shared" ca="1" si="24"/>
        <v>0</v>
      </c>
      <c r="BS56" s="60">
        <f t="shared" ca="1" si="24"/>
        <v>-369006064.32999992</v>
      </c>
      <c r="BT56" s="60">
        <f t="shared" ca="1" si="24"/>
        <v>-181407926.72999999</v>
      </c>
      <c r="BU56" s="60">
        <f t="shared" ca="1" si="24"/>
        <v>-145681430.93000001</v>
      </c>
      <c r="BV56" s="60">
        <f t="shared" ca="1" si="27"/>
        <v>-15690177.300000001</v>
      </c>
      <c r="BW56" s="60">
        <f t="shared" ca="1" si="27"/>
        <v>0</v>
      </c>
      <c r="BX56" s="60">
        <f t="shared" ca="1" si="27"/>
        <v>-8594401.9000000004</v>
      </c>
      <c r="BY56" s="60">
        <f t="shared" ca="1" si="27"/>
        <v>-17211821.640000001</v>
      </c>
      <c r="BZ56" s="60">
        <f t="shared" ca="1" si="27"/>
        <v>0</v>
      </c>
      <c r="CA56" s="60">
        <f t="shared" ca="1" si="27"/>
        <v>-420305.82999999996</v>
      </c>
      <c r="CB56" s="60">
        <f t="shared" ca="1" si="27"/>
        <v>0</v>
      </c>
      <c r="CC56" s="60">
        <f t="shared" ca="1" si="27"/>
        <v>0</v>
      </c>
      <c r="CD56" s="60">
        <f t="shared" ca="1" si="27"/>
        <v>0</v>
      </c>
      <c r="CE56" s="60">
        <f t="shared" ca="1" si="27"/>
        <v>0</v>
      </c>
      <c r="CF56" s="60">
        <f t="shared" ca="1" si="27"/>
        <v>0</v>
      </c>
      <c r="CG56" s="60">
        <f t="shared" ca="1" si="27"/>
        <v>0</v>
      </c>
      <c r="CH56" s="60">
        <f t="shared" ca="1" si="27"/>
        <v>0</v>
      </c>
      <c r="CI56" s="60">
        <f t="shared" ca="1" si="27"/>
        <v>-10854.95</v>
      </c>
      <c r="CJ56" s="60">
        <f t="shared" ca="1" si="27"/>
        <v>-10854.95</v>
      </c>
      <c r="CK56" s="60">
        <f t="shared" ca="1" si="27"/>
        <v>0</v>
      </c>
      <c r="CL56" s="60">
        <f t="shared" ca="1" si="6"/>
        <v>137261212.09000015</v>
      </c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R56" s="5"/>
      <c r="HS56" s="5"/>
      <c r="HT56" s="5"/>
    </row>
    <row r="57" spans="1:228" ht="13.5" customHeight="1">
      <c r="A57" s="43" t="s">
        <v>101</v>
      </c>
      <c r="B57" s="58">
        <v>2006</v>
      </c>
      <c r="C57" s="59" t="s">
        <v>378</v>
      </c>
      <c r="D57" s="60">
        <f t="shared" ca="1" si="25"/>
        <v>52574125.379999995</v>
      </c>
      <c r="E57" s="60">
        <f t="shared" ca="1" si="25"/>
        <v>25655461.910000004</v>
      </c>
      <c r="F57" s="60">
        <f t="shared" ca="1" si="25"/>
        <v>55633659.630000003</v>
      </c>
      <c r="G57" s="60">
        <f t="shared" ca="1" si="25"/>
        <v>-29978197.719999999</v>
      </c>
      <c r="H57" s="60">
        <f t="shared" ca="1" si="25"/>
        <v>0</v>
      </c>
      <c r="I57" s="60">
        <f t="shared" ca="1" si="25"/>
        <v>26918663.469999988</v>
      </c>
      <c r="J57" s="60">
        <f t="shared" ca="1" si="25"/>
        <v>22939354.229999989</v>
      </c>
      <c r="K57" s="60">
        <f t="shared" ca="1" si="25"/>
        <v>-67177213.25</v>
      </c>
      <c r="L57" s="60">
        <f t="shared" ca="1" si="25"/>
        <v>90116567.479999989</v>
      </c>
      <c r="M57" s="60">
        <f t="shared" ca="1" si="25"/>
        <v>3979309.2399999984</v>
      </c>
      <c r="N57" s="60">
        <f t="shared" ca="1" si="25"/>
        <v>25807102.709999997</v>
      </c>
      <c r="O57" s="60">
        <f t="shared" ca="1" si="25"/>
        <v>-21827793.469999999</v>
      </c>
      <c r="P57" s="60">
        <f t="shared" ca="1" si="25"/>
        <v>0</v>
      </c>
      <c r="Q57" s="60">
        <f t="shared" ca="1" si="25"/>
        <v>0</v>
      </c>
      <c r="R57" s="60">
        <f t="shared" ca="1" si="25"/>
        <v>0</v>
      </c>
      <c r="S57" s="60">
        <f t="shared" ca="1" si="25"/>
        <v>0</v>
      </c>
      <c r="T57" s="60">
        <f t="shared" ca="1" si="22"/>
        <v>0</v>
      </c>
      <c r="U57" s="60">
        <f t="shared" ca="1" si="22"/>
        <v>0</v>
      </c>
      <c r="V57" s="60">
        <f t="shared" ca="1" si="22"/>
        <v>0</v>
      </c>
      <c r="W57" s="60">
        <f t="shared" ca="1" si="22"/>
        <v>0</v>
      </c>
      <c r="X57" s="60">
        <f t="shared" ca="1" si="22"/>
        <v>0</v>
      </c>
      <c r="Y57" s="60">
        <f t="shared" ca="1" si="22"/>
        <v>0</v>
      </c>
      <c r="Z57" s="60">
        <f t="shared" ca="1" si="22"/>
        <v>0</v>
      </c>
      <c r="AA57" s="60">
        <f t="shared" ca="1" si="22"/>
        <v>0</v>
      </c>
      <c r="AB57" s="60">
        <f t="shared" ca="1" si="22"/>
        <v>0</v>
      </c>
      <c r="AC57" s="60">
        <f t="shared" ca="1" si="22"/>
        <v>0</v>
      </c>
      <c r="AD57" s="60">
        <f t="shared" ca="1" si="22"/>
        <v>0</v>
      </c>
      <c r="AE57" s="60">
        <f t="shared" ca="1" si="22"/>
        <v>0</v>
      </c>
      <c r="AF57" s="60">
        <f t="shared" ca="1" si="22"/>
        <v>0</v>
      </c>
      <c r="AG57" s="60">
        <f t="shared" ca="1" si="22"/>
        <v>0</v>
      </c>
      <c r="AH57" s="60">
        <f t="shared" ca="1" si="23"/>
        <v>0</v>
      </c>
      <c r="AI57" s="60">
        <f t="shared" ca="1" si="23"/>
        <v>0</v>
      </c>
      <c r="AJ57" s="60">
        <f t="shared" ca="1" si="23"/>
        <v>0</v>
      </c>
      <c r="AK57" s="60">
        <f t="shared" ca="1" si="23"/>
        <v>0</v>
      </c>
      <c r="AL57" s="60">
        <f t="shared" ca="1" si="23"/>
        <v>0</v>
      </c>
      <c r="AM57" s="60">
        <f t="shared" ca="1" si="23"/>
        <v>0</v>
      </c>
      <c r="AN57" s="60">
        <f t="shared" ca="1" si="23"/>
        <v>0</v>
      </c>
      <c r="AO57" s="60">
        <f t="shared" ca="1" si="23"/>
        <v>0</v>
      </c>
      <c r="AP57" s="60">
        <f t="shared" ca="1" si="23"/>
        <v>0</v>
      </c>
      <c r="AQ57" s="60">
        <f t="shared" ca="1" si="23"/>
        <v>0</v>
      </c>
      <c r="AR57" s="60">
        <f t="shared" ca="1" si="23"/>
        <v>0</v>
      </c>
      <c r="AS57" s="60">
        <f t="shared" ca="1" si="23"/>
        <v>-163952135.27999997</v>
      </c>
      <c r="AT57" s="60">
        <f t="shared" ca="1" si="23"/>
        <v>-44146656.409999996</v>
      </c>
      <c r="AU57" s="60">
        <f t="shared" ca="1" si="23"/>
        <v>-57733054.739999995</v>
      </c>
      <c r="AV57" s="60">
        <f t="shared" ca="1" si="23"/>
        <v>13586398.33</v>
      </c>
      <c r="AW57" s="60">
        <f t="shared" ca="1" si="23"/>
        <v>22902819.699999999</v>
      </c>
      <c r="AX57" s="60">
        <f t="shared" ca="1" si="26"/>
        <v>12879999.16</v>
      </c>
      <c r="AY57" s="60">
        <f t="shared" ca="1" si="26"/>
        <v>-16860136.59</v>
      </c>
      <c r="AZ57" s="60">
        <f t="shared" ca="1" si="26"/>
        <v>-16425138.59</v>
      </c>
      <c r="BA57" s="60">
        <f t="shared" ca="1" si="26"/>
        <v>-434998</v>
      </c>
      <c r="BB57" s="60">
        <f t="shared" ca="1" si="26"/>
        <v>0</v>
      </c>
      <c r="BC57" s="60">
        <f t="shared" ca="1" si="26"/>
        <v>0</v>
      </c>
      <c r="BD57" s="60">
        <f t="shared" ca="1" si="26"/>
        <v>29740135.75</v>
      </c>
      <c r="BE57" s="60">
        <f t="shared" ca="1" si="26"/>
        <v>10022820.539999999</v>
      </c>
      <c r="BF57" s="60">
        <f t="shared" ca="1" si="26"/>
        <v>12677912.439999999</v>
      </c>
      <c r="BG57" s="60">
        <f t="shared" ca="1" si="26"/>
        <v>12677912.439999999</v>
      </c>
      <c r="BH57" s="60">
        <f t="shared" ca="1" si="26"/>
        <v>0</v>
      </c>
      <c r="BI57" s="60">
        <f t="shared" ca="1" si="26"/>
        <v>0</v>
      </c>
      <c r="BJ57" s="60">
        <f t="shared" ca="1" si="26"/>
        <v>0</v>
      </c>
      <c r="BK57" s="60">
        <f t="shared" ca="1" si="26"/>
        <v>-2655091.9</v>
      </c>
      <c r="BL57" s="60">
        <f t="shared" ca="1" si="24"/>
        <v>0</v>
      </c>
      <c r="BM57" s="60">
        <f t="shared" ca="1" si="24"/>
        <v>0</v>
      </c>
      <c r="BN57" s="60">
        <f t="shared" ca="1" si="24"/>
        <v>0</v>
      </c>
      <c r="BO57" s="60">
        <f t="shared" ca="1" si="24"/>
        <v>-19941.180000000866</v>
      </c>
      <c r="BP57" s="60">
        <f t="shared" ca="1" si="24"/>
        <v>-19941.180000000866</v>
      </c>
      <c r="BQ57" s="60">
        <f t="shared" ca="1" si="24"/>
        <v>0</v>
      </c>
      <c r="BR57" s="60">
        <f t="shared" ca="1" si="24"/>
        <v>0</v>
      </c>
      <c r="BS57" s="60">
        <f t="shared" ca="1" si="24"/>
        <v>-142675475.31999999</v>
      </c>
      <c r="BT57" s="60">
        <f t="shared" ca="1" si="24"/>
        <v>-17214732.129999999</v>
      </c>
      <c r="BU57" s="60">
        <f t="shared" ca="1" si="24"/>
        <v>-80927904.299999997</v>
      </c>
      <c r="BV57" s="60">
        <f t="shared" ca="1" si="27"/>
        <v>-4048835.53</v>
      </c>
      <c r="BW57" s="60">
        <f t="shared" ca="1" si="27"/>
        <v>0</v>
      </c>
      <c r="BX57" s="60">
        <f t="shared" ca="1" si="27"/>
        <v>-1931244.22</v>
      </c>
      <c r="BY57" s="60">
        <f t="shared" ca="1" si="27"/>
        <v>-43331454.25</v>
      </c>
      <c r="BZ57" s="60">
        <f t="shared" ca="1" si="27"/>
        <v>4919939.1499999994</v>
      </c>
      <c r="CA57" s="60">
        <f t="shared" ca="1" si="27"/>
        <v>-141244.04</v>
      </c>
      <c r="CB57" s="60">
        <f t="shared" ca="1" si="27"/>
        <v>-12882.069999999992</v>
      </c>
      <c r="CC57" s="60">
        <f t="shared" ca="1" si="27"/>
        <v>-12882.069999999992</v>
      </c>
      <c r="CD57" s="60">
        <f t="shared" ca="1" si="27"/>
        <v>-92020.65</v>
      </c>
      <c r="CE57" s="60">
        <f t="shared" ca="1" si="27"/>
        <v>79138.58</v>
      </c>
      <c r="CF57" s="60">
        <f t="shared" ca="1" si="27"/>
        <v>0</v>
      </c>
      <c r="CG57" s="60">
        <f t="shared" ca="1" si="27"/>
        <v>0</v>
      </c>
      <c r="CH57" s="60">
        <f t="shared" ca="1" si="27"/>
        <v>0</v>
      </c>
      <c r="CI57" s="60">
        <f t="shared" ca="1" si="27"/>
        <v>0</v>
      </c>
      <c r="CJ57" s="60">
        <f t="shared" ca="1" si="27"/>
        <v>0</v>
      </c>
      <c r="CK57" s="60">
        <f t="shared" ca="1" si="27"/>
        <v>0</v>
      </c>
      <c r="CL57" s="60">
        <f t="shared" ca="1" si="6"/>
        <v>-111378009.89999998</v>
      </c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R57" s="5"/>
      <c r="HS57" s="5"/>
      <c r="HT57" s="5"/>
    </row>
    <row r="58" spans="1:228" ht="13.5" customHeight="1">
      <c r="A58" s="43" t="s">
        <v>103</v>
      </c>
      <c r="B58" s="58">
        <v>2007</v>
      </c>
      <c r="C58" s="59" t="s">
        <v>377</v>
      </c>
      <c r="D58" s="60">
        <f t="shared" ca="1" si="25"/>
        <v>1731761.87</v>
      </c>
      <c r="E58" s="60">
        <f t="shared" ca="1" si="25"/>
        <v>1373923</v>
      </c>
      <c r="F58" s="60">
        <f t="shared" ca="1" si="25"/>
        <v>1373923</v>
      </c>
      <c r="G58" s="60">
        <f t="shared" ca="1" si="25"/>
        <v>0</v>
      </c>
      <c r="H58" s="60">
        <f t="shared" ca="1" si="25"/>
        <v>0</v>
      </c>
      <c r="I58" s="60">
        <f t="shared" ca="1" si="25"/>
        <v>-220879.99</v>
      </c>
      <c r="J58" s="60">
        <f t="shared" ca="1" si="25"/>
        <v>-220879.99</v>
      </c>
      <c r="K58" s="60">
        <f t="shared" ca="1" si="25"/>
        <v>-983017.05</v>
      </c>
      <c r="L58" s="60">
        <f t="shared" ca="1" si="25"/>
        <v>762137.06</v>
      </c>
      <c r="M58" s="60">
        <f t="shared" ca="1" si="25"/>
        <v>0</v>
      </c>
      <c r="N58" s="60">
        <f t="shared" ca="1" si="25"/>
        <v>0</v>
      </c>
      <c r="O58" s="60">
        <f t="shared" ca="1" si="25"/>
        <v>0</v>
      </c>
      <c r="P58" s="60">
        <f t="shared" ca="1" si="25"/>
        <v>0</v>
      </c>
      <c r="Q58" s="60">
        <f t="shared" ca="1" si="25"/>
        <v>0</v>
      </c>
      <c r="R58" s="60">
        <f t="shared" ca="1" si="25"/>
        <v>0</v>
      </c>
      <c r="S58" s="60">
        <f t="shared" ca="1" si="25"/>
        <v>0</v>
      </c>
      <c r="T58" s="60">
        <f t="shared" ca="1" si="22"/>
        <v>0</v>
      </c>
      <c r="U58" s="60">
        <f t="shared" ca="1" si="22"/>
        <v>0</v>
      </c>
      <c r="V58" s="60">
        <f t="shared" ca="1" si="22"/>
        <v>0</v>
      </c>
      <c r="W58" s="60">
        <f t="shared" ca="1" si="22"/>
        <v>0</v>
      </c>
      <c r="X58" s="60">
        <f t="shared" ca="1" si="22"/>
        <v>0</v>
      </c>
      <c r="Y58" s="60">
        <f t="shared" ca="1" si="22"/>
        <v>0</v>
      </c>
      <c r="Z58" s="60">
        <f t="shared" ca="1" si="22"/>
        <v>578718.86</v>
      </c>
      <c r="AA58" s="60">
        <f t="shared" ca="1" si="22"/>
        <v>578718.86</v>
      </c>
      <c r="AB58" s="60">
        <f t="shared" ca="1" si="22"/>
        <v>0</v>
      </c>
      <c r="AC58" s="60">
        <f t="shared" ca="1" si="22"/>
        <v>0</v>
      </c>
      <c r="AD58" s="60">
        <f t="shared" ca="1" si="22"/>
        <v>0</v>
      </c>
      <c r="AE58" s="60">
        <f t="shared" ca="1" si="22"/>
        <v>0</v>
      </c>
      <c r="AF58" s="60">
        <f t="shared" ca="1" si="22"/>
        <v>0</v>
      </c>
      <c r="AG58" s="60">
        <f t="shared" ca="1" si="22"/>
        <v>0</v>
      </c>
      <c r="AH58" s="60">
        <f t="shared" ca="1" si="23"/>
        <v>0</v>
      </c>
      <c r="AI58" s="60">
        <f t="shared" ca="1" si="23"/>
        <v>0</v>
      </c>
      <c r="AJ58" s="60">
        <f t="shared" ca="1" si="23"/>
        <v>0</v>
      </c>
      <c r="AK58" s="60">
        <f t="shared" ca="1" si="23"/>
        <v>0</v>
      </c>
      <c r="AL58" s="60">
        <f t="shared" ca="1" si="23"/>
        <v>0</v>
      </c>
      <c r="AM58" s="60">
        <f t="shared" ca="1" si="23"/>
        <v>0</v>
      </c>
      <c r="AN58" s="60">
        <f t="shared" ca="1" si="23"/>
        <v>0</v>
      </c>
      <c r="AO58" s="60">
        <f t="shared" ca="1" si="23"/>
        <v>0</v>
      </c>
      <c r="AP58" s="60">
        <f t="shared" ca="1" si="23"/>
        <v>0</v>
      </c>
      <c r="AQ58" s="60">
        <f t="shared" ca="1" si="23"/>
        <v>0</v>
      </c>
      <c r="AR58" s="60">
        <f t="shared" ca="1" si="23"/>
        <v>0</v>
      </c>
      <c r="AS58" s="60">
        <f t="shared" ca="1" si="23"/>
        <v>-7854046.4500000011</v>
      </c>
      <c r="AT58" s="60">
        <f t="shared" ca="1" si="23"/>
        <v>-10364.849999999999</v>
      </c>
      <c r="AU58" s="60">
        <f t="shared" ca="1" si="23"/>
        <v>-10364.849999999999</v>
      </c>
      <c r="AV58" s="60">
        <f t="shared" ca="1" si="23"/>
        <v>0</v>
      </c>
      <c r="AW58" s="60">
        <f t="shared" ca="1" si="23"/>
        <v>-17971.340000000026</v>
      </c>
      <c r="AX58" s="60">
        <f t="shared" ca="1" si="26"/>
        <v>-17971.340000000026</v>
      </c>
      <c r="AY58" s="60">
        <f t="shared" ca="1" si="26"/>
        <v>-441254.97000000003</v>
      </c>
      <c r="AZ58" s="60">
        <f t="shared" ca="1" si="26"/>
        <v>-391863.09</v>
      </c>
      <c r="BA58" s="60">
        <f t="shared" ca="1" si="26"/>
        <v>-49391.88</v>
      </c>
      <c r="BB58" s="60">
        <f t="shared" ca="1" si="26"/>
        <v>0</v>
      </c>
      <c r="BC58" s="60">
        <f t="shared" ca="1" si="26"/>
        <v>0</v>
      </c>
      <c r="BD58" s="60">
        <f t="shared" ca="1" si="26"/>
        <v>423283.63</v>
      </c>
      <c r="BE58" s="60">
        <f t="shared" ca="1" si="26"/>
        <v>0</v>
      </c>
      <c r="BF58" s="60">
        <f t="shared" ca="1" si="26"/>
        <v>0</v>
      </c>
      <c r="BG58" s="60">
        <f t="shared" ca="1" si="26"/>
        <v>0</v>
      </c>
      <c r="BH58" s="60">
        <f t="shared" ca="1" si="26"/>
        <v>0</v>
      </c>
      <c r="BI58" s="60">
        <f t="shared" ca="1" si="26"/>
        <v>0</v>
      </c>
      <c r="BJ58" s="60">
        <f t="shared" ca="1" si="26"/>
        <v>0</v>
      </c>
      <c r="BK58" s="60">
        <f t="shared" ca="1" si="26"/>
        <v>0</v>
      </c>
      <c r="BL58" s="60">
        <f t="shared" ca="1" si="24"/>
        <v>0</v>
      </c>
      <c r="BM58" s="60">
        <f t="shared" ca="1" si="24"/>
        <v>0</v>
      </c>
      <c r="BN58" s="60">
        <f t="shared" ca="1" si="24"/>
        <v>0</v>
      </c>
      <c r="BO58" s="60">
        <f t="shared" ca="1" si="24"/>
        <v>0</v>
      </c>
      <c r="BP58" s="60">
        <f t="shared" ca="1" si="24"/>
        <v>0</v>
      </c>
      <c r="BQ58" s="60">
        <f t="shared" ca="1" si="24"/>
        <v>0</v>
      </c>
      <c r="BR58" s="60">
        <f t="shared" ca="1" si="24"/>
        <v>0</v>
      </c>
      <c r="BS58" s="60">
        <f t="shared" ca="1" si="24"/>
        <v>-7918812.9799999995</v>
      </c>
      <c r="BT58" s="60">
        <f t="shared" ca="1" si="24"/>
        <v>-393826.58999999997</v>
      </c>
      <c r="BU58" s="60">
        <f t="shared" ca="1" si="24"/>
        <v>-5142531.97</v>
      </c>
      <c r="BV58" s="60">
        <f t="shared" ca="1" si="27"/>
        <v>-2091463.4</v>
      </c>
      <c r="BW58" s="60">
        <f t="shared" ca="1" si="27"/>
        <v>0</v>
      </c>
      <c r="BX58" s="60">
        <f t="shared" ca="1" si="27"/>
        <v>4816982.05</v>
      </c>
      <c r="BY58" s="60">
        <f t="shared" ca="1" si="27"/>
        <v>-5295685.5</v>
      </c>
      <c r="BZ58" s="60">
        <f t="shared" ca="1" si="27"/>
        <v>0</v>
      </c>
      <c r="CA58" s="60">
        <f t="shared" ca="1" si="27"/>
        <v>187712.42999999996</v>
      </c>
      <c r="CB58" s="60">
        <f t="shared" ca="1" si="27"/>
        <v>92171.799999998999</v>
      </c>
      <c r="CC58" s="60">
        <f t="shared" ca="1" si="27"/>
        <v>92171.799999998999</v>
      </c>
      <c r="CD58" s="60">
        <f t="shared" ca="1" si="27"/>
        <v>-909687.47000000102</v>
      </c>
      <c r="CE58" s="60">
        <f t="shared" ca="1" si="27"/>
        <v>1001859.27</v>
      </c>
      <c r="CF58" s="60">
        <f t="shared" ca="1" si="27"/>
        <v>0</v>
      </c>
      <c r="CG58" s="60">
        <f t="shared" ca="1" si="27"/>
        <v>0</v>
      </c>
      <c r="CH58" s="60">
        <f t="shared" ca="1" si="27"/>
        <v>0</v>
      </c>
      <c r="CI58" s="60">
        <f t="shared" ca="1" si="27"/>
        <v>930.92</v>
      </c>
      <c r="CJ58" s="60">
        <f t="shared" ca="1" si="27"/>
        <v>930.92</v>
      </c>
      <c r="CK58" s="60">
        <f t="shared" ca="1" si="27"/>
        <v>0</v>
      </c>
      <c r="CL58" s="60">
        <f t="shared" ca="1" si="6"/>
        <v>-6122284.580000001</v>
      </c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R58" s="5"/>
      <c r="HS58" s="5"/>
      <c r="HT58" s="5"/>
    </row>
    <row r="59" spans="1:228" ht="13.5" customHeight="1">
      <c r="A59" s="43" t="s">
        <v>105</v>
      </c>
      <c r="B59" s="58">
        <v>2008</v>
      </c>
      <c r="C59" s="59" t="s">
        <v>377</v>
      </c>
      <c r="D59" s="60">
        <f t="shared" ca="1" si="25"/>
        <v>582.74</v>
      </c>
      <c r="E59" s="60">
        <f t="shared" ca="1" si="25"/>
        <v>0</v>
      </c>
      <c r="F59" s="60">
        <f t="shared" ca="1" si="25"/>
        <v>0</v>
      </c>
      <c r="G59" s="60">
        <f t="shared" ca="1" si="25"/>
        <v>0</v>
      </c>
      <c r="H59" s="60">
        <f t="shared" ca="1" si="25"/>
        <v>0</v>
      </c>
      <c r="I59" s="60">
        <f t="shared" ca="1" si="25"/>
        <v>582.74</v>
      </c>
      <c r="J59" s="60">
        <f t="shared" ca="1" si="25"/>
        <v>582.74</v>
      </c>
      <c r="K59" s="60">
        <f t="shared" ca="1" si="25"/>
        <v>0</v>
      </c>
      <c r="L59" s="60">
        <f t="shared" ca="1" si="25"/>
        <v>582.74</v>
      </c>
      <c r="M59" s="60">
        <f t="shared" ca="1" si="25"/>
        <v>0</v>
      </c>
      <c r="N59" s="60">
        <f t="shared" ca="1" si="25"/>
        <v>0</v>
      </c>
      <c r="O59" s="60">
        <f t="shared" ca="1" si="25"/>
        <v>0</v>
      </c>
      <c r="P59" s="60">
        <f t="shared" ca="1" si="25"/>
        <v>0</v>
      </c>
      <c r="Q59" s="60">
        <f t="shared" ca="1" si="25"/>
        <v>0</v>
      </c>
      <c r="R59" s="60">
        <f t="shared" ca="1" si="25"/>
        <v>0</v>
      </c>
      <c r="S59" s="60">
        <f t="shared" ca="1" si="25"/>
        <v>0</v>
      </c>
      <c r="T59" s="60">
        <f t="shared" ca="1" si="22"/>
        <v>0</v>
      </c>
      <c r="U59" s="60">
        <f t="shared" ca="1" si="22"/>
        <v>0</v>
      </c>
      <c r="V59" s="60">
        <f t="shared" ca="1" si="22"/>
        <v>0</v>
      </c>
      <c r="W59" s="60">
        <f t="shared" ca="1" si="22"/>
        <v>0</v>
      </c>
      <c r="X59" s="60">
        <f t="shared" ca="1" si="22"/>
        <v>0</v>
      </c>
      <c r="Y59" s="60">
        <f t="shared" ca="1" si="22"/>
        <v>0</v>
      </c>
      <c r="Z59" s="60">
        <f t="shared" ca="1" si="22"/>
        <v>0</v>
      </c>
      <c r="AA59" s="60">
        <f t="shared" ca="1" si="22"/>
        <v>0</v>
      </c>
      <c r="AB59" s="60">
        <f t="shared" ca="1" si="22"/>
        <v>0</v>
      </c>
      <c r="AC59" s="60">
        <f t="shared" ca="1" si="22"/>
        <v>0</v>
      </c>
      <c r="AD59" s="60">
        <f t="shared" ca="1" si="22"/>
        <v>0</v>
      </c>
      <c r="AE59" s="60">
        <f t="shared" ca="1" si="22"/>
        <v>0</v>
      </c>
      <c r="AF59" s="60">
        <f t="shared" ca="1" si="22"/>
        <v>0</v>
      </c>
      <c r="AG59" s="60">
        <f t="shared" ca="1" si="22"/>
        <v>0</v>
      </c>
      <c r="AH59" s="60">
        <f t="shared" ca="1" si="23"/>
        <v>0</v>
      </c>
      <c r="AI59" s="60">
        <f t="shared" ca="1" si="23"/>
        <v>0</v>
      </c>
      <c r="AJ59" s="60">
        <f t="shared" ca="1" si="23"/>
        <v>0</v>
      </c>
      <c r="AK59" s="60">
        <f t="shared" ca="1" si="23"/>
        <v>0</v>
      </c>
      <c r="AL59" s="60">
        <f t="shared" ca="1" si="23"/>
        <v>0</v>
      </c>
      <c r="AM59" s="60">
        <f t="shared" ca="1" si="23"/>
        <v>0</v>
      </c>
      <c r="AN59" s="60">
        <f t="shared" ca="1" si="23"/>
        <v>0</v>
      </c>
      <c r="AO59" s="60">
        <f t="shared" ca="1" si="23"/>
        <v>0</v>
      </c>
      <c r="AP59" s="60">
        <f t="shared" ca="1" si="23"/>
        <v>0</v>
      </c>
      <c r="AQ59" s="60">
        <f t="shared" ca="1" si="23"/>
        <v>0</v>
      </c>
      <c r="AR59" s="60">
        <f t="shared" ca="1" si="23"/>
        <v>0</v>
      </c>
      <c r="AS59" s="60">
        <f t="shared" ca="1" si="23"/>
        <v>-26242.864880000001</v>
      </c>
      <c r="AT59" s="60">
        <f t="shared" ca="1" si="23"/>
        <v>0</v>
      </c>
      <c r="AU59" s="60">
        <f t="shared" ca="1" si="23"/>
        <v>0</v>
      </c>
      <c r="AV59" s="60">
        <f t="shared" ca="1" si="23"/>
        <v>0</v>
      </c>
      <c r="AW59" s="60">
        <f t="shared" ca="1" si="23"/>
        <v>524.04999999999995</v>
      </c>
      <c r="AX59" s="60">
        <f t="shared" ca="1" si="26"/>
        <v>524.04999999999995</v>
      </c>
      <c r="AY59" s="60">
        <f t="shared" ca="1" si="26"/>
        <v>0</v>
      </c>
      <c r="AZ59" s="60">
        <f t="shared" ca="1" si="26"/>
        <v>0</v>
      </c>
      <c r="BA59" s="60">
        <f t="shared" ca="1" si="26"/>
        <v>0</v>
      </c>
      <c r="BB59" s="60">
        <f t="shared" ca="1" si="26"/>
        <v>0</v>
      </c>
      <c r="BC59" s="60">
        <f t="shared" ca="1" si="26"/>
        <v>0</v>
      </c>
      <c r="BD59" s="60">
        <f t="shared" ca="1" si="26"/>
        <v>524.04999999999995</v>
      </c>
      <c r="BE59" s="60">
        <f t="shared" ca="1" si="26"/>
        <v>0</v>
      </c>
      <c r="BF59" s="60">
        <f t="shared" ca="1" si="26"/>
        <v>0</v>
      </c>
      <c r="BG59" s="60">
        <f t="shared" ca="1" si="26"/>
        <v>0</v>
      </c>
      <c r="BH59" s="60">
        <f t="shared" ca="1" si="26"/>
        <v>0</v>
      </c>
      <c r="BI59" s="60">
        <f t="shared" ca="1" si="26"/>
        <v>0</v>
      </c>
      <c r="BJ59" s="60">
        <f t="shared" ca="1" si="26"/>
        <v>0</v>
      </c>
      <c r="BK59" s="60">
        <f t="shared" ca="1" si="26"/>
        <v>0</v>
      </c>
      <c r="BL59" s="60">
        <f t="shared" ca="1" si="24"/>
        <v>0</v>
      </c>
      <c r="BM59" s="60">
        <f t="shared" ca="1" si="24"/>
        <v>0</v>
      </c>
      <c r="BN59" s="60">
        <f t="shared" ca="1" si="24"/>
        <v>0</v>
      </c>
      <c r="BO59" s="60">
        <f t="shared" ca="1" si="24"/>
        <v>19.8</v>
      </c>
      <c r="BP59" s="60">
        <f t="shared" ca="1" si="24"/>
        <v>19.8</v>
      </c>
      <c r="BQ59" s="60">
        <f t="shared" ca="1" si="24"/>
        <v>0</v>
      </c>
      <c r="BR59" s="60">
        <f t="shared" ca="1" si="24"/>
        <v>0</v>
      </c>
      <c r="BS59" s="60">
        <f t="shared" ca="1" si="24"/>
        <v>-26786.71488</v>
      </c>
      <c r="BT59" s="60">
        <f t="shared" ca="1" si="24"/>
        <v>-233.1</v>
      </c>
      <c r="BU59" s="60">
        <f t="shared" ca="1" si="24"/>
        <v>-7926.5361579999999</v>
      </c>
      <c r="BV59" s="60">
        <f t="shared" ca="1" si="27"/>
        <v>-2197.221712</v>
      </c>
      <c r="BW59" s="60">
        <f t="shared" ca="1" si="27"/>
        <v>0</v>
      </c>
      <c r="BX59" s="60">
        <f t="shared" ca="1" si="27"/>
        <v>0</v>
      </c>
      <c r="BY59" s="60">
        <f t="shared" ca="1" si="27"/>
        <v>-16429.85701</v>
      </c>
      <c r="BZ59" s="60">
        <f t="shared" ca="1" si="27"/>
        <v>0</v>
      </c>
      <c r="CA59" s="60">
        <f t="shared" ca="1" si="27"/>
        <v>0</v>
      </c>
      <c r="CB59" s="60">
        <f t="shared" ca="1" si="27"/>
        <v>0</v>
      </c>
      <c r="CC59" s="60">
        <f t="shared" ca="1" si="27"/>
        <v>0</v>
      </c>
      <c r="CD59" s="60">
        <f t="shared" ca="1" si="27"/>
        <v>0</v>
      </c>
      <c r="CE59" s="60">
        <f t="shared" ca="1" si="27"/>
        <v>0</v>
      </c>
      <c r="CF59" s="60">
        <f t="shared" ca="1" si="27"/>
        <v>0</v>
      </c>
      <c r="CG59" s="60">
        <f t="shared" ca="1" si="27"/>
        <v>0</v>
      </c>
      <c r="CH59" s="60">
        <f t="shared" ca="1" si="27"/>
        <v>0</v>
      </c>
      <c r="CI59" s="60">
        <f t="shared" ca="1" si="27"/>
        <v>0</v>
      </c>
      <c r="CJ59" s="60">
        <f t="shared" ca="1" si="27"/>
        <v>0</v>
      </c>
      <c r="CK59" s="60">
        <f t="shared" ca="1" si="27"/>
        <v>0</v>
      </c>
      <c r="CL59" s="60">
        <f t="shared" ca="1" si="6"/>
        <v>-25660.124879999999</v>
      </c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R59" s="5"/>
      <c r="HS59" s="5"/>
      <c r="HT59" s="5"/>
    </row>
    <row r="60" spans="1:228" ht="13.5" customHeight="1">
      <c r="A60" s="43" t="s">
        <v>107</v>
      </c>
      <c r="B60" s="58">
        <v>3001</v>
      </c>
      <c r="C60" s="59" t="s">
        <v>378</v>
      </c>
      <c r="D60" s="60">
        <f t="shared" ca="1" si="25"/>
        <v>34109631.659999982</v>
      </c>
      <c r="E60" s="60">
        <f t="shared" ca="1" si="25"/>
        <v>34906113.079999983</v>
      </c>
      <c r="F60" s="60">
        <f t="shared" ca="1" si="25"/>
        <v>174529472.28999999</v>
      </c>
      <c r="G60" s="60">
        <f t="shared" ca="1" si="25"/>
        <v>-139623359.21000001</v>
      </c>
      <c r="H60" s="60">
        <f t="shared" ca="1" si="25"/>
        <v>0</v>
      </c>
      <c r="I60" s="60">
        <f t="shared" ca="1" si="25"/>
        <v>-19425721.560000002</v>
      </c>
      <c r="J60" s="60">
        <f t="shared" ca="1" si="25"/>
        <v>-97688659.870000005</v>
      </c>
      <c r="K60" s="60">
        <f t="shared" ca="1" si="25"/>
        <v>-115255127.64</v>
      </c>
      <c r="L60" s="60">
        <f t="shared" ca="1" si="25"/>
        <v>17566467.77</v>
      </c>
      <c r="M60" s="60">
        <f t="shared" ca="1" si="25"/>
        <v>78262938.310000002</v>
      </c>
      <c r="N60" s="60">
        <f t="shared" ca="1" si="25"/>
        <v>92098609.159999996</v>
      </c>
      <c r="O60" s="60">
        <f t="shared" ca="1" si="25"/>
        <v>-13835670.85</v>
      </c>
      <c r="P60" s="60">
        <f t="shared" ca="1" si="25"/>
        <v>0</v>
      </c>
      <c r="Q60" s="60">
        <f t="shared" ca="1" si="25"/>
        <v>0</v>
      </c>
      <c r="R60" s="60">
        <f t="shared" ca="1" si="25"/>
        <v>0</v>
      </c>
      <c r="S60" s="60">
        <f t="shared" ca="1" si="25"/>
        <v>0</v>
      </c>
      <c r="T60" s="60">
        <f t="shared" ca="1" si="22"/>
        <v>0</v>
      </c>
      <c r="U60" s="60">
        <f t="shared" ca="1" si="22"/>
        <v>0</v>
      </c>
      <c r="V60" s="60">
        <f t="shared" ca="1" si="22"/>
        <v>0</v>
      </c>
      <c r="W60" s="60">
        <f t="shared" ca="1" si="22"/>
        <v>0</v>
      </c>
      <c r="X60" s="60">
        <f t="shared" ca="1" si="22"/>
        <v>0</v>
      </c>
      <c r="Y60" s="60">
        <f t="shared" ca="1" si="22"/>
        <v>0</v>
      </c>
      <c r="Z60" s="60">
        <f t="shared" ca="1" si="22"/>
        <v>18629240.140000001</v>
      </c>
      <c r="AA60" s="60">
        <f t="shared" ca="1" si="22"/>
        <v>19841492</v>
      </c>
      <c r="AB60" s="60">
        <f t="shared" ca="1" si="22"/>
        <v>0</v>
      </c>
      <c r="AC60" s="60">
        <f t="shared" ca="1" si="22"/>
        <v>-1212251.8600000001</v>
      </c>
      <c r="AD60" s="60">
        <f t="shared" ca="1" si="22"/>
        <v>0</v>
      </c>
      <c r="AE60" s="60">
        <f t="shared" ca="1" si="22"/>
        <v>0</v>
      </c>
      <c r="AF60" s="60">
        <f t="shared" ca="1" si="22"/>
        <v>0</v>
      </c>
      <c r="AG60" s="60">
        <f t="shared" ca="1" si="22"/>
        <v>0</v>
      </c>
      <c r="AH60" s="60">
        <f t="shared" ca="1" si="23"/>
        <v>0</v>
      </c>
      <c r="AI60" s="60">
        <f t="shared" ca="1" si="23"/>
        <v>0</v>
      </c>
      <c r="AJ60" s="60">
        <f t="shared" ca="1" si="23"/>
        <v>0</v>
      </c>
      <c r="AK60" s="60">
        <f t="shared" ca="1" si="23"/>
        <v>0</v>
      </c>
      <c r="AL60" s="60">
        <f t="shared" ca="1" si="23"/>
        <v>0</v>
      </c>
      <c r="AM60" s="60">
        <f t="shared" ca="1" si="23"/>
        <v>0</v>
      </c>
      <c r="AN60" s="60">
        <f t="shared" ca="1" si="23"/>
        <v>0</v>
      </c>
      <c r="AO60" s="60">
        <f t="shared" ca="1" si="23"/>
        <v>0</v>
      </c>
      <c r="AP60" s="60">
        <f t="shared" ca="1" si="23"/>
        <v>0</v>
      </c>
      <c r="AQ60" s="60">
        <f t="shared" ca="1" si="23"/>
        <v>0</v>
      </c>
      <c r="AR60" s="60">
        <f t="shared" ca="1" si="23"/>
        <v>0</v>
      </c>
      <c r="AS60" s="60">
        <f t="shared" ca="1" si="23"/>
        <v>-34077265.199999996</v>
      </c>
      <c r="AT60" s="60">
        <f t="shared" ca="1" si="23"/>
        <v>0</v>
      </c>
      <c r="AU60" s="60">
        <f t="shared" ca="1" si="23"/>
        <v>-61158577.369999997</v>
      </c>
      <c r="AV60" s="60">
        <f t="shared" ca="1" si="23"/>
        <v>61158577.369999997</v>
      </c>
      <c r="AW60" s="60">
        <f t="shared" ca="1" si="23"/>
        <v>-34611.860000000335</v>
      </c>
      <c r="AX60" s="60">
        <f t="shared" ca="1" si="26"/>
        <v>853733.00999999885</v>
      </c>
      <c r="AY60" s="60">
        <f t="shared" ca="1" si="26"/>
        <v>-8152986.6100000003</v>
      </c>
      <c r="AZ60" s="60">
        <f t="shared" ca="1" si="26"/>
        <v>-8152986.6100000003</v>
      </c>
      <c r="BA60" s="60">
        <f t="shared" ca="1" si="26"/>
        <v>0</v>
      </c>
      <c r="BB60" s="60">
        <f t="shared" ca="1" si="26"/>
        <v>0</v>
      </c>
      <c r="BC60" s="60">
        <f t="shared" ca="1" si="26"/>
        <v>0</v>
      </c>
      <c r="BD60" s="60">
        <f t="shared" ca="1" si="26"/>
        <v>9006719.6199999992</v>
      </c>
      <c r="BE60" s="60">
        <f t="shared" ca="1" si="26"/>
        <v>-888344.86999999918</v>
      </c>
      <c r="BF60" s="60">
        <f t="shared" ca="1" si="26"/>
        <v>8118374.75</v>
      </c>
      <c r="BG60" s="60">
        <f t="shared" ca="1" si="26"/>
        <v>8118374.75</v>
      </c>
      <c r="BH60" s="60">
        <f t="shared" ca="1" si="26"/>
        <v>0</v>
      </c>
      <c r="BI60" s="60">
        <f t="shared" ca="1" si="26"/>
        <v>0</v>
      </c>
      <c r="BJ60" s="60">
        <f t="shared" ca="1" si="26"/>
        <v>0</v>
      </c>
      <c r="BK60" s="60">
        <f t="shared" ca="1" si="26"/>
        <v>-9006719.6199999992</v>
      </c>
      <c r="BL60" s="60">
        <f t="shared" ca="1" si="24"/>
        <v>0</v>
      </c>
      <c r="BM60" s="60">
        <f t="shared" ca="1" si="24"/>
        <v>0</v>
      </c>
      <c r="BN60" s="60">
        <f t="shared" ca="1" si="24"/>
        <v>0</v>
      </c>
      <c r="BO60" s="60">
        <f t="shared" ca="1" si="24"/>
        <v>0</v>
      </c>
      <c r="BP60" s="60">
        <f t="shared" ca="1" si="24"/>
        <v>0</v>
      </c>
      <c r="BQ60" s="60">
        <f t="shared" ca="1" si="24"/>
        <v>0</v>
      </c>
      <c r="BR60" s="60">
        <f t="shared" ca="1" si="24"/>
        <v>0</v>
      </c>
      <c r="BS60" s="60">
        <f t="shared" ca="1" si="24"/>
        <v>-34042653.339999996</v>
      </c>
      <c r="BT60" s="60">
        <f t="shared" ca="1" si="24"/>
        <v>-92573.59</v>
      </c>
      <c r="BU60" s="60">
        <f t="shared" ca="1" si="24"/>
        <v>-2124975.62</v>
      </c>
      <c r="BV60" s="60">
        <f t="shared" ca="1" si="27"/>
        <v>-3658289.6599999997</v>
      </c>
      <c r="BW60" s="60">
        <f t="shared" ca="1" si="27"/>
        <v>0</v>
      </c>
      <c r="BX60" s="60">
        <f t="shared" ca="1" si="27"/>
        <v>0</v>
      </c>
      <c r="BY60" s="60">
        <f t="shared" ca="1" si="27"/>
        <v>-58265.15</v>
      </c>
      <c r="BZ60" s="60">
        <f t="shared" ca="1" si="27"/>
        <v>-27177086.949999999</v>
      </c>
      <c r="CA60" s="60">
        <f t="shared" ca="1" si="27"/>
        <v>-931462.37</v>
      </c>
      <c r="CB60" s="60">
        <f t="shared" ca="1" si="27"/>
        <v>0</v>
      </c>
      <c r="CC60" s="60">
        <f t="shared" ca="1" si="27"/>
        <v>0</v>
      </c>
      <c r="CD60" s="60">
        <f t="shared" ca="1" si="27"/>
        <v>0</v>
      </c>
      <c r="CE60" s="60">
        <f t="shared" ca="1" si="27"/>
        <v>0</v>
      </c>
      <c r="CF60" s="60">
        <f t="shared" ca="1" si="27"/>
        <v>0</v>
      </c>
      <c r="CG60" s="60">
        <f t="shared" ca="1" si="27"/>
        <v>0</v>
      </c>
      <c r="CH60" s="60">
        <f t="shared" ca="1" si="27"/>
        <v>0</v>
      </c>
      <c r="CI60" s="60">
        <f t="shared" ca="1" si="27"/>
        <v>0</v>
      </c>
      <c r="CJ60" s="60">
        <f t="shared" ca="1" si="27"/>
        <v>0</v>
      </c>
      <c r="CK60" s="60">
        <f t="shared" ca="1" si="27"/>
        <v>0</v>
      </c>
      <c r="CL60" s="60">
        <f t="shared" ca="1" si="6"/>
        <v>32366.459999985993</v>
      </c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R60" s="5"/>
      <c r="HS60" s="5"/>
      <c r="HT60" s="5"/>
    </row>
    <row r="61" spans="1:228" ht="13.5" customHeight="1">
      <c r="A61" s="43" t="s">
        <v>109</v>
      </c>
      <c r="B61" s="58">
        <v>3002</v>
      </c>
      <c r="C61" s="59" t="s">
        <v>378</v>
      </c>
      <c r="D61" s="60">
        <f t="shared" ca="1" si="25"/>
        <v>1409698.52</v>
      </c>
      <c r="E61" s="60">
        <f t="shared" ca="1" si="25"/>
        <v>1932826.45</v>
      </c>
      <c r="F61" s="60">
        <f t="shared" ca="1" si="25"/>
        <v>1943836.46</v>
      </c>
      <c r="G61" s="60">
        <f t="shared" ca="1" si="25"/>
        <v>-11010.01</v>
      </c>
      <c r="H61" s="60">
        <f t="shared" ca="1" si="25"/>
        <v>0</v>
      </c>
      <c r="I61" s="60">
        <f t="shared" ca="1" si="25"/>
        <v>-691313.57000000007</v>
      </c>
      <c r="J61" s="60">
        <f t="shared" ca="1" si="25"/>
        <v>-522467.53</v>
      </c>
      <c r="K61" s="60">
        <f t="shared" ca="1" si="25"/>
        <v>-828875.06</v>
      </c>
      <c r="L61" s="60">
        <f t="shared" ca="1" si="25"/>
        <v>306407.53000000003</v>
      </c>
      <c r="M61" s="60">
        <f t="shared" ca="1" si="25"/>
        <v>-168846.04</v>
      </c>
      <c r="N61" s="60">
        <f t="shared" ca="1" si="25"/>
        <v>9622.1200000000008</v>
      </c>
      <c r="O61" s="60">
        <f t="shared" ca="1" si="25"/>
        <v>-178468.16</v>
      </c>
      <c r="P61" s="60">
        <f t="shared" ca="1" si="25"/>
        <v>0</v>
      </c>
      <c r="Q61" s="60">
        <f t="shared" ca="1" si="25"/>
        <v>0</v>
      </c>
      <c r="R61" s="60">
        <f t="shared" ca="1" si="25"/>
        <v>0</v>
      </c>
      <c r="S61" s="60">
        <f t="shared" ca="1" si="25"/>
        <v>82963.280000000028</v>
      </c>
      <c r="T61" s="60">
        <f t="shared" ca="1" si="22"/>
        <v>391111.4</v>
      </c>
      <c r="U61" s="60">
        <f t="shared" ca="1" si="22"/>
        <v>-140746.41</v>
      </c>
      <c r="V61" s="60">
        <f t="shared" ca="1" si="22"/>
        <v>531857.81000000006</v>
      </c>
      <c r="W61" s="60">
        <f t="shared" ca="1" si="22"/>
        <v>-308148.12</v>
      </c>
      <c r="X61" s="60">
        <f t="shared" ca="1" si="22"/>
        <v>1633.88</v>
      </c>
      <c r="Y61" s="60">
        <f t="shared" ca="1" si="22"/>
        <v>-309782</v>
      </c>
      <c r="Z61" s="60">
        <f t="shared" ca="1" si="22"/>
        <v>85222.36</v>
      </c>
      <c r="AA61" s="60">
        <f t="shared" ca="1" si="22"/>
        <v>53358.380000000005</v>
      </c>
      <c r="AB61" s="60">
        <f t="shared" ca="1" si="22"/>
        <v>0</v>
      </c>
      <c r="AC61" s="60">
        <f t="shared" ca="1" si="22"/>
        <v>6643.38</v>
      </c>
      <c r="AD61" s="60">
        <f t="shared" ca="1" si="22"/>
        <v>28626.729999999996</v>
      </c>
      <c r="AE61" s="60">
        <f t="shared" ca="1" si="22"/>
        <v>0</v>
      </c>
      <c r="AF61" s="60">
        <f t="shared" ca="1" si="22"/>
        <v>0</v>
      </c>
      <c r="AG61" s="60">
        <f t="shared" ca="1" si="22"/>
        <v>28.91</v>
      </c>
      <c r="AH61" s="60">
        <f t="shared" ca="1" si="23"/>
        <v>0</v>
      </c>
      <c r="AI61" s="60">
        <f t="shared" ca="1" si="23"/>
        <v>-3435.04</v>
      </c>
      <c r="AJ61" s="60">
        <f t="shared" ca="1" si="23"/>
        <v>0</v>
      </c>
      <c r="AK61" s="60">
        <f t="shared" ca="1" si="23"/>
        <v>0</v>
      </c>
      <c r="AL61" s="60">
        <f t="shared" ca="1" si="23"/>
        <v>0</v>
      </c>
      <c r="AM61" s="60">
        <f t="shared" ca="1" si="23"/>
        <v>0</v>
      </c>
      <c r="AN61" s="60">
        <f t="shared" ca="1" si="23"/>
        <v>0</v>
      </c>
      <c r="AO61" s="60">
        <f t="shared" ca="1" si="23"/>
        <v>0</v>
      </c>
      <c r="AP61" s="60">
        <f t="shared" ca="1" si="23"/>
        <v>0</v>
      </c>
      <c r="AQ61" s="60">
        <f t="shared" ca="1" si="23"/>
        <v>0</v>
      </c>
      <c r="AR61" s="60">
        <f t="shared" ca="1" si="23"/>
        <v>0</v>
      </c>
      <c r="AS61" s="60">
        <f t="shared" ca="1" si="23"/>
        <v>-2250624.5799999377</v>
      </c>
      <c r="AT61" s="60">
        <f t="shared" ca="1" si="23"/>
        <v>-861647.1</v>
      </c>
      <c r="AU61" s="60">
        <f t="shared" ca="1" si="23"/>
        <v>-904844.99</v>
      </c>
      <c r="AV61" s="60">
        <f t="shared" ca="1" si="23"/>
        <v>43197.89</v>
      </c>
      <c r="AW61" s="60">
        <f t="shared" ca="1" si="23"/>
        <v>-475791.64999999944</v>
      </c>
      <c r="AX61" s="60">
        <f t="shared" ca="1" si="26"/>
        <v>817214.8900000006</v>
      </c>
      <c r="AY61" s="60">
        <f t="shared" ca="1" si="26"/>
        <v>-3543371.17</v>
      </c>
      <c r="AZ61" s="60">
        <f t="shared" ca="1" si="26"/>
        <v>-3155523.04</v>
      </c>
      <c r="BA61" s="60">
        <f t="shared" ca="1" si="26"/>
        <v>-387848.13</v>
      </c>
      <c r="BB61" s="60">
        <f t="shared" ca="1" si="26"/>
        <v>0</v>
      </c>
      <c r="BC61" s="60">
        <f t="shared" ca="1" si="26"/>
        <v>0</v>
      </c>
      <c r="BD61" s="60">
        <f t="shared" ca="1" si="26"/>
        <v>4360586.0600000005</v>
      </c>
      <c r="BE61" s="60">
        <f t="shared" ca="1" si="26"/>
        <v>-1293006.54</v>
      </c>
      <c r="BF61" s="60">
        <f t="shared" ca="1" si="26"/>
        <v>0</v>
      </c>
      <c r="BG61" s="60">
        <f t="shared" ca="1" si="26"/>
        <v>0</v>
      </c>
      <c r="BH61" s="60">
        <f t="shared" ca="1" si="26"/>
        <v>0</v>
      </c>
      <c r="BI61" s="60">
        <f t="shared" ca="1" si="26"/>
        <v>0</v>
      </c>
      <c r="BJ61" s="60">
        <f t="shared" ca="1" si="26"/>
        <v>0</v>
      </c>
      <c r="BK61" s="60">
        <f t="shared" ca="1" si="26"/>
        <v>-1293006.54</v>
      </c>
      <c r="BL61" s="60">
        <f t="shared" ca="1" si="24"/>
        <v>0</v>
      </c>
      <c r="BM61" s="60">
        <f t="shared" ca="1" si="24"/>
        <v>0</v>
      </c>
      <c r="BN61" s="60">
        <f t="shared" ca="1" si="24"/>
        <v>0</v>
      </c>
      <c r="BO61" s="60">
        <f t="shared" ca="1" si="24"/>
        <v>0</v>
      </c>
      <c r="BP61" s="60">
        <f t="shared" ca="1" si="24"/>
        <v>0</v>
      </c>
      <c r="BQ61" s="60">
        <f t="shared" ca="1" si="24"/>
        <v>0</v>
      </c>
      <c r="BR61" s="60">
        <f t="shared" ca="1" si="24"/>
        <v>0</v>
      </c>
      <c r="BS61" s="60">
        <f t="shared" ca="1" si="24"/>
        <v>-913185.82999993803</v>
      </c>
      <c r="BT61" s="60">
        <f t="shared" ca="1" si="24"/>
        <v>-97856.209999999992</v>
      </c>
      <c r="BU61" s="60">
        <f t="shared" ca="1" si="24"/>
        <v>-442772.34999996424</v>
      </c>
      <c r="BV61" s="60">
        <f t="shared" ca="1" si="27"/>
        <v>-132554.46999998391</v>
      </c>
      <c r="BW61" s="60">
        <f t="shared" ca="1" si="27"/>
        <v>0</v>
      </c>
      <c r="BX61" s="60">
        <f t="shared" ca="1" si="27"/>
        <v>-219444.47999998927</v>
      </c>
      <c r="BY61" s="60">
        <f t="shared" ca="1" si="27"/>
        <v>-17884.470000000671</v>
      </c>
      <c r="BZ61" s="60">
        <f t="shared" ca="1" si="27"/>
        <v>0</v>
      </c>
      <c r="CA61" s="60">
        <f t="shared" ca="1" si="27"/>
        <v>-2673.85</v>
      </c>
      <c r="CB61" s="60">
        <f t="shared" ca="1" si="27"/>
        <v>0</v>
      </c>
      <c r="CC61" s="60">
        <f t="shared" ca="1" si="27"/>
        <v>0</v>
      </c>
      <c r="CD61" s="60">
        <f t="shared" ca="1" si="27"/>
        <v>0</v>
      </c>
      <c r="CE61" s="60">
        <f t="shared" ca="1" si="27"/>
        <v>0</v>
      </c>
      <c r="CF61" s="60">
        <f t="shared" ca="1" si="27"/>
        <v>0</v>
      </c>
      <c r="CG61" s="60">
        <f t="shared" ca="1" si="27"/>
        <v>0</v>
      </c>
      <c r="CH61" s="60">
        <f t="shared" ca="1" si="27"/>
        <v>0</v>
      </c>
      <c r="CI61" s="60">
        <f t="shared" ca="1" si="27"/>
        <v>0</v>
      </c>
      <c r="CJ61" s="60">
        <f t="shared" ca="1" si="27"/>
        <v>0</v>
      </c>
      <c r="CK61" s="60">
        <f t="shared" ca="1" si="27"/>
        <v>0</v>
      </c>
      <c r="CL61" s="60">
        <f t="shared" ca="1" si="6"/>
        <v>-840926.05999993766</v>
      </c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R61" s="5"/>
      <c r="HS61" s="5"/>
      <c r="HT61" s="5"/>
    </row>
    <row r="62" spans="1:228" ht="13.5" customHeight="1">
      <c r="A62" s="43" t="s">
        <v>111</v>
      </c>
      <c r="B62" s="58">
        <v>3003</v>
      </c>
      <c r="C62" s="59" t="s">
        <v>378</v>
      </c>
      <c r="D62" s="60">
        <f t="shared" ca="1" si="25"/>
        <v>2347123.4300000006</v>
      </c>
      <c r="E62" s="60">
        <f t="shared" ca="1" si="25"/>
        <v>-46074.369999999995</v>
      </c>
      <c r="F62" s="60">
        <f t="shared" ca="1" si="25"/>
        <v>20710.8</v>
      </c>
      <c r="G62" s="60">
        <f t="shared" ca="1" si="25"/>
        <v>-66785.17</v>
      </c>
      <c r="H62" s="60">
        <f t="shared" ca="1" si="25"/>
        <v>0</v>
      </c>
      <c r="I62" s="60">
        <f t="shared" ca="1" si="25"/>
        <v>99423.779999999984</v>
      </c>
      <c r="J62" s="60">
        <f t="shared" ca="1" si="25"/>
        <v>99423.779999999984</v>
      </c>
      <c r="K62" s="60">
        <f t="shared" ca="1" si="25"/>
        <v>-97051.21</v>
      </c>
      <c r="L62" s="60">
        <f t="shared" ca="1" si="25"/>
        <v>196474.99</v>
      </c>
      <c r="M62" s="60">
        <f t="shared" ca="1" si="25"/>
        <v>0</v>
      </c>
      <c r="N62" s="60">
        <f t="shared" ca="1" si="25"/>
        <v>0</v>
      </c>
      <c r="O62" s="60">
        <f t="shared" ca="1" si="25"/>
        <v>0</v>
      </c>
      <c r="P62" s="60">
        <f t="shared" ca="1" si="25"/>
        <v>0</v>
      </c>
      <c r="Q62" s="60">
        <f t="shared" ca="1" si="25"/>
        <v>0</v>
      </c>
      <c r="R62" s="60">
        <f t="shared" ca="1" si="25"/>
        <v>0</v>
      </c>
      <c r="S62" s="60">
        <f t="shared" ca="1" si="25"/>
        <v>0</v>
      </c>
      <c r="T62" s="60">
        <f t="shared" ca="1" si="22"/>
        <v>0</v>
      </c>
      <c r="U62" s="60">
        <f t="shared" ca="1" si="22"/>
        <v>0</v>
      </c>
      <c r="V62" s="60">
        <f t="shared" ca="1" si="22"/>
        <v>0</v>
      </c>
      <c r="W62" s="60">
        <f t="shared" ca="1" si="22"/>
        <v>0</v>
      </c>
      <c r="X62" s="60">
        <f t="shared" ca="1" si="22"/>
        <v>0</v>
      </c>
      <c r="Y62" s="60">
        <f t="shared" ca="1" si="22"/>
        <v>0</v>
      </c>
      <c r="Z62" s="60">
        <f t="shared" ca="1" si="22"/>
        <v>2293774.0200000005</v>
      </c>
      <c r="AA62" s="60">
        <f t="shared" ca="1" si="22"/>
        <v>1531393.07</v>
      </c>
      <c r="AB62" s="60">
        <f t="shared" ca="1" si="22"/>
        <v>6.76</v>
      </c>
      <c r="AC62" s="60">
        <f t="shared" ca="1" si="22"/>
        <v>462819.52</v>
      </c>
      <c r="AD62" s="60">
        <f t="shared" ca="1" si="22"/>
        <v>491704.50000000006</v>
      </c>
      <c r="AE62" s="60">
        <f t="shared" ca="1" si="22"/>
        <v>0</v>
      </c>
      <c r="AF62" s="60">
        <f t="shared" ca="1" si="22"/>
        <v>0</v>
      </c>
      <c r="AG62" s="60">
        <f t="shared" ca="1" si="22"/>
        <v>556.72</v>
      </c>
      <c r="AH62" s="60">
        <f t="shared" ca="1" si="23"/>
        <v>-192706.55</v>
      </c>
      <c r="AI62" s="60">
        <f t="shared" ca="1" si="23"/>
        <v>0</v>
      </c>
      <c r="AJ62" s="60">
        <f t="shared" ca="1" si="23"/>
        <v>0</v>
      </c>
      <c r="AK62" s="60">
        <f t="shared" ca="1" si="23"/>
        <v>0</v>
      </c>
      <c r="AL62" s="60">
        <f t="shared" ca="1" si="23"/>
        <v>0</v>
      </c>
      <c r="AM62" s="60">
        <f t="shared" ca="1" si="23"/>
        <v>0</v>
      </c>
      <c r="AN62" s="60">
        <f t="shared" ca="1" si="23"/>
        <v>0</v>
      </c>
      <c r="AO62" s="60">
        <f t="shared" ca="1" si="23"/>
        <v>0</v>
      </c>
      <c r="AP62" s="60">
        <f t="shared" ca="1" si="23"/>
        <v>0</v>
      </c>
      <c r="AQ62" s="60">
        <f t="shared" ca="1" si="23"/>
        <v>0</v>
      </c>
      <c r="AR62" s="60">
        <f t="shared" ca="1" si="23"/>
        <v>0</v>
      </c>
      <c r="AS62" s="60">
        <f t="shared" ca="1" si="23"/>
        <v>-5549975.0599997779</v>
      </c>
      <c r="AT62" s="60">
        <f t="shared" ca="1" si="23"/>
        <v>-47010.21</v>
      </c>
      <c r="AU62" s="60">
        <f t="shared" ca="1" si="23"/>
        <v>-52990.86</v>
      </c>
      <c r="AV62" s="60">
        <f t="shared" ca="1" si="23"/>
        <v>5980.65</v>
      </c>
      <c r="AW62" s="60">
        <f t="shared" ca="1" si="23"/>
        <v>-1948567.540000001</v>
      </c>
      <c r="AX62" s="60">
        <f t="shared" ca="1" si="26"/>
        <v>-1948567.540000001</v>
      </c>
      <c r="AY62" s="60">
        <f t="shared" ca="1" si="26"/>
        <v>-14034205.200000001</v>
      </c>
      <c r="AZ62" s="60">
        <f t="shared" ca="1" si="26"/>
        <v>-12231824.440000001</v>
      </c>
      <c r="BA62" s="60">
        <f t="shared" ca="1" si="26"/>
        <v>-1802380.76</v>
      </c>
      <c r="BB62" s="60">
        <f t="shared" ca="1" si="26"/>
        <v>0</v>
      </c>
      <c r="BC62" s="60">
        <f t="shared" ca="1" si="26"/>
        <v>0</v>
      </c>
      <c r="BD62" s="60">
        <f t="shared" ca="1" si="26"/>
        <v>12085637.66</v>
      </c>
      <c r="BE62" s="60">
        <f t="shared" ca="1" si="26"/>
        <v>0</v>
      </c>
      <c r="BF62" s="60">
        <f t="shared" ca="1" si="26"/>
        <v>0</v>
      </c>
      <c r="BG62" s="60">
        <f t="shared" ca="1" si="26"/>
        <v>0</v>
      </c>
      <c r="BH62" s="60">
        <f t="shared" ca="1" si="26"/>
        <v>0</v>
      </c>
      <c r="BI62" s="60">
        <f t="shared" ca="1" si="26"/>
        <v>0</v>
      </c>
      <c r="BJ62" s="60">
        <f t="shared" ca="1" si="26"/>
        <v>0</v>
      </c>
      <c r="BK62" s="60">
        <f t="shared" ca="1" si="26"/>
        <v>0</v>
      </c>
      <c r="BL62" s="60">
        <f t="shared" ca="1" si="24"/>
        <v>0</v>
      </c>
      <c r="BM62" s="60">
        <f t="shared" ca="1" si="24"/>
        <v>0</v>
      </c>
      <c r="BN62" s="60">
        <f t="shared" ca="1" si="24"/>
        <v>0</v>
      </c>
      <c r="BO62" s="60">
        <f t="shared" ca="1" si="24"/>
        <v>0</v>
      </c>
      <c r="BP62" s="60">
        <f t="shared" ca="1" si="24"/>
        <v>0</v>
      </c>
      <c r="BQ62" s="60">
        <f t="shared" ca="1" si="24"/>
        <v>0</v>
      </c>
      <c r="BR62" s="60">
        <f t="shared" ca="1" si="24"/>
        <v>0</v>
      </c>
      <c r="BS62" s="60">
        <f t="shared" ca="1" si="24"/>
        <v>-4414135.019999777</v>
      </c>
      <c r="BT62" s="60">
        <f t="shared" ca="1" si="24"/>
        <v>-568877.94999999995</v>
      </c>
      <c r="BU62" s="60">
        <f t="shared" ca="1" si="24"/>
        <v>-2562647.9199998379</v>
      </c>
      <c r="BV62" s="60">
        <f t="shared" ca="1" si="27"/>
        <v>-790062.54999995232</v>
      </c>
      <c r="BW62" s="60">
        <f t="shared" ca="1" si="27"/>
        <v>0</v>
      </c>
      <c r="BX62" s="60">
        <f t="shared" ca="1" si="27"/>
        <v>-385462.26999998093</v>
      </c>
      <c r="BY62" s="60">
        <f t="shared" ca="1" si="27"/>
        <v>-107084.33000000566</v>
      </c>
      <c r="BZ62" s="60">
        <f t="shared" ca="1" si="27"/>
        <v>0</v>
      </c>
      <c r="CA62" s="60">
        <f t="shared" ca="1" si="27"/>
        <v>0</v>
      </c>
      <c r="CB62" s="60">
        <f t="shared" ca="1" si="27"/>
        <v>859737.71</v>
      </c>
      <c r="CC62" s="60">
        <f t="shared" ca="1" si="27"/>
        <v>859737.71</v>
      </c>
      <c r="CD62" s="60">
        <f t="shared" ca="1" si="27"/>
        <v>-3413070.46</v>
      </c>
      <c r="CE62" s="60">
        <f t="shared" ca="1" si="27"/>
        <v>4272808.17</v>
      </c>
      <c r="CF62" s="60">
        <f t="shared" ca="1" si="27"/>
        <v>0</v>
      </c>
      <c r="CG62" s="60">
        <f t="shared" ca="1" si="27"/>
        <v>0</v>
      </c>
      <c r="CH62" s="60">
        <f t="shared" ca="1" si="27"/>
        <v>0</v>
      </c>
      <c r="CI62" s="60">
        <f t="shared" ca="1" si="27"/>
        <v>0</v>
      </c>
      <c r="CJ62" s="60">
        <f t="shared" ca="1" si="27"/>
        <v>0</v>
      </c>
      <c r="CK62" s="60">
        <f t="shared" ca="1" si="27"/>
        <v>0</v>
      </c>
      <c r="CL62" s="60">
        <f t="shared" ca="1" si="6"/>
        <v>-3202851.6299997773</v>
      </c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R62" s="5"/>
      <c r="HS62" s="5"/>
      <c r="HT62" s="5"/>
    </row>
    <row r="63" spans="1:228" ht="13.5" customHeight="1">
      <c r="A63" s="43" t="s">
        <v>113</v>
      </c>
      <c r="B63" s="58">
        <v>3004</v>
      </c>
      <c r="C63" s="59" t="s">
        <v>378</v>
      </c>
      <c r="D63" s="60">
        <f t="shared" ca="1" si="25"/>
        <v>1313167</v>
      </c>
      <c r="E63" s="60">
        <f t="shared" ca="1" si="25"/>
        <v>1429896</v>
      </c>
      <c r="F63" s="60">
        <f t="shared" ca="1" si="25"/>
        <v>1437822</v>
      </c>
      <c r="G63" s="60">
        <f t="shared" ca="1" si="25"/>
        <v>-7926</v>
      </c>
      <c r="H63" s="60">
        <f t="shared" ca="1" si="25"/>
        <v>0</v>
      </c>
      <c r="I63" s="60">
        <f t="shared" ca="1" si="25"/>
        <v>-116729</v>
      </c>
      <c r="J63" s="60">
        <f t="shared" ca="1" si="25"/>
        <v>-120243</v>
      </c>
      <c r="K63" s="60">
        <f t="shared" ca="1" si="25"/>
        <v>-1373084</v>
      </c>
      <c r="L63" s="60">
        <f t="shared" ca="1" si="25"/>
        <v>1252841</v>
      </c>
      <c r="M63" s="60">
        <f t="shared" ca="1" si="25"/>
        <v>3514</v>
      </c>
      <c r="N63" s="60">
        <f t="shared" ca="1" si="25"/>
        <v>3938</v>
      </c>
      <c r="O63" s="60">
        <f t="shared" ca="1" si="25"/>
        <v>-424</v>
      </c>
      <c r="P63" s="60">
        <f t="shared" ca="1" si="25"/>
        <v>0</v>
      </c>
      <c r="Q63" s="60">
        <f t="shared" ca="1" si="25"/>
        <v>0</v>
      </c>
      <c r="R63" s="60">
        <f t="shared" ca="1" si="25"/>
        <v>0</v>
      </c>
      <c r="S63" s="60">
        <f t="shared" ca="1" si="25"/>
        <v>0</v>
      </c>
      <c r="T63" s="60">
        <f t="shared" ca="1" si="22"/>
        <v>0</v>
      </c>
      <c r="U63" s="60">
        <f t="shared" ca="1" si="22"/>
        <v>0</v>
      </c>
      <c r="V63" s="60">
        <f t="shared" ca="1" si="22"/>
        <v>0</v>
      </c>
      <c r="W63" s="60">
        <f t="shared" ca="1" si="22"/>
        <v>0</v>
      </c>
      <c r="X63" s="60">
        <f t="shared" ca="1" si="22"/>
        <v>0</v>
      </c>
      <c r="Y63" s="60">
        <f t="shared" ca="1" si="22"/>
        <v>0</v>
      </c>
      <c r="Z63" s="60">
        <f t="shared" ca="1" si="22"/>
        <v>0</v>
      </c>
      <c r="AA63" s="60">
        <f t="shared" ca="1" si="22"/>
        <v>0</v>
      </c>
      <c r="AB63" s="60">
        <f t="shared" ca="1" si="22"/>
        <v>0</v>
      </c>
      <c r="AC63" s="60">
        <f t="shared" ca="1" si="22"/>
        <v>0</v>
      </c>
      <c r="AD63" s="60">
        <f t="shared" ca="1" si="22"/>
        <v>0</v>
      </c>
      <c r="AE63" s="60">
        <f t="shared" ca="1" si="22"/>
        <v>0</v>
      </c>
      <c r="AF63" s="60">
        <f t="shared" ca="1" si="22"/>
        <v>0</v>
      </c>
      <c r="AG63" s="60">
        <f t="shared" ca="1" si="22"/>
        <v>0</v>
      </c>
      <c r="AH63" s="60">
        <f t="shared" ca="1" si="23"/>
        <v>0</v>
      </c>
      <c r="AI63" s="60">
        <f t="shared" ca="1" si="23"/>
        <v>0</v>
      </c>
      <c r="AJ63" s="60">
        <f t="shared" ca="1" si="23"/>
        <v>0</v>
      </c>
      <c r="AK63" s="60">
        <f t="shared" ca="1" si="23"/>
        <v>0</v>
      </c>
      <c r="AL63" s="60">
        <f t="shared" ca="1" si="23"/>
        <v>0</v>
      </c>
      <c r="AM63" s="60">
        <f t="shared" ca="1" si="23"/>
        <v>0</v>
      </c>
      <c r="AN63" s="60">
        <f t="shared" ca="1" si="23"/>
        <v>0</v>
      </c>
      <c r="AO63" s="60">
        <f t="shared" ca="1" si="23"/>
        <v>0</v>
      </c>
      <c r="AP63" s="60">
        <f t="shared" ca="1" si="23"/>
        <v>0</v>
      </c>
      <c r="AQ63" s="60">
        <f t="shared" ca="1" si="23"/>
        <v>0</v>
      </c>
      <c r="AR63" s="60">
        <f t="shared" ca="1" si="23"/>
        <v>0</v>
      </c>
      <c r="AS63" s="60">
        <f t="shared" ca="1" si="23"/>
        <v>-4326276.08</v>
      </c>
      <c r="AT63" s="60">
        <f t="shared" ca="1" si="23"/>
        <v>-47183</v>
      </c>
      <c r="AU63" s="60">
        <f t="shared" ca="1" si="23"/>
        <v>-47183</v>
      </c>
      <c r="AV63" s="60">
        <f t="shared" ca="1" si="23"/>
        <v>0</v>
      </c>
      <c r="AW63" s="60">
        <f t="shared" ca="1" si="23"/>
        <v>-986577.44</v>
      </c>
      <c r="AX63" s="60">
        <f t="shared" ca="1" si="26"/>
        <v>-2232781.44</v>
      </c>
      <c r="AY63" s="60">
        <f t="shared" ca="1" si="26"/>
        <v>1215699.56</v>
      </c>
      <c r="AZ63" s="60">
        <f t="shared" ca="1" si="26"/>
        <v>-1314331.44</v>
      </c>
      <c r="BA63" s="60">
        <f t="shared" ca="1" si="26"/>
        <v>2530031</v>
      </c>
      <c r="BB63" s="60">
        <f t="shared" ca="1" si="26"/>
        <v>0</v>
      </c>
      <c r="BC63" s="60">
        <f t="shared" ca="1" si="26"/>
        <v>0</v>
      </c>
      <c r="BD63" s="60">
        <f t="shared" ca="1" si="26"/>
        <v>-3448481</v>
      </c>
      <c r="BE63" s="60">
        <f t="shared" ca="1" si="26"/>
        <v>1246204</v>
      </c>
      <c r="BF63" s="60">
        <f t="shared" ca="1" si="26"/>
        <v>-1105012</v>
      </c>
      <c r="BG63" s="60">
        <f t="shared" ca="1" si="26"/>
        <v>160003</v>
      </c>
      <c r="BH63" s="60">
        <f t="shared" ca="1" si="26"/>
        <v>-1265015</v>
      </c>
      <c r="BI63" s="60">
        <f t="shared" ca="1" si="26"/>
        <v>0</v>
      </c>
      <c r="BJ63" s="60">
        <f t="shared" ca="1" si="26"/>
        <v>0</v>
      </c>
      <c r="BK63" s="60">
        <f t="shared" ca="1" si="26"/>
        <v>2351216</v>
      </c>
      <c r="BL63" s="60">
        <f t="shared" ca="1" si="24"/>
        <v>0</v>
      </c>
      <c r="BM63" s="60">
        <f t="shared" ca="1" si="24"/>
        <v>-2680</v>
      </c>
      <c r="BN63" s="60">
        <f t="shared" ca="1" si="24"/>
        <v>2680</v>
      </c>
      <c r="BO63" s="60">
        <f t="shared" ca="1" si="24"/>
        <v>-86069.64</v>
      </c>
      <c r="BP63" s="60">
        <f t="shared" ca="1" si="24"/>
        <v>-86069.64</v>
      </c>
      <c r="BQ63" s="60">
        <f t="shared" ca="1" si="24"/>
        <v>0</v>
      </c>
      <c r="BR63" s="60">
        <f t="shared" ca="1" si="24"/>
        <v>0</v>
      </c>
      <c r="BS63" s="60">
        <f t="shared" ca="1" si="24"/>
        <v>-3206446</v>
      </c>
      <c r="BT63" s="60">
        <f t="shared" ca="1" si="24"/>
        <v>-193528</v>
      </c>
      <c r="BU63" s="60">
        <f t="shared" ca="1" si="24"/>
        <v>-281123</v>
      </c>
      <c r="BV63" s="60">
        <f t="shared" ca="1" si="27"/>
        <v>-1520190</v>
      </c>
      <c r="BW63" s="60">
        <f t="shared" ca="1" si="27"/>
        <v>0</v>
      </c>
      <c r="BX63" s="60">
        <f t="shared" ca="1" si="27"/>
        <v>-358049</v>
      </c>
      <c r="BY63" s="60">
        <f t="shared" ca="1" si="27"/>
        <v>-850613</v>
      </c>
      <c r="BZ63" s="60">
        <f t="shared" ca="1" si="27"/>
        <v>113</v>
      </c>
      <c r="CA63" s="60">
        <f t="shared" ca="1" si="27"/>
        <v>-3056</v>
      </c>
      <c r="CB63" s="60">
        <f t="shared" ca="1" si="27"/>
        <v>0</v>
      </c>
      <c r="CC63" s="60">
        <f t="shared" ca="1" si="27"/>
        <v>0</v>
      </c>
      <c r="CD63" s="60">
        <f t="shared" ca="1" si="27"/>
        <v>0</v>
      </c>
      <c r="CE63" s="60">
        <f t="shared" ca="1" si="27"/>
        <v>0</v>
      </c>
      <c r="CF63" s="60">
        <f t="shared" ca="1" si="27"/>
        <v>0</v>
      </c>
      <c r="CG63" s="60">
        <f t="shared" ca="1" si="27"/>
        <v>0</v>
      </c>
      <c r="CH63" s="60">
        <f t="shared" ca="1" si="27"/>
        <v>0</v>
      </c>
      <c r="CI63" s="60">
        <f t="shared" ca="1" si="27"/>
        <v>0</v>
      </c>
      <c r="CJ63" s="60">
        <f t="shared" ca="1" si="27"/>
        <v>0</v>
      </c>
      <c r="CK63" s="60">
        <f t="shared" ca="1" si="27"/>
        <v>0</v>
      </c>
      <c r="CL63" s="60">
        <f t="shared" ca="1" si="6"/>
        <v>-3013109.08</v>
      </c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R63" s="5"/>
      <c r="HS63" s="5"/>
      <c r="HT63" s="5"/>
    </row>
    <row r="64" spans="1:228" ht="13.5" customHeight="1">
      <c r="A64" s="43" t="s">
        <v>115</v>
      </c>
      <c r="B64" s="58">
        <v>3005</v>
      </c>
      <c r="C64" s="59" t="s">
        <v>378</v>
      </c>
      <c r="D64" s="60">
        <f t="shared" ca="1" si="25"/>
        <v>101281775.64000002</v>
      </c>
      <c r="E64" s="60">
        <f t="shared" ca="1" si="25"/>
        <v>55602043.649999999</v>
      </c>
      <c r="F64" s="60">
        <f t="shared" ca="1" si="25"/>
        <v>55602043.649999999</v>
      </c>
      <c r="G64" s="60">
        <f t="shared" ca="1" si="25"/>
        <v>0</v>
      </c>
      <c r="H64" s="60">
        <f t="shared" ca="1" si="25"/>
        <v>0</v>
      </c>
      <c r="I64" s="60">
        <f t="shared" ca="1" si="25"/>
        <v>45679731.99000001</v>
      </c>
      <c r="J64" s="60">
        <f t="shared" ca="1" si="25"/>
        <v>45679731.99000001</v>
      </c>
      <c r="K64" s="60">
        <f t="shared" ca="1" si="25"/>
        <v>-82664573.879999995</v>
      </c>
      <c r="L64" s="60">
        <f t="shared" ca="1" si="25"/>
        <v>128344305.87</v>
      </c>
      <c r="M64" s="60">
        <f t="shared" ca="1" si="25"/>
        <v>0</v>
      </c>
      <c r="N64" s="60">
        <f t="shared" ca="1" si="25"/>
        <v>0</v>
      </c>
      <c r="O64" s="60">
        <f t="shared" ca="1" si="25"/>
        <v>0</v>
      </c>
      <c r="P64" s="60">
        <f t="shared" ca="1" si="25"/>
        <v>0</v>
      </c>
      <c r="Q64" s="60">
        <f t="shared" ca="1" si="25"/>
        <v>0</v>
      </c>
      <c r="R64" s="60">
        <f t="shared" ca="1" si="25"/>
        <v>0</v>
      </c>
      <c r="S64" s="60">
        <f t="shared" ca="1" si="25"/>
        <v>0</v>
      </c>
      <c r="T64" s="60">
        <f t="shared" ca="1" si="22"/>
        <v>0</v>
      </c>
      <c r="U64" s="60">
        <f t="shared" ca="1" si="22"/>
        <v>0</v>
      </c>
      <c r="V64" s="60">
        <f t="shared" ca="1" si="22"/>
        <v>0</v>
      </c>
      <c r="W64" s="60">
        <f t="shared" ca="1" si="22"/>
        <v>0</v>
      </c>
      <c r="X64" s="60">
        <f t="shared" ca="1" si="22"/>
        <v>0</v>
      </c>
      <c r="Y64" s="60">
        <f t="shared" ca="1" si="22"/>
        <v>0</v>
      </c>
      <c r="Z64" s="60">
        <f t="shared" ca="1" si="22"/>
        <v>0</v>
      </c>
      <c r="AA64" s="60">
        <f t="shared" ca="1" si="22"/>
        <v>0</v>
      </c>
      <c r="AB64" s="60">
        <f t="shared" ca="1" si="22"/>
        <v>0</v>
      </c>
      <c r="AC64" s="60">
        <f t="shared" ca="1" si="22"/>
        <v>0</v>
      </c>
      <c r="AD64" s="60">
        <f t="shared" ca="1" si="22"/>
        <v>0</v>
      </c>
      <c r="AE64" s="60">
        <f t="shared" ca="1" si="22"/>
        <v>0</v>
      </c>
      <c r="AF64" s="60">
        <f t="shared" ca="1" si="22"/>
        <v>0</v>
      </c>
      <c r="AG64" s="60">
        <f t="shared" ca="1" si="22"/>
        <v>0</v>
      </c>
      <c r="AH64" s="60">
        <f t="shared" ca="1" si="23"/>
        <v>0</v>
      </c>
      <c r="AI64" s="60">
        <f t="shared" ca="1" si="23"/>
        <v>0</v>
      </c>
      <c r="AJ64" s="60">
        <f t="shared" ca="1" si="23"/>
        <v>0</v>
      </c>
      <c r="AK64" s="60">
        <f t="shared" ca="1" si="23"/>
        <v>0</v>
      </c>
      <c r="AL64" s="60">
        <f t="shared" ca="1" si="23"/>
        <v>0</v>
      </c>
      <c r="AM64" s="60">
        <f t="shared" ca="1" si="23"/>
        <v>0</v>
      </c>
      <c r="AN64" s="60">
        <f t="shared" ca="1" si="23"/>
        <v>0</v>
      </c>
      <c r="AO64" s="60">
        <f t="shared" ca="1" si="23"/>
        <v>0</v>
      </c>
      <c r="AP64" s="60">
        <f t="shared" ca="1" si="23"/>
        <v>0</v>
      </c>
      <c r="AQ64" s="60">
        <f t="shared" ca="1" si="23"/>
        <v>0</v>
      </c>
      <c r="AR64" s="60">
        <f t="shared" ca="1" si="23"/>
        <v>0</v>
      </c>
      <c r="AS64" s="60">
        <f t="shared" ca="1" si="23"/>
        <v>-117907913.62</v>
      </c>
      <c r="AT64" s="60">
        <f t="shared" ca="1" si="23"/>
        <v>-14723210.57</v>
      </c>
      <c r="AU64" s="60">
        <f t="shared" ca="1" si="23"/>
        <v>-14723210.57</v>
      </c>
      <c r="AV64" s="60">
        <f t="shared" ca="1" si="23"/>
        <v>0</v>
      </c>
      <c r="AW64" s="60">
        <f t="shared" ca="1" si="23"/>
        <v>-5838458.5699999984</v>
      </c>
      <c r="AX64" s="60">
        <f t="shared" ca="1" si="26"/>
        <v>-5827647.5599999987</v>
      </c>
      <c r="AY64" s="60">
        <f t="shared" ca="1" si="26"/>
        <v>-35065397.32</v>
      </c>
      <c r="AZ64" s="60">
        <f t="shared" ca="1" si="26"/>
        <v>-35717602</v>
      </c>
      <c r="BA64" s="60">
        <f t="shared" ca="1" si="26"/>
        <v>-1731331.14</v>
      </c>
      <c r="BB64" s="60">
        <f t="shared" ca="1" si="26"/>
        <v>0</v>
      </c>
      <c r="BC64" s="60">
        <f t="shared" ca="1" si="26"/>
        <v>2383535.8199999998</v>
      </c>
      <c r="BD64" s="60">
        <f t="shared" ca="1" si="26"/>
        <v>29237749.760000002</v>
      </c>
      <c r="BE64" s="60">
        <f t="shared" ca="1" si="26"/>
        <v>-10811.010000000009</v>
      </c>
      <c r="BF64" s="60">
        <f t="shared" ca="1" si="26"/>
        <v>362870.01</v>
      </c>
      <c r="BG64" s="60">
        <f t="shared" ca="1" si="26"/>
        <v>387300</v>
      </c>
      <c r="BH64" s="60">
        <f t="shared" ca="1" si="26"/>
        <v>404.73</v>
      </c>
      <c r="BI64" s="60">
        <f t="shared" ca="1" si="26"/>
        <v>0</v>
      </c>
      <c r="BJ64" s="60">
        <f t="shared" ca="1" si="26"/>
        <v>-24834.720000000001</v>
      </c>
      <c r="BK64" s="60">
        <f t="shared" ca="1" si="26"/>
        <v>-373681.02</v>
      </c>
      <c r="BL64" s="60">
        <f t="shared" ca="1" si="24"/>
        <v>0</v>
      </c>
      <c r="BM64" s="60">
        <f t="shared" ca="1" si="24"/>
        <v>0</v>
      </c>
      <c r="BN64" s="60">
        <f t="shared" ca="1" si="24"/>
        <v>0</v>
      </c>
      <c r="BO64" s="60">
        <f t="shared" ca="1" si="24"/>
        <v>-1257971.0700000003</v>
      </c>
      <c r="BP64" s="60">
        <f t="shared" ca="1" si="24"/>
        <v>-1257971.0700000003</v>
      </c>
      <c r="BQ64" s="60">
        <f t="shared" ca="1" si="24"/>
        <v>0</v>
      </c>
      <c r="BR64" s="60">
        <f t="shared" ca="1" si="24"/>
        <v>0</v>
      </c>
      <c r="BS64" s="60">
        <f t="shared" ca="1" si="24"/>
        <v>-96088273.409999996</v>
      </c>
      <c r="BT64" s="60">
        <f t="shared" ca="1" si="24"/>
        <v>-37245898.609999999</v>
      </c>
      <c r="BU64" s="60">
        <f t="shared" ca="1" si="24"/>
        <v>-22205459.189999998</v>
      </c>
      <c r="BV64" s="60">
        <f t="shared" ca="1" si="27"/>
        <v>-1743140.3800000001</v>
      </c>
      <c r="BW64" s="60">
        <f t="shared" ca="1" si="27"/>
        <v>0</v>
      </c>
      <c r="BX64" s="60">
        <f t="shared" ca="1" si="27"/>
        <v>-29136853.23</v>
      </c>
      <c r="BY64" s="60">
        <f t="shared" ca="1" si="27"/>
        <v>-5756922</v>
      </c>
      <c r="BZ64" s="60">
        <f t="shared" ca="1" si="27"/>
        <v>0</v>
      </c>
      <c r="CA64" s="60">
        <f t="shared" ca="1" si="27"/>
        <v>0</v>
      </c>
      <c r="CB64" s="60">
        <f t="shared" ca="1" si="27"/>
        <v>0</v>
      </c>
      <c r="CC64" s="60">
        <f t="shared" ca="1" si="27"/>
        <v>0</v>
      </c>
      <c r="CD64" s="60">
        <f t="shared" ca="1" si="27"/>
        <v>0</v>
      </c>
      <c r="CE64" s="60">
        <f t="shared" ca="1" si="27"/>
        <v>0</v>
      </c>
      <c r="CF64" s="60">
        <f t="shared" ca="1" si="27"/>
        <v>0</v>
      </c>
      <c r="CG64" s="60">
        <f t="shared" ca="1" si="27"/>
        <v>0</v>
      </c>
      <c r="CH64" s="60">
        <f t="shared" ca="1" si="27"/>
        <v>0</v>
      </c>
      <c r="CI64" s="60">
        <f t="shared" ca="1" si="27"/>
        <v>0</v>
      </c>
      <c r="CJ64" s="60">
        <f t="shared" ca="1" si="27"/>
        <v>0</v>
      </c>
      <c r="CK64" s="60">
        <f t="shared" ca="1" si="27"/>
        <v>0</v>
      </c>
      <c r="CL64" s="60">
        <f t="shared" ca="1" si="6"/>
        <v>-16626137.979999989</v>
      </c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R64" s="5"/>
      <c r="HS64" s="5"/>
      <c r="HT64" s="5"/>
    </row>
    <row r="65" spans="1:228" ht="13.5" customHeight="1">
      <c r="A65" s="43" t="s">
        <v>116</v>
      </c>
      <c r="B65" s="58">
        <v>3006</v>
      </c>
      <c r="C65" s="59" t="s">
        <v>378</v>
      </c>
      <c r="D65" s="60">
        <f t="shared" ca="1" si="25"/>
        <v>154050712.07000002</v>
      </c>
      <c r="E65" s="60">
        <f t="shared" ca="1" si="25"/>
        <v>185996239.67000002</v>
      </c>
      <c r="F65" s="60">
        <f t="shared" ca="1" si="25"/>
        <v>252655183.88000003</v>
      </c>
      <c r="G65" s="60">
        <f t="shared" ca="1" si="25"/>
        <v>-66658944.210000001</v>
      </c>
      <c r="H65" s="60">
        <f t="shared" ca="1" si="25"/>
        <v>0</v>
      </c>
      <c r="I65" s="60">
        <f t="shared" ca="1" si="25"/>
        <v>-31945527.599999994</v>
      </c>
      <c r="J65" s="60">
        <f t="shared" ca="1" si="25"/>
        <v>-79763262.849999994</v>
      </c>
      <c r="K65" s="60">
        <f t="shared" ca="1" si="25"/>
        <v>-228178982.68000001</v>
      </c>
      <c r="L65" s="60">
        <f t="shared" ca="1" si="25"/>
        <v>148415719.83000001</v>
      </c>
      <c r="M65" s="60">
        <f t="shared" ca="1" si="25"/>
        <v>47817735.25</v>
      </c>
      <c r="N65" s="60">
        <f t="shared" ca="1" si="25"/>
        <v>52374450.299999997</v>
      </c>
      <c r="O65" s="60">
        <f t="shared" ca="1" si="25"/>
        <v>-4556715.05</v>
      </c>
      <c r="P65" s="60">
        <f t="shared" ca="1" si="25"/>
        <v>0</v>
      </c>
      <c r="Q65" s="60">
        <f t="shared" ca="1" si="25"/>
        <v>0</v>
      </c>
      <c r="R65" s="60">
        <f t="shared" ca="1" si="25"/>
        <v>0</v>
      </c>
      <c r="S65" s="60">
        <f t="shared" ca="1" si="25"/>
        <v>0</v>
      </c>
      <c r="T65" s="60">
        <f t="shared" ca="1" si="22"/>
        <v>0</v>
      </c>
      <c r="U65" s="60">
        <f t="shared" ca="1" si="22"/>
        <v>0</v>
      </c>
      <c r="V65" s="60">
        <f t="shared" ca="1" si="22"/>
        <v>0</v>
      </c>
      <c r="W65" s="60">
        <f t="shared" ca="1" si="22"/>
        <v>0</v>
      </c>
      <c r="X65" s="60">
        <f t="shared" ca="1" si="22"/>
        <v>0</v>
      </c>
      <c r="Y65" s="60">
        <f t="shared" ca="1" si="22"/>
        <v>0</v>
      </c>
      <c r="Z65" s="60">
        <f t="shared" ca="1" si="22"/>
        <v>0</v>
      </c>
      <c r="AA65" s="60">
        <f t="shared" ca="1" si="22"/>
        <v>0</v>
      </c>
      <c r="AB65" s="60">
        <f t="shared" ca="1" si="22"/>
        <v>0</v>
      </c>
      <c r="AC65" s="60">
        <f t="shared" ca="1" si="22"/>
        <v>0</v>
      </c>
      <c r="AD65" s="60">
        <f t="shared" ca="1" si="22"/>
        <v>0</v>
      </c>
      <c r="AE65" s="60">
        <f t="shared" ca="1" si="22"/>
        <v>0</v>
      </c>
      <c r="AF65" s="60">
        <f t="shared" ca="1" si="22"/>
        <v>0</v>
      </c>
      <c r="AG65" s="60">
        <f t="shared" ca="1" si="22"/>
        <v>0</v>
      </c>
      <c r="AH65" s="60">
        <f t="shared" ca="1" si="23"/>
        <v>0</v>
      </c>
      <c r="AI65" s="60">
        <f t="shared" ca="1" si="23"/>
        <v>0</v>
      </c>
      <c r="AJ65" s="60">
        <f t="shared" ca="1" si="23"/>
        <v>0</v>
      </c>
      <c r="AK65" s="60">
        <f t="shared" ca="1" si="23"/>
        <v>0</v>
      </c>
      <c r="AL65" s="60">
        <f t="shared" ca="1" si="23"/>
        <v>0</v>
      </c>
      <c r="AM65" s="60">
        <f t="shared" ca="1" si="23"/>
        <v>0</v>
      </c>
      <c r="AN65" s="60">
        <f t="shared" ca="1" si="23"/>
        <v>0</v>
      </c>
      <c r="AO65" s="60">
        <f t="shared" ca="1" si="23"/>
        <v>0</v>
      </c>
      <c r="AP65" s="60">
        <f t="shared" ca="1" si="23"/>
        <v>0</v>
      </c>
      <c r="AQ65" s="60">
        <f t="shared" ca="1" si="23"/>
        <v>0</v>
      </c>
      <c r="AR65" s="60">
        <f t="shared" ca="1" si="23"/>
        <v>0</v>
      </c>
      <c r="AS65" s="60">
        <f t="shared" ca="1" si="23"/>
        <v>-129338462.33999999</v>
      </c>
      <c r="AT65" s="60">
        <f t="shared" ca="1" si="23"/>
        <v>-3331228.959999999</v>
      </c>
      <c r="AU65" s="60">
        <f t="shared" ca="1" si="23"/>
        <v>-16632816.859999999</v>
      </c>
      <c r="AV65" s="60">
        <f t="shared" ca="1" si="23"/>
        <v>13301587.9</v>
      </c>
      <c r="AW65" s="60">
        <f t="shared" ca="1" si="23"/>
        <v>-2770026.7099999972</v>
      </c>
      <c r="AX65" s="60">
        <f t="shared" ca="1" si="26"/>
        <v>-4266127.5399999972</v>
      </c>
      <c r="AY65" s="60">
        <f t="shared" ca="1" si="26"/>
        <v>-14104518.279999997</v>
      </c>
      <c r="AZ65" s="60">
        <f t="shared" ca="1" si="26"/>
        <v>-9542137.5599999987</v>
      </c>
      <c r="BA65" s="60">
        <f t="shared" ca="1" si="26"/>
        <v>-4732098.18</v>
      </c>
      <c r="BB65" s="60">
        <f t="shared" ca="1" si="26"/>
        <v>0</v>
      </c>
      <c r="BC65" s="60">
        <f t="shared" ca="1" si="26"/>
        <v>169717.46</v>
      </c>
      <c r="BD65" s="60">
        <f t="shared" ca="1" si="26"/>
        <v>9838390.7400000002</v>
      </c>
      <c r="BE65" s="60">
        <f t="shared" ca="1" si="26"/>
        <v>1496100.83</v>
      </c>
      <c r="BF65" s="60">
        <f t="shared" ca="1" si="26"/>
        <v>4214010.42</v>
      </c>
      <c r="BG65" s="60">
        <f t="shared" ca="1" si="26"/>
        <v>1592230.7</v>
      </c>
      <c r="BH65" s="60">
        <f t="shared" ca="1" si="26"/>
        <v>2791497.18</v>
      </c>
      <c r="BI65" s="60">
        <f t="shared" ca="1" si="26"/>
        <v>0</v>
      </c>
      <c r="BJ65" s="60">
        <f t="shared" ca="1" si="26"/>
        <v>-169717.46</v>
      </c>
      <c r="BK65" s="60">
        <f t="shared" ca="1" si="26"/>
        <v>-2717909.59</v>
      </c>
      <c r="BL65" s="60">
        <f t="shared" ca="1" si="24"/>
        <v>0</v>
      </c>
      <c r="BM65" s="60">
        <f t="shared" ca="1" si="24"/>
        <v>0</v>
      </c>
      <c r="BN65" s="60">
        <f t="shared" ca="1" si="24"/>
        <v>0</v>
      </c>
      <c r="BO65" s="60">
        <f t="shared" ca="1" si="24"/>
        <v>-1893498.1200000006</v>
      </c>
      <c r="BP65" s="60">
        <f t="shared" ca="1" si="24"/>
        <v>-1893498.1200000006</v>
      </c>
      <c r="BQ65" s="60">
        <f t="shared" ca="1" si="24"/>
        <v>0</v>
      </c>
      <c r="BR65" s="60">
        <f t="shared" ca="1" si="24"/>
        <v>0</v>
      </c>
      <c r="BS65" s="60">
        <f t="shared" ca="1" si="24"/>
        <v>-121341887.97</v>
      </c>
      <c r="BT65" s="60">
        <f t="shared" ca="1" si="24"/>
        <v>-75315535.590000004</v>
      </c>
      <c r="BU65" s="60">
        <f t="shared" ca="1" si="24"/>
        <v>-39201518.770000003</v>
      </c>
      <c r="BV65" s="60">
        <f t="shared" ca="1" si="27"/>
        <v>-4597798.24</v>
      </c>
      <c r="BW65" s="60">
        <f t="shared" ca="1" si="27"/>
        <v>0</v>
      </c>
      <c r="BX65" s="60">
        <f t="shared" ca="1" si="27"/>
        <v>-1291853.1000000001</v>
      </c>
      <c r="BY65" s="60">
        <f t="shared" ca="1" si="27"/>
        <v>-5452449.5999999996</v>
      </c>
      <c r="BZ65" s="60">
        <f t="shared" ca="1" si="27"/>
        <v>4517267.33</v>
      </c>
      <c r="CA65" s="60">
        <f t="shared" ca="1" si="27"/>
        <v>0</v>
      </c>
      <c r="CB65" s="60">
        <f t="shared" ca="1" si="27"/>
        <v>0</v>
      </c>
      <c r="CC65" s="60">
        <f t="shared" ca="1" si="27"/>
        <v>0</v>
      </c>
      <c r="CD65" s="60">
        <f t="shared" ca="1" si="27"/>
        <v>0</v>
      </c>
      <c r="CE65" s="60">
        <f t="shared" ca="1" si="27"/>
        <v>0</v>
      </c>
      <c r="CF65" s="60">
        <f t="shared" ca="1" si="27"/>
        <v>0</v>
      </c>
      <c r="CG65" s="60">
        <f t="shared" ca="1" si="27"/>
        <v>0</v>
      </c>
      <c r="CH65" s="60">
        <f t="shared" ca="1" si="27"/>
        <v>0</v>
      </c>
      <c r="CI65" s="60">
        <f t="shared" ca="1" si="27"/>
        <v>-1820.58</v>
      </c>
      <c r="CJ65" s="60">
        <f t="shared" ca="1" si="27"/>
        <v>-1820.58</v>
      </c>
      <c r="CK65" s="60">
        <f t="shared" ca="1" si="27"/>
        <v>0</v>
      </c>
      <c r="CL65" s="60">
        <f t="shared" ca="1" si="6"/>
        <v>24712249.730000034</v>
      </c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R65" s="5"/>
      <c r="HS65" s="5"/>
      <c r="HT65" s="5"/>
    </row>
    <row r="66" spans="1:228" ht="13.5" customHeight="1">
      <c r="A66" s="43" t="s">
        <v>117</v>
      </c>
      <c r="B66" s="58">
        <v>3007</v>
      </c>
      <c r="C66" s="59" t="s">
        <v>378</v>
      </c>
      <c r="D66" s="60">
        <f t="shared" ca="1" si="25"/>
        <v>4059964.6600000006</v>
      </c>
      <c r="E66" s="60">
        <f t="shared" ca="1" si="25"/>
        <v>7483006.1100000003</v>
      </c>
      <c r="F66" s="60">
        <f t="shared" ca="1" si="25"/>
        <v>7532871.25</v>
      </c>
      <c r="G66" s="60">
        <f t="shared" ca="1" si="25"/>
        <v>-49865.14</v>
      </c>
      <c r="H66" s="60">
        <f t="shared" ca="1" si="25"/>
        <v>0</v>
      </c>
      <c r="I66" s="60">
        <f t="shared" ca="1" si="25"/>
        <v>-3423494.1799999997</v>
      </c>
      <c r="J66" s="60">
        <f t="shared" ca="1" si="25"/>
        <v>-3366305.84</v>
      </c>
      <c r="K66" s="60">
        <f t="shared" ca="1" si="25"/>
        <v>-6213260.9199999999</v>
      </c>
      <c r="L66" s="60">
        <f t="shared" ca="1" si="25"/>
        <v>2846955.08</v>
      </c>
      <c r="M66" s="60">
        <f t="shared" ca="1" si="25"/>
        <v>-57188.34</v>
      </c>
      <c r="N66" s="60">
        <f t="shared" ca="1" si="25"/>
        <v>11253.59</v>
      </c>
      <c r="O66" s="60">
        <f t="shared" ca="1" si="25"/>
        <v>-68441.929999999993</v>
      </c>
      <c r="P66" s="60">
        <f t="shared" ca="1" si="25"/>
        <v>0</v>
      </c>
      <c r="Q66" s="60">
        <f t="shared" ca="1" si="25"/>
        <v>0</v>
      </c>
      <c r="R66" s="60">
        <f t="shared" ca="1" si="25"/>
        <v>0</v>
      </c>
      <c r="S66" s="60">
        <f t="shared" ca="1" si="25"/>
        <v>0</v>
      </c>
      <c r="T66" s="60">
        <f t="shared" ca="1" si="22"/>
        <v>0</v>
      </c>
      <c r="U66" s="60">
        <f t="shared" ca="1" si="22"/>
        <v>0</v>
      </c>
      <c r="V66" s="60">
        <f t="shared" ca="1" si="22"/>
        <v>0</v>
      </c>
      <c r="W66" s="60">
        <f t="shared" ca="1" si="22"/>
        <v>0</v>
      </c>
      <c r="X66" s="60">
        <f t="shared" ca="1" si="22"/>
        <v>0</v>
      </c>
      <c r="Y66" s="60">
        <f t="shared" ca="1" si="22"/>
        <v>0</v>
      </c>
      <c r="Z66" s="60">
        <f t="shared" ca="1" si="22"/>
        <v>0</v>
      </c>
      <c r="AA66" s="60">
        <f t="shared" ca="1" si="22"/>
        <v>0</v>
      </c>
      <c r="AB66" s="60">
        <f t="shared" ca="1" si="22"/>
        <v>0</v>
      </c>
      <c r="AC66" s="60">
        <f t="shared" ca="1" si="22"/>
        <v>0</v>
      </c>
      <c r="AD66" s="60">
        <f t="shared" ca="1" si="22"/>
        <v>0</v>
      </c>
      <c r="AE66" s="60">
        <f t="shared" ca="1" si="22"/>
        <v>0</v>
      </c>
      <c r="AF66" s="60">
        <f t="shared" ca="1" si="22"/>
        <v>0</v>
      </c>
      <c r="AG66" s="60">
        <f t="shared" ca="1" si="22"/>
        <v>0</v>
      </c>
      <c r="AH66" s="60">
        <f t="shared" ca="1" si="23"/>
        <v>0</v>
      </c>
      <c r="AI66" s="60">
        <f t="shared" ca="1" si="23"/>
        <v>0</v>
      </c>
      <c r="AJ66" s="60">
        <f t="shared" ca="1" si="23"/>
        <v>452.73</v>
      </c>
      <c r="AK66" s="60">
        <f t="shared" ca="1" si="23"/>
        <v>452.73</v>
      </c>
      <c r="AL66" s="60">
        <f t="shared" ca="1" si="23"/>
        <v>0</v>
      </c>
      <c r="AM66" s="60">
        <f t="shared" ca="1" si="23"/>
        <v>0</v>
      </c>
      <c r="AN66" s="60">
        <f t="shared" ca="1" si="23"/>
        <v>0</v>
      </c>
      <c r="AO66" s="60">
        <f t="shared" ca="1" si="23"/>
        <v>0</v>
      </c>
      <c r="AP66" s="60">
        <f t="shared" ca="1" si="23"/>
        <v>0</v>
      </c>
      <c r="AQ66" s="60">
        <f t="shared" ca="1" si="23"/>
        <v>0</v>
      </c>
      <c r="AR66" s="60">
        <f t="shared" ca="1" si="23"/>
        <v>0</v>
      </c>
      <c r="AS66" s="60">
        <f t="shared" ca="1" si="23"/>
        <v>-3749684.2000000011</v>
      </c>
      <c r="AT66" s="60">
        <f t="shared" ca="1" si="23"/>
        <v>-927000</v>
      </c>
      <c r="AU66" s="60">
        <f t="shared" ca="1" si="23"/>
        <v>-927000</v>
      </c>
      <c r="AV66" s="60">
        <f t="shared" ca="1" si="23"/>
        <v>0</v>
      </c>
      <c r="AW66" s="60">
        <f t="shared" ca="1" si="23"/>
        <v>-1234201.2100000007</v>
      </c>
      <c r="AX66" s="60">
        <f t="shared" ca="1" si="26"/>
        <v>-1308508.8900000006</v>
      </c>
      <c r="AY66" s="60">
        <f t="shared" ca="1" si="26"/>
        <v>-5458666.6400000006</v>
      </c>
      <c r="AZ66" s="60">
        <f t="shared" ca="1" si="26"/>
        <v>-4484911.7300000004</v>
      </c>
      <c r="BA66" s="60">
        <f t="shared" ca="1" si="26"/>
        <v>-973754.91</v>
      </c>
      <c r="BB66" s="60">
        <f t="shared" ca="1" si="26"/>
        <v>0</v>
      </c>
      <c r="BC66" s="60">
        <f t="shared" ca="1" si="26"/>
        <v>0</v>
      </c>
      <c r="BD66" s="60">
        <f t="shared" ca="1" si="26"/>
        <v>4150157.75</v>
      </c>
      <c r="BE66" s="60">
        <f t="shared" ca="1" si="26"/>
        <v>74307.679999999993</v>
      </c>
      <c r="BF66" s="60">
        <f t="shared" ca="1" si="26"/>
        <v>523966.48</v>
      </c>
      <c r="BG66" s="60">
        <f t="shared" ca="1" si="26"/>
        <v>430497.7</v>
      </c>
      <c r="BH66" s="60">
        <f t="shared" ca="1" si="26"/>
        <v>93468.78</v>
      </c>
      <c r="BI66" s="60">
        <f t="shared" ca="1" si="26"/>
        <v>0</v>
      </c>
      <c r="BJ66" s="60">
        <f t="shared" ca="1" si="26"/>
        <v>0</v>
      </c>
      <c r="BK66" s="60">
        <f t="shared" ca="1" si="26"/>
        <v>-449658.8</v>
      </c>
      <c r="BL66" s="60">
        <f t="shared" ca="1" si="24"/>
        <v>0</v>
      </c>
      <c r="BM66" s="60">
        <f t="shared" ca="1" si="24"/>
        <v>0</v>
      </c>
      <c r="BN66" s="60">
        <f t="shared" ca="1" si="24"/>
        <v>0</v>
      </c>
      <c r="BO66" s="60">
        <f t="shared" ca="1" si="24"/>
        <v>-19467.54</v>
      </c>
      <c r="BP66" s="60">
        <f t="shared" ca="1" si="24"/>
        <v>-19530.71</v>
      </c>
      <c r="BQ66" s="60">
        <f t="shared" ca="1" si="24"/>
        <v>0</v>
      </c>
      <c r="BR66" s="60">
        <f t="shared" ca="1" si="24"/>
        <v>63.17</v>
      </c>
      <c r="BS66" s="60">
        <f t="shared" ca="1" si="24"/>
        <v>-1572985.42</v>
      </c>
      <c r="BT66" s="60">
        <f t="shared" ca="1" si="24"/>
        <v>-1170001.47</v>
      </c>
      <c r="BU66" s="60">
        <f t="shared" ca="1" si="24"/>
        <v>-325194.82</v>
      </c>
      <c r="BV66" s="60">
        <f t="shared" ca="1" si="27"/>
        <v>-100536.01</v>
      </c>
      <c r="BW66" s="60">
        <f t="shared" ca="1" si="27"/>
        <v>0</v>
      </c>
      <c r="BX66" s="60">
        <f t="shared" ca="1" si="27"/>
        <v>-585.42999999999995</v>
      </c>
      <c r="BY66" s="60">
        <f t="shared" ca="1" si="27"/>
        <v>0</v>
      </c>
      <c r="BZ66" s="60">
        <f t="shared" ca="1" si="27"/>
        <v>38197.86</v>
      </c>
      <c r="CA66" s="60">
        <f t="shared" ca="1" si="27"/>
        <v>-14865.55</v>
      </c>
      <c r="CB66" s="60">
        <f t="shared" ca="1" si="27"/>
        <v>3969.9699999998556</v>
      </c>
      <c r="CC66" s="60">
        <f t="shared" ca="1" si="27"/>
        <v>3969.9699999998556</v>
      </c>
      <c r="CD66" s="60">
        <f t="shared" ca="1" si="27"/>
        <v>-268570.83000000007</v>
      </c>
      <c r="CE66" s="60">
        <f t="shared" ca="1" si="27"/>
        <v>272540.79999999993</v>
      </c>
      <c r="CF66" s="60">
        <f t="shared" ca="1" si="27"/>
        <v>0</v>
      </c>
      <c r="CG66" s="60">
        <f t="shared" ca="1" si="27"/>
        <v>0</v>
      </c>
      <c r="CH66" s="60">
        <f t="shared" ca="1" si="27"/>
        <v>0</v>
      </c>
      <c r="CI66" s="60">
        <f t="shared" ca="1" si="27"/>
        <v>0</v>
      </c>
      <c r="CJ66" s="60">
        <f t="shared" ca="1" si="27"/>
        <v>0</v>
      </c>
      <c r="CK66" s="60">
        <f t="shared" ca="1" si="27"/>
        <v>0</v>
      </c>
      <c r="CL66" s="60">
        <f t="shared" ca="1" si="6"/>
        <v>310280.4599999995</v>
      </c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R66" s="5"/>
      <c r="HS66" s="5"/>
      <c r="HT66" s="5"/>
    </row>
    <row r="67" spans="1:228" ht="13.5" customHeight="1">
      <c r="A67" s="43" t="s">
        <v>118</v>
      </c>
      <c r="B67" s="58">
        <v>3008</v>
      </c>
      <c r="C67" s="59" t="s">
        <v>378</v>
      </c>
      <c r="D67" s="60">
        <f t="shared" ca="1" si="25"/>
        <v>150561822.99000001</v>
      </c>
      <c r="E67" s="60">
        <f t="shared" ca="1" si="25"/>
        <v>116278314.36000003</v>
      </c>
      <c r="F67" s="60">
        <f t="shared" ca="1" si="25"/>
        <v>123081489.91000003</v>
      </c>
      <c r="G67" s="60">
        <f t="shared" ca="1" si="25"/>
        <v>-6803175.5499999989</v>
      </c>
      <c r="H67" s="60">
        <f t="shared" ca="1" si="25"/>
        <v>0</v>
      </c>
      <c r="I67" s="60">
        <f t="shared" ca="1" si="25"/>
        <v>-19632706.64000003</v>
      </c>
      <c r="J67" s="60">
        <f t="shared" ca="1" si="25"/>
        <v>-19632712.280000031</v>
      </c>
      <c r="K67" s="60">
        <f t="shared" ca="1" si="25"/>
        <v>-116670855.04000008</v>
      </c>
      <c r="L67" s="60">
        <f t="shared" ca="1" si="25"/>
        <v>97038142.76000005</v>
      </c>
      <c r="M67" s="60">
        <f t="shared" ca="1" si="25"/>
        <v>5.639999999999997</v>
      </c>
      <c r="N67" s="60">
        <f t="shared" ca="1" si="25"/>
        <v>11.149999999999999</v>
      </c>
      <c r="O67" s="60">
        <f t="shared" ca="1" si="25"/>
        <v>-5.5100000000000016</v>
      </c>
      <c r="P67" s="60">
        <f t="shared" ca="1" si="25"/>
        <v>0</v>
      </c>
      <c r="Q67" s="60">
        <f t="shared" ca="1" si="25"/>
        <v>0</v>
      </c>
      <c r="R67" s="60">
        <f t="shared" ca="1" si="25"/>
        <v>0</v>
      </c>
      <c r="S67" s="60">
        <f t="shared" ca="1" si="25"/>
        <v>0</v>
      </c>
      <c r="T67" s="60">
        <f t="shared" ca="1" si="22"/>
        <v>0</v>
      </c>
      <c r="U67" s="60">
        <f t="shared" ca="1" si="22"/>
        <v>0</v>
      </c>
      <c r="V67" s="60">
        <f t="shared" ca="1" si="22"/>
        <v>0</v>
      </c>
      <c r="W67" s="60">
        <f t="shared" ca="1" si="22"/>
        <v>0</v>
      </c>
      <c r="X67" s="60">
        <f t="shared" ca="1" si="22"/>
        <v>0</v>
      </c>
      <c r="Y67" s="60">
        <f t="shared" ca="1" si="22"/>
        <v>0</v>
      </c>
      <c r="Z67" s="60">
        <f t="shared" ca="1" si="22"/>
        <v>53916215.269999996</v>
      </c>
      <c r="AA67" s="60">
        <f t="shared" ca="1" si="22"/>
        <v>53916215.269999996</v>
      </c>
      <c r="AB67" s="60">
        <f t="shared" ca="1" si="22"/>
        <v>0</v>
      </c>
      <c r="AC67" s="60">
        <f t="shared" ca="1" si="22"/>
        <v>0</v>
      </c>
      <c r="AD67" s="60">
        <f t="shared" ca="1" si="22"/>
        <v>0</v>
      </c>
      <c r="AE67" s="60">
        <f t="shared" ca="1" si="22"/>
        <v>0</v>
      </c>
      <c r="AF67" s="60">
        <f t="shared" ca="1" si="22"/>
        <v>0</v>
      </c>
      <c r="AG67" s="60">
        <f t="shared" ca="1" si="22"/>
        <v>0</v>
      </c>
      <c r="AH67" s="60">
        <f t="shared" ca="1" si="23"/>
        <v>0</v>
      </c>
      <c r="AI67" s="60">
        <f t="shared" ca="1" si="23"/>
        <v>0</v>
      </c>
      <c r="AJ67" s="60">
        <f t="shared" ca="1" si="23"/>
        <v>0</v>
      </c>
      <c r="AK67" s="60">
        <f t="shared" ca="1" si="23"/>
        <v>0</v>
      </c>
      <c r="AL67" s="60">
        <f t="shared" ca="1" si="23"/>
        <v>0</v>
      </c>
      <c r="AM67" s="60">
        <f t="shared" ca="1" si="23"/>
        <v>0</v>
      </c>
      <c r="AN67" s="60">
        <f t="shared" ca="1" si="23"/>
        <v>0</v>
      </c>
      <c r="AO67" s="60">
        <f t="shared" ca="1" si="23"/>
        <v>0</v>
      </c>
      <c r="AP67" s="60">
        <f t="shared" ca="1" si="23"/>
        <v>0</v>
      </c>
      <c r="AQ67" s="60">
        <f t="shared" ca="1" si="23"/>
        <v>0</v>
      </c>
      <c r="AR67" s="60">
        <f t="shared" ca="1" si="23"/>
        <v>0</v>
      </c>
      <c r="AS67" s="60">
        <f t="shared" ca="1" si="23"/>
        <v>-63254743.900000066</v>
      </c>
      <c r="AT67" s="60">
        <f t="shared" ca="1" si="23"/>
        <v>-2965169.1399999997</v>
      </c>
      <c r="AU67" s="60">
        <f t="shared" ca="1" si="23"/>
        <v>-3995169.1399999997</v>
      </c>
      <c r="AV67" s="60">
        <f t="shared" ca="1" si="23"/>
        <v>1030000</v>
      </c>
      <c r="AW67" s="60">
        <f t="shared" ca="1" si="23"/>
        <v>-7713220.0099999905</v>
      </c>
      <c r="AX67" s="60">
        <f t="shared" ca="1" si="26"/>
        <v>-13713220.00999999</v>
      </c>
      <c r="AY67" s="60">
        <f t="shared" ca="1" si="26"/>
        <v>-87496112.969999999</v>
      </c>
      <c r="AZ67" s="60">
        <f t="shared" ca="1" si="26"/>
        <v>-87254204.379999995</v>
      </c>
      <c r="BA67" s="60">
        <f t="shared" ca="1" si="26"/>
        <v>-241908.58999999985</v>
      </c>
      <c r="BB67" s="60">
        <f t="shared" ca="1" si="26"/>
        <v>0</v>
      </c>
      <c r="BC67" s="60">
        <f t="shared" ca="1" si="26"/>
        <v>0</v>
      </c>
      <c r="BD67" s="60">
        <f t="shared" ca="1" si="26"/>
        <v>73782892.960000008</v>
      </c>
      <c r="BE67" s="60">
        <f t="shared" ca="1" si="26"/>
        <v>6000000</v>
      </c>
      <c r="BF67" s="60">
        <f t="shared" ca="1" si="26"/>
        <v>29576615.260000005</v>
      </c>
      <c r="BG67" s="60">
        <f t="shared" ca="1" si="26"/>
        <v>29576615.260000005</v>
      </c>
      <c r="BH67" s="60">
        <f t="shared" ca="1" si="26"/>
        <v>0</v>
      </c>
      <c r="BI67" s="60">
        <f t="shared" ca="1" si="26"/>
        <v>0</v>
      </c>
      <c r="BJ67" s="60">
        <f t="shared" ca="1" si="26"/>
        <v>0</v>
      </c>
      <c r="BK67" s="60">
        <f t="shared" ca="1" si="26"/>
        <v>-23576615.260000005</v>
      </c>
      <c r="BL67" s="60">
        <f t="shared" ca="1" si="24"/>
        <v>0</v>
      </c>
      <c r="BM67" s="60">
        <f t="shared" ca="1" si="24"/>
        <v>0</v>
      </c>
      <c r="BN67" s="60">
        <f t="shared" ca="1" si="24"/>
        <v>0</v>
      </c>
      <c r="BO67" s="60">
        <f t="shared" ca="1" si="24"/>
        <v>-277733.8200000003</v>
      </c>
      <c r="BP67" s="60">
        <f t="shared" ca="1" si="24"/>
        <v>-277733.8200000003</v>
      </c>
      <c r="BQ67" s="60">
        <f t="shared" ca="1" si="24"/>
        <v>0</v>
      </c>
      <c r="BR67" s="60">
        <f t="shared" ca="1" si="24"/>
        <v>0</v>
      </c>
      <c r="BS67" s="60">
        <f t="shared" ca="1" si="24"/>
        <v>-52253630.400000073</v>
      </c>
      <c r="BT67" s="60">
        <f t="shared" ca="1" si="24"/>
        <v>-49403150.38000007</v>
      </c>
      <c r="BU67" s="60">
        <f t="shared" ca="1" si="24"/>
        <v>-1530363.4899999998</v>
      </c>
      <c r="BV67" s="60">
        <f t="shared" ca="1" si="27"/>
        <v>-297150.93999999994</v>
      </c>
      <c r="BW67" s="60">
        <f t="shared" ca="1" si="27"/>
        <v>0</v>
      </c>
      <c r="BX67" s="60">
        <f t="shared" ca="1" si="27"/>
        <v>-57009.840000000011</v>
      </c>
      <c r="BY67" s="60">
        <f t="shared" ca="1" si="27"/>
        <v>-965955.75</v>
      </c>
      <c r="BZ67" s="60">
        <f t="shared" ca="1" si="27"/>
        <v>0</v>
      </c>
      <c r="CA67" s="60">
        <f t="shared" ca="1" si="27"/>
        <v>0</v>
      </c>
      <c r="CB67" s="60">
        <f t="shared" ca="1" si="27"/>
        <v>-44990.529999999329</v>
      </c>
      <c r="CC67" s="60">
        <f t="shared" ca="1" si="27"/>
        <v>-44990.529999999329</v>
      </c>
      <c r="CD67" s="60">
        <f t="shared" ca="1" si="27"/>
        <v>-1898804.92</v>
      </c>
      <c r="CE67" s="60">
        <f t="shared" ca="1" si="27"/>
        <v>1853814.3900000006</v>
      </c>
      <c r="CF67" s="60">
        <f t="shared" ca="1" si="27"/>
        <v>0</v>
      </c>
      <c r="CG67" s="60">
        <f t="shared" ca="1" si="27"/>
        <v>0</v>
      </c>
      <c r="CH67" s="60">
        <f t="shared" ca="1" si="27"/>
        <v>0</v>
      </c>
      <c r="CI67" s="60">
        <f t="shared" ca="1" si="27"/>
        <v>0</v>
      </c>
      <c r="CJ67" s="60">
        <f t="shared" ca="1" si="27"/>
        <v>0</v>
      </c>
      <c r="CK67" s="60">
        <f t="shared" ca="1" si="27"/>
        <v>0</v>
      </c>
      <c r="CL67" s="60">
        <f t="shared" ca="1" si="6"/>
        <v>87307079.089999944</v>
      </c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R67" s="5"/>
      <c r="HS67" s="5"/>
      <c r="HT67" s="5"/>
    </row>
    <row r="68" spans="1:228" ht="13.5" customHeight="1">
      <c r="A68" s="43" t="s">
        <v>119</v>
      </c>
      <c r="B68" s="58">
        <v>3009</v>
      </c>
      <c r="C68" s="59" t="s">
        <v>378</v>
      </c>
      <c r="D68" s="60">
        <f t="shared" ca="1" si="25"/>
        <v>831502763.21538055</v>
      </c>
      <c r="E68" s="60">
        <f t="shared" ca="1" si="25"/>
        <v>787808124.73000002</v>
      </c>
      <c r="F68" s="60">
        <f t="shared" ca="1" si="25"/>
        <v>792058124.73000002</v>
      </c>
      <c r="G68" s="60">
        <f t="shared" ca="1" si="25"/>
        <v>-4250000</v>
      </c>
      <c r="H68" s="60">
        <f t="shared" ca="1" si="25"/>
        <v>0</v>
      </c>
      <c r="I68" s="60">
        <f t="shared" ca="1" si="25"/>
        <v>-82591147.449999928</v>
      </c>
      <c r="J68" s="60">
        <f t="shared" ca="1" si="25"/>
        <v>-82591147.449999928</v>
      </c>
      <c r="K68" s="60">
        <f t="shared" ca="1" si="25"/>
        <v>-787200281.64999998</v>
      </c>
      <c r="L68" s="60">
        <f t="shared" ca="1" si="25"/>
        <v>704609134.20000005</v>
      </c>
      <c r="M68" s="60">
        <f t="shared" ca="1" si="25"/>
        <v>0</v>
      </c>
      <c r="N68" s="60">
        <f t="shared" ca="1" si="25"/>
        <v>0</v>
      </c>
      <c r="O68" s="60">
        <f t="shared" ca="1" si="25"/>
        <v>0</v>
      </c>
      <c r="P68" s="60">
        <f t="shared" ca="1" si="25"/>
        <v>0</v>
      </c>
      <c r="Q68" s="60">
        <f t="shared" ca="1" si="25"/>
        <v>0</v>
      </c>
      <c r="R68" s="60">
        <f t="shared" ca="1" si="25"/>
        <v>0</v>
      </c>
      <c r="S68" s="60">
        <f t="shared" ca="1" si="25"/>
        <v>0</v>
      </c>
      <c r="T68" s="60">
        <f t="shared" ca="1" si="22"/>
        <v>0</v>
      </c>
      <c r="U68" s="60">
        <f t="shared" ca="1" si="22"/>
        <v>0</v>
      </c>
      <c r="V68" s="60">
        <f t="shared" ca="1" si="22"/>
        <v>0</v>
      </c>
      <c r="W68" s="60">
        <f t="shared" ca="1" si="22"/>
        <v>0</v>
      </c>
      <c r="X68" s="60">
        <f t="shared" ca="1" si="22"/>
        <v>0</v>
      </c>
      <c r="Y68" s="60">
        <f t="shared" ca="1" si="22"/>
        <v>0</v>
      </c>
      <c r="Z68" s="60">
        <f t="shared" ca="1" si="22"/>
        <v>126285785.93538046</v>
      </c>
      <c r="AA68" s="60">
        <f t="shared" ca="1" si="22"/>
        <v>94653587.218726724</v>
      </c>
      <c r="AB68" s="60">
        <f t="shared" ca="1" si="22"/>
        <v>4333526.1041925587</v>
      </c>
      <c r="AC68" s="60">
        <f t="shared" ca="1" si="22"/>
        <v>27298672.612461176</v>
      </c>
      <c r="AD68" s="60">
        <f t="shared" ca="1" si="22"/>
        <v>0</v>
      </c>
      <c r="AE68" s="60">
        <f t="shared" ca="1" si="22"/>
        <v>0</v>
      </c>
      <c r="AF68" s="60">
        <f t="shared" ca="1" si="22"/>
        <v>0</v>
      </c>
      <c r="AG68" s="60">
        <f t="shared" ca="1" si="22"/>
        <v>0</v>
      </c>
      <c r="AH68" s="60">
        <f t="shared" ca="1" si="23"/>
        <v>0</v>
      </c>
      <c r="AI68" s="60">
        <f t="shared" ca="1" si="23"/>
        <v>0</v>
      </c>
      <c r="AJ68" s="60">
        <f t="shared" ca="1" si="23"/>
        <v>0</v>
      </c>
      <c r="AK68" s="60">
        <f t="shared" ca="1" si="23"/>
        <v>0</v>
      </c>
      <c r="AL68" s="60">
        <f t="shared" ca="1" si="23"/>
        <v>0</v>
      </c>
      <c r="AM68" s="60">
        <f t="shared" ca="1" si="23"/>
        <v>0</v>
      </c>
      <c r="AN68" s="60">
        <f t="shared" ca="1" si="23"/>
        <v>0</v>
      </c>
      <c r="AO68" s="60">
        <f t="shared" ca="1" si="23"/>
        <v>0</v>
      </c>
      <c r="AP68" s="60">
        <f t="shared" ca="1" si="23"/>
        <v>0</v>
      </c>
      <c r="AQ68" s="60">
        <f t="shared" ca="1" si="23"/>
        <v>0</v>
      </c>
      <c r="AR68" s="60">
        <f t="shared" ca="1" si="23"/>
        <v>0</v>
      </c>
      <c r="AS68" s="60">
        <f t="shared" ca="1" si="23"/>
        <v>-990386091.19481564</v>
      </c>
      <c r="AT68" s="60">
        <f t="shared" ca="1" si="23"/>
        <v>-314962880.60000002</v>
      </c>
      <c r="AU68" s="60">
        <f t="shared" ca="1" si="23"/>
        <v>-318936208.13</v>
      </c>
      <c r="AV68" s="60">
        <f t="shared" ca="1" si="23"/>
        <v>3973327.5300000003</v>
      </c>
      <c r="AW68" s="60">
        <f t="shared" ca="1" si="23"/>
        <v>-7614384.993580237</v>
      </c>
      <c r="AX68" s="60">
        <f t="shared" ca="1" si="26"/>
        <v>-4256913.1411691606</v>
      </c>
      <c r="AY68" s="60">
        <f t="shared" ca="1" si="26"/>
        <v>-117318029.43999977</v>
      </c>
      <c r="AZ68" s="60">
        <f t="shared" ca="1" si="26"/>
        <v>-120832982.26999977</v>
      </c>
      <c r="BA68" s="60">
        <f t="shared" ca="1" si="26"/>
        <v>3514952.83</v>
      </c>
      <c r="BB68" s="60">
        <f t="shared" ca="1" si="26"/>
        <v>0</v>
      </c>
      <c r="BC68" s="60">
        <f t="shared" ca="1" si="26"/>
        <v>0</v>
      </c>
      <c r="BD68" s="60">
        <f t="shared" ca="1" si="26"/>
        <v>113061116.29883061</v>
      </c>
      <c r="BE68" s="60">
        <f t="shared" ca="1" si="26"/>
        <v>-3357471.8524110764</v>
      </c>
      <c r="BF68" s="60">
        <f t="shared" ca="1" si="26"/>
        <v>50932416.662471741</v>
      </c>
      <c r="BG68" s="60">
        <f t="shared" ca="1" si="26"/>
        <v>41236245.322471745</v>
      </c>
      <c r="BH68" s="60">
        <f t="shared" ca="1" si="26"/>
        <v>9696171.3399999999</v>
      </c>
      <c r="BI68" s="60">
        <f t="shared" ca="1" si="26"/>
        <v>0</v>
      </c>
      <c r="BJ68" s="60">
        <f t="shared" ca="1" si="26"/>
        <v>0</v>
      </c>
      <c r="BK68" s="60">
        <f t="shared" ca="1" si="26"/>
        <v>-54289888.514882818</v>
      </c>
      <c r="BL68" s="60">
        <f t="shared" ca="1" si="24"/>
        <v>0</v>
      </c>
      <c r="BM68" s="60">
        <f t="shared" ca="1" si="24"/>
        <v>0</v>
      </c>
      <c r="BN68" s="60">
        <f t="shared" ca="1" si="24"/>
        <v>0</v>
      </c>
      <c r="BO68" s="60">
        <f t="shared" ca="1" si="24"/>
        <v>-2356.2699999999813</v>
      </c>
      <c r="BP68" s="60">
        <f t="shared" ca="1" si="24"/>
        <v>-2356.2699999999813</v>
      </c>
      <c r="BQ68" s="60">
        <f t="shared" ca="1" si="24"/>
        <v>0</v>
      </c>
      <c r="BR68" s="60">
        <f t="shared" ca="1" si="24"/>
        <v>0</v>
      </c>
      <c r="BS68" s="60">
        <f t="shared" ca="1" si="24"/>
        <v>-665208839.26138794</v>
      </c>
      <c r="BT68" s="60">
        <f t="shared" ca="1" si="24"/>
        <v>-139864351.7772277</v>
      </c>
      <c r="BU68" s="60">
        <f t="shared" ca="1" si="24"/>
        <v>-384221441.09260958</v>
      </c>
      <c r="BV68" s="60">
        <f t="shared" ca="1" si="27"/>
        <v>-60950875.976875305</v>
      </c>
      <c r="BW68" s="60">
        <f t="shared" ca="1" si="27"/>
        <v>0</v>
      </c>
      <c r="BX68" s="60">
        <f t="shared" ca="1" si="27"/>
        <v>-39701347.956805475</v>
      </c>
      <c r="BY68" s="60">
        <f t="shared" ca="1" si="27"/>
        <v>-18867203.746612895</v>
      </c>
      <c r="BZ68" s="60">
        <f t="shared" ca="1" si="27"/>
        <v>0</v>
      </c>
      <c r="CA68" s="60">
        <f t="shared" ca="1" si="27"/>
        <v>-21603618.711257007</v>
      </c>
      <c r="CB68" s="60">
        <f t="shared" ca="1" si="27"/>
        <v>-2597630.0698474832</v>
      </c>
      <c r="CC68" s="60">
        <f t="shared" ca="1" si="27"/>
        <v>-2597630.0698474832</v>
      </c>
      <c r="CD68" s="60">
        <f t="shared" ca="1" si="27"/>
        <v>-33374217.269847482</v>
      </c>
      <c r="CE68" s="60">
        <f t="shared" ca="1" si="27"/>
        <v>30776587.199999999</v>
      </c>
      <c r="CF68" s="60">
        <f t="shared" ca="1" si="27"/>
        <v>0</v>
      </c>
      <c r="CG68" s="60">
        <f t="shared" ca="1" si="27"/>
        <v>0</v>
      </c>
      <c r="CH68" s="60">
        <f t="shared" ca="1" si="27"/>
        <v>0</v>
      </c>
      <c r="CI68" s="60">
        <f t="shared" ca="1" si="27"/>
        <v>0</v>
      </c>
      <c r="CJ68" s="60">
        <f t="shared" ca="1" si="27"/>
        <v>0</v>
      </c>
      <c r="CK68" s="60">
        <f t="shared" ca="1" si="27"/>
        <v>0</v>
      </c>
      <c r="CL68" s="60">
        <f t="shared" ca="1" si="6"/>
        <v>-158883327.97943509</v>
      </c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R68" s="5"/>
      <c r="HS68" s="5"/>
      <c r="HT68" s="5"/>
    </row>
    <row r="69" spans="1:228" ht="13.5" customHeight="1">
      <c r="A69" s="43" t="s">
        <v>120</v>
      </c>
      <c r="B69" s="58">
        <v>3011</v>
      </c>
      <c r="C69" s="59" t="s">
        <v>378</v>
      </c>
      <c r="D69" s="60">
        <f t="shared" ca="1" si="25"/>
        <v>50854886.257360041</v>
      </c>
      <c r="E69" s="60">
        <f t="shared" ca="1" si="25"/>
        <v>20911081.315064013</v>
      </c>
      <c r="F69" s="60">
        <f t="shared" ca="1" si="25"/>
        <v>451079952.80661803</v>
      </c>
      <c r="G69" s="60">
        <f t="shared" ca="1" si="25"/>
        <v>-430168871.49155402</v>
      </c>
      <c r="H69" s="60">
        <f t="shared" ca="1" si="25"/>
        <v>0</v>
      </c>
      <c r="I69" s="60">
        <f t="shared" ca="1" si="25"/>
        <v>29943804.942296028</v>
      </c>
      <c r="J69" s="60">
        <f t="shared" ca="1" si="25"/>
        <v>-291582192.50716001</v>
      </c>
      <c r="K69" s="60">
        <f t="shared" ca="1" si="25"/>
        <v>-350231468.909733</v>
      </c>
      <c r="L69" s="60">
        <f t="shared" ca="1" si="25"/>
        <v>58649276.402572982</v>
      </c>
      <c r="M69" s="60">
        <f t="shared" ca="1" si="25"/>
        <v>321525997.44945604</v>
      </c>
      <c r="N69" s="60">
        <f t="shared" ca="1" si="25"/>
        <v>323076880.45379323</v>
      </c>
      <c r="O69" s="60">
        <f t="shared" ca="1" si="25"/>
        <v>-1550883.004337193</v>
      </c>
      <c r="P69" s="60">
        <f t="shared" ca="1" si="25"/>
        <v>0</v>
      </c>
      <c r="Q69" s="60">
        <f t="shared" ca="1" si="25"/>
        <v>0</v>
      </c>
      <c r="R69" s="60">
        <f t="shared" ca="1" si="25"/>
        <v>0</v>
      </c>
      <c r="S69" s="60">
        <f t="shared" ca="1" si="25"/>
        <v>0</v>
      </c>
      <c r="T69" s="60">
        <f t="shared" ca="1" si="22"/>
        <v>0</v>
      </c>
      <c r="U69" s="60">
        <f t="shared" ca="1" si="22"/>
        <v>0</v>
      </c>
      <c r="V69" s="60">
        <f t="shared" ca="1" si="22"/>
        <v>0</v>
      </c>
      <c r="W69" s="60">
        <f t="shared" ca="1" si="22"/>
        <v>0</v>
      </c>
      <c r="X69" s="60">
        <f t="shared" ca="1" si="22"/>
        <v>0</v>
      </c>
      <c r="Y69" s="60">
        <f t="shared" ca="1" si="22"/>
        <v>0</v>
      </c>
      <c r="Z69" s="60">
        <f t="shared" ca="1" si="22"/>
        <v>0</v>
      </c>
      <c r="AA69" s="60">
        <f t="shared" ca="1" si="22"/>
        <v>0</v>
      </c>
      <c r="AB69" s="60">
        <f t="shared" ca="1" si="22"/>
        <v>0</v>
      </c>
      <c r="AC69" s="60">
        <f t="shared" ca="1" si="22"/>
        <v>0</v>
      </c>
      <c r="AD69" s="60">
        <f t="shared" ca="1" si="22"/>
        <v>0</v>
      </c>
      <c r="AE69" s="60">
        <f t="shared" ca="1" si="22"/>
        <v>0</v>
      </c>
      <c r="AF69" s="60">
        <f t="shared" ca="1" si="22"/>
        <v>0</v>
      </c>
      <c r="AG69" s="60">
        <f t="shared" ca="1" si="22"/>
        <v>0</v>
      </c>
      <c r="AH69" s="60">
        <f t="shared" ca="1" si="23"/>
        <v>0</v>
      </c>
      <c r="AI69" s="60">
        <f t="shared" ca="1" si="23"/>
        <v>0</v>
      </c>
      <c r="AJ69" s="60">
        <f t="shared" ca="1" si="23"/>
        <v>0</v>
      </c>
      <c r="AK69" s="60">
        <f t="shared" ca="1" si="23"/>
        <v>0</v>
      </c>
      <c r="AL69" s="60">
        <f t="shared" ca="1" si="23"/>
        <v>0</v>
      </c>
      <c r="AM69" s="60">
        <f t="shared" ca="1" si="23"/>
        <v>0</v>
      </c>
      <c r="AN69" s="60">
        <f t="shared" ca="1" si="23"/>
        <v>0</v>
      </c>
      <c r="AO69" s="60">
        <f t="shared" ca="1" si="23"/>
        <v>0</v>
      </c>
      <c r="AP69" s="60">
        <f t="shared" ca="1" si="23"/>
        <v>0</v>
      </c>
      <c r="AQ69" s="60">
        <f t="shared" ca="1" si="23"/>
        <v>0</v>
      </c>
      <c r="AR69" s="60">
        <f t="shared" ca="1" si="23"/>
        <v>0</v>
      </c>
      <c r="AS69" s="60">
        <f t="shared" ca="1" si="23"/>
        <v>-45720119.739346191</v>
      </c>
      <c r="AT69" s="60">
        <f t="shared" ca="1" si="23"/>
        <v>-67500</v>
      </c>
      <c r="AU69" s="60">
        <f t="shared" ca="1" si="23"/>
        <v>-202161.91999999998</v>
      </c>
      <c r="AV69" s="60">
        <f t="shared" ca="1" si="23"/>
        <v>134661.91999999998</v>
      </c>
      <c r="AW69" s="60">
        <f t="shared" ca="1" si="23"/>
        <v>480603.65668393206</v>
      </c>
      <c r="AX69" s="60">
        <f t="shared" ca="1" si="26"/>
        <v>441126.90610936983</v>
      </c>
      <c r="AY69" s="60">
        <f t="shared" ca="1" si="26"/>
        <v>-3345126.7816410586</v>
      </c>
      <c r="AZ69" s="60">
        <f t="shared" ca="1" si="26"/>
        <v>-2586643.5599999996</v>
      </c>
      <c r="BA69" s="60">
        <f t="shared" ca="1" si="26"/>
        <v>-758483.22164105892</v>
      </c>
      <c r="BB69" s="60">
        <f t="shared" ca="1" si="26"/>
        <v>0</v>
      </c>
      <c r="BC69" s="60">
        <f t="shared" ca="1" si="26"/>
        <v>0</v>
      </c>
      <c r="BD69" s="60">
        <f t="shared" ca="1" si="26"/>
        <v>3786253.6877504284</v>
      </c>
      <c r="BE69" s="60">
        <f t="shared" ca="1" si="26"/>
        <v>39476.750574562233</v>
      </c>
      <c r="BF69" s="60">
        <f t="shared" ca="1" si="26"/>
        <v>2141267.6383988322</v>
      </c>
      <c r="BG69" s="60">
        <f t="shared" ca="1" si="26"/>
        <v>1540655.3150000004</v>
      </c>
      <c r="BH69" s="60">
        <f t="shared" ca="1" si="26"/>
        <v>600612.32339883165</v>
      </c>
      <c r="BI69" s="60">
        <f t="shared" ca="1" si="26"/>
        <v>0</v>
      </c>
      <c r="BJ69" s="60">
        <f t="shared" ca="1" si="26"/>
        <v>0</v>
      </c>
      <c r="BK69" s="60">
        <f t="shared" ca="1" si="26"/>
        <v>-2101790.8878242699</v>
      </c>
      <c r="BL69" s="60">
        <f t="shared" ca="1" si="24"/>
        <v>4957212.5502247633</v>
      </c>
      <c r="BM69" s="60">
        <f t="shared" ca="1" si="24"/>
        <v>4957212.5502247633</v>
      </c>
      <c r="BN69" s="60">
        <f t="shared" ca="1" si="24"/>
        <v>0</v>
      </c>
      <c r="BO69" s="60">
        <f t="shared" ca="1" si="24"/>
        <v>-20389.050692000048</v>
      </c>
      <c r="BP69" s="60">
        <f t="shared" ca="1" si="24"/>
        <v>-20389.050692000048</v>
      </c>
      <c r="BQ69" s="60">
        <f t="shared" ca="1" si="24"/>
        <v>0</v>
      </c>
      <c r="BR69" s="60">
        <f t="shared" ca="1" si="24"/>
        <v>0</v>
      </c>
      <c r="BS69" s="60">
        <f t="shared" ca="1" si="24"/>
        <v>-51070046.895562887</v>
      </c>
      <c r="BT69" s="60">
        <f t="shared" ca="1" si="24"/>
        <v>-38427708.526079752</v>
      </c>
      <c r="BU69" s="60">
        <f t="shared" ca="1" si="24"/>
        <v>0</v>
      </c>
      <c r="BV69" s="60">
        <f t="shared" ca="1" si="27"/>
        <v>0</v>
      </c>
      <c r="BW69" s="60">
        <f t="shared" ca="1" si="27"/>
        <v>0</v>
      </c>
      <c r="BX69" s="60">
        <f t="shared" ca="1" si="27"/>
        <v>0</v>
      </c>
      <c r="BY69" s="60">
        <f t="shared" ca="1" si="27"/>
        <v>0</v>
      </c>
      <c r="BZ69" s="60">
        <f t="shared" ca="1" si="27"/>
        <v>573453.0853868071</v>
      </c>
      <c r="CA69" s="60">
        <f t="shared" ca="1" si="27"/>
        <v>-13215791.454869939</v>
      </c>
      <c r="CB69" s="60">
        <f t="shared" ca="1" si="27"/>
        <v>0</v>
      </c>
      <c r="CC69" s="60">
        <f t="shared" ca="1" si="27"/>
        <v>0</v>
      </c>
      <c r="CD69" s="60">
        <f t="shared" ca="1" si="27"/>
        <v>0</v>
      </c>
      <c r="CE69" s="60">
        <f t="shared" ca="1" si="27"/>
        <v>0</v>
      </c>
      <c r="CF69" s="60">
        <f t="shared" ca="1" si="27"/>
        <v>0</v>
      </c>
      <c r="CG69" s="60">
        <f t="shared" ca="1" si="27"/>
        <v>0</v>
      </c>
      <c r="CH69" s="60">
        <f t="shared" ca="1" si="27"/>
        <v>0</v>
      </c>
      <c r="CI69" s="60">
        <f t="shared" ca="1" si="27"/>
        <v>0</v>
      </c>
      <c r="CJ69" s="60">
        <f t="shared" ca="1" si="27"/>
        <v>0</v>
      </c>
      <c r="CK69" s="60">
        <f t="shared" ca="1" si="27"/>
        <v>0</v>
      </c>
      <c r="CL69" s="60">
        <f t="shared" ca="1" si="6"/>
        <v>5134766.5180138499</v>
      </c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R69" s="5"/>
      <c r="HS69" s="5"/>
      <c r="HT69" s="5"/>
    </row>
    <row r="70" spans="1:228" ht="13.5" customHeight="1">
      <c r="A70" s="43" t="s">
        <v>121</v>
      </c>
      <c r="B70" s="58">
        <v>3012</v>
      </c>
      <c r="C70" s="59" t="s">
        <v>378</v>
      </c>
      <c r="D70" s="60">
        <f t="shared" ca="1" si="25"/>
        <v>24724.509999990463</v>
      </c>
      <c r="E70" s="60">
        <f t="shared" ca="1" si="25"/>
        <v>38064.379999995232</v>
      </c>
      <c r="F70" s="60">
        <f t="shared" ca="1" si="25"/>
        <v>80255105.299999997</v>
      </c>
      <c r="G70" s="60">
        <f t="shared" ca="1" si="25"/>
        <v>-80217040.920000002</v>
      </c>
      <c r="H70" s="60">
        <f t="shared" ca="1" si="25"/>
        <v>0</v>
      </c>
      <c r="I70" s="60">
        <f t="shared" ca="1" si="25"/>
        <v>-13339.870000004768</v>
      </c>
      <c r="J70" s="60">
        <f t="shared" ca="1" si="25"/>
        <v>-14678564.920000009</v>
      </c>
      <c r="K70" s="60">
        <f t="shared" ca="1" si="25"/>
        <v>-76816230.230000004</v>
      </c>
      <c r="L70" s="60">
        <f t="shared" ca="1" si="25"/>
        <v>62137665.309999995</v>
      </c>
      <c r="M70" s="60">
        <f t="shared" ca="1" si="25"/>
        <v>14665225.050000004</v>
      </c>
      <c r="N70" s="60">
        <f t="shared" ca="1" si="25"/>
        <v>76780425.780000001</v>
      </c>
      <c r="O70" s="60">
        <f t="shared" ca="1" si="25"/>
        <v>-62115200.729999997</v>
      </c>
      <c r="P70" s="60">
        <f t="shared" ca="1" si="25"/>
        <v>0</v>
      </c>
      <c r="Q70" s="60">
        <f t="shared" ca="1" si="25"/>
        <v>0</v>
      </c>
      <c r="R70" s="60">
        <f t="shared" ca="1" si="25"/>
        <v>0</v>
      </c>
      <c r="S70" s="60">
        <f t="shared" ref="S70:AH82" ca="1" si="28">INDIRECT("'"&amp;VLOOKUP($A$2,$HL$1:$HM$80,2,0)&amp;"'!"&amp;ADDRESS(IFERROR(MATCH($B70,INDIRECT("'"&amp;VLOOKUP($A$2,$HL$1:$HM$80,2,0)&amp;"'!B:B"),0),MATCH($A$82,INDIRECT("'"&amp;VLOOKUP($A$2,$HL$1:$HM$80,2,0)&amp;"'!A:A"),0)),MATCH(S$5,INDIRECT("'"&amp;VLOOKUP($A$2,$HL$1:$HM$80,2,0)&amp;"'!5:5"),0)))</f>
        <v>0</v>
      </c>
      <c r="T70" s="60">
        <f t="shared" ca="1" si="28"/>
        <v>0</v>
      </c>
      <c r="U70" s="60">
        <f t="shared" ca="1" si="28"/>
        <v>0</v>
      </c>
      <c r="V70" s="60">
        <f t="shared" ca="1" si="28"/>
        <v>0</v>
      </c>
      <c r="W70" s="60">
        <f t="shared" ca="1" si="28"/>
        <v>0</v>
      </c>
      <c r="X70" s="60">
        <f t="shared" ca="1" si="28"/>
        <v>0</v>
      </c>
      <c r="Y70" s="60">
        <f t="shared" ca="1" si="28"/>
        <v>0</v>
      </c>
      <c r="Z70" s="60">
        <f t="shared" ca="1" si="28"/>
        <v>0</v>
      </c>
      <c r="AA70" s="60">
        <f t="shared" ca="1" si="28"/>
        <v>0</v>
      </c>
      <c r="AB70" s="60">
        <f t="shared" ca="1" si="28"/>
        <v>0</v>
      </c>
      <c r="AC70" s="60">
        <f t="shared" ca="1" si="28"/>
        <v>0</v>
      </c>
      <c r="AD70" s="60">
        <f t="shared" ca="1" si="28"/>
        <v>0</v>
      </c>
      <c r="AE70" s="60">
        <f t="shared" ca="1" si="28"/>
        <v>0</v>
      </c>
      <c r="AF70" s="60">
        <f t="shared" ca="1" si="28"/>
        <v>0</v>
      </c>
      <c r="AG70" s="60">
        <f t="shared" ca="1" si="28"/>
        <v>0</v>
      </c>
      <c r="AH70" s="60">
        <f t="shared" ca="1" si="28"/>
        <v>0</v>
      </c>
      <c r="AI70" s="60">
        <f t="shared" ref="AI70:AX82" ca="1" si="29">INDIRECT("'"&amp;VLOOKUP($A$2,$HL$1:$HM$80,2,0)&amp;"'!"&amp;ADDRESS(IFERROR(MATCH($B70,INDIRECT("'"&amp;VLOOKUP($A$2,$HL$1:$HM$80,2,0)&amp;"'!B:B"),0),MATCH($A$82,INDIRECT("'"&amp;VLOOKUP($A$2,$HL$1:$HM$80,2,0)&amp;"'!A:A"),0)),MATCH(AI$5,INDIRECT("'"&amp;VLOOKUP($A$2,$HL$1:$HM$80,2,0)&amp;"'!5:5"),0)))</f>
        <v>0</v>
      </c>
      <c r="AJ70" s="60">
        <f t="shared" ca="1" si="29"/>
        <v>0</v>
      </c>
      <c r="AK70" s="60">
        <f t="shared" ca="1" si="29"/>
        <v>0</v>
      </c>
      <c r="AL70" s="60">
        <f t="shared" ca="1" si="29"/>
        <v>0</v>
      </c>
      <c r="AM70" s="60">
        <f t="shared" ca="1" si="29"/>
        <v>0</v>
      </c>
      <c r="AN70" s="60">
        <f t="shared" ca="1" si="29"/>
        <v>0</v>
      </c>
      <c r="AO70" s="60">
        <f t="shared" ca="1" si="29"/>
        <v>0</v>
      </c>
      <c r="AP70" s="60">
        <f t="shared" ca="1" si="29"/>
        <v>0</v>
      </c>
      <c r="AQ70" s="60">
        <f t="shared" ca="1" si="29"/>
        <v>0</v>
      </c>
      <c r="AR70" s="60">
        <f t="shared" ca="1" si="29"/>
        <v>0</v>
      </c>
      <c r="AS70" s="60">
        <f t="shared" ca="1" si="29"/>
        <v>-60197158.105998367</v>
      </c>
      <c r="AT70" s="60">
        <f t="shared" ca="1" si="29"/>
        <v>0</v>
      </c>
      <c r="AU70" s="60">
        <f t="shared" ca="1" si="29"/>
        <v>-54153701.460000001</v>
      </c>
      <c r="AV70" s="60">
        <f t="shared" ca="1" si="29"/>
        <v>54153701.460000001</v>
      </c>
      <c r="AW70" s="60">
        <f t="shared" ca="1" si="29"/>
        <v>-3705.0999999996275</v>
      </c>
      <c r="AX70" s="60">
        <f t="shared" ca="1" si="29"/>
        <v>-1475556.2999999998</v>
      </c>
      <c r="AY70" s="60">
        <f t="shared" ca="1" si="26"/>
        <v>-6896432.4800000004</v>
      </c>
      <c r="AZ70" s="60">
        <f t="shared" ca="1" si="26"/>
        <v>-6896432.4800000004</v>
      </c>
      <c r="BA70" s="60">
        <f t="shared" ca="1" si="26"/>
        <v>0</v>
      </c>
      <c r="BB70" s="60">
        <f t="shared" ca="1" si="26"/>
        <v>0</v>
      </c>
      <c r="BC70" s="60">
        <f t="shared" ca="1" si="26"/>
        <v>0</v>
      </c>
      <c r="BD70" s="60">
        <f t="shared" ca="1" si="26"/>
        <v>5420876.1800000006</v>
      </c>
      <c r="BE70" s="60">
        <f t="shared" ca="1" si="26"/>
        <v>1471851.2000000002</v>
      </c>
      <c r="BF70" s="60">
        <f t="shared" ca="1" si="26"/>
        <v>6854723.4800000004</v>
      </c>
      <c r="BG70" s="60">
        <f t="shared" ca="1" si="26"/>
        <v>6854723.4800000004</v>
      </c>
      <c r="BH70" s="60">
        <f t="shared" ca="1" si="26"/>
        <v>0</v>
      </c>
      <c r="BI70" s="60">
        <f t="shared" ca="1" si="26"/>
        <v>0</v>
      </c>
      <c r="BJ70" s="60">
        <f t="shared" ca="1" si="26"/>
        <v>0</v>
      </c>
      <c r="BK70" s="60">
        <f t="shared" ca="1" si="26"/>
        <v>-5382872.2800000003</v>
      </c>
      <c r="BL70" s="60">
        <f t="shared" ca="1" si="26"/>
        <v>0</v>
      </c>
      <c r="BM70" s="60">
        <f t="shared" ca="1" si="26"/>
        <v>0</v>
      </c>
      <c r="BN70" s="60">
        <f t="shared" ref="BL70:CA82" ca="1" si="30">INDIRECT("'"&amp;VLOOKUP($A$2,$HL$1:$HM$80,2,0)&amp;"'!"&amp;ADDRESS(IFERROR(MATCH($B70,INDIRECT("'"&amp;VLOOKUP($A$2,$HL$1:$HM$80,2,0)&amp;"'!B:B"),0),MATCH($A$82,INDIRECT("'"&amp;VLOOKUP($A$2,$HL$1:$HM$80,2,0)&amp;"'!A:A"),0)),MATCH(BN$5,INDIRECT("'"&amp;VLOOKUP($A$2,$HL$1:$HM$80,2,0)&amp;"'!5:5"),0)))</f>
        <v>0</v>
      </c>
      <c r="BO70" s="60">
        <f t="shared" ca="1" si="30"/>
        <v>0</v>
      </c>
      <c r="BP70" s="60">
        <f t="shared" ca="1" si="30"/>
        <v>0</v>
      </c>
      <c r="BQ70" s="60">
        <f t="shared" ca="1" si="30"/>
        <v>0</v>
      </c>
      <c r="BR70" s="60">
        <f t="shared" ca="1" si="30"/>
        <v>0</v>
      </c>
      <c r="BS70" s="60">
        <f t="shared" ca="1" si="30"/>
        <v>-60193453.005998366</v>
      </c>
      <c r="BT70" s="60">
        <f t="shared" ca="1" si="30"/>
        <v>-2531328.39</v>
      </c>
      <c r="BU70" s="60">
        <f t="shared" ca="1" si="30"/>
        <v>-45925910.355320483</v>
      </c>
      <c r="BV70" s="60">
        <f t="shared" ca="1" si="27"/>
        <v>-23807664.970677879</v>
      </c>
      <c r="BW70" s="60">
        <f t="shared" ca="1" si="27"/>
        <v>0</v>
      </c>
      <c r="BX70" s="60">
        <f t="shared" ca="1" si="27"/>
        <v>0</v>
      </c>
      <c r="BY70" s="60">
        <f t="shared" ca="1" si="27"/>
        <v>0</v>
      </c>
      <c r="BZ70" s="60">
        <f t="shared" ca="1" si="27"/>
        <v>12071450.709999999</v>
      </c>
      <c r="CA70" s="60">
        <f t="shared" ca="1" si="27"/>
        <v>0</v>
      </c>
      <c r="CB70" s="60">
        <f t="shared" ca="1" si="27"/>
        <v>0</v>
      </c>
      <c r="CC70" s="60">
        <f t="shared" ca="1" si="27"/>
        <v>0</v>
      </c>
      <c r="CD70" s="60">
        <f t="shared" ca="1" si="27"/>
        <v>0</v>
      </c>
      <c r="CE70" s="60">
        <f t="shared" ca="1" si="27"/>
        <v>0</v>
      </c>
      <c r="CF70" s="60">
        <f t="shared" ca="1" si="27"/>
        <v>0</v>
      </c>
      <c r="CG70" s="60">
        <f t="shared" ca="1" si="27"/>
        <v>0</v>
      </c>
      <c r="CH70" s="60">
        <f t="shared" ca="1" si="27"/>
        <v>0</v>
      </c>
      <c r="CI70" s="60">
        <f t="shared" ca="1" si="27"/>
        <v>0</v>
      </c>
      <c r="CJ70" s="60">
        <f t="shared" ca="1" si="27"/>
        <v>0</v>
      </c>
      <c r="CK70" s="60">
        <f t="shared" ca="1" si="27"/>
        <v>0</v>
      </c>
      <c r="CL70" s="60">
        <f t="shared" ca="1" si="6"/>
        <v>-60172433.595998377</v>
      </c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R70" s="5"/>
      <c r="HS70" s="5"/>
      <c r="HT70" s="5"/>
    </row>
    <row r="71" spans="1:228" ht="13.5" customHeight="1">
      <c r="A71" s="43" t="s">
        <v>122</v>
      </c>
      <c r="B71" s="58">
        <v>3016</v>
      </c>
      <c r="C71" s="59" t="s">
        <v>378</v>
      </c>
      <c r="D71" s="60">
        <f t="shared" ref="D71:S82" ca="1" si="31">INDIRECT("'"&amp;VLOOKUP($A$2,$HL$1:$HM$80,2,0)&amp;"'!"&amp;ADDRESS(IFERROR(MATCH($B71,INDIRECT("'"&amp;VLOOKUP($A$2,$HL$1:$HM$80,2,0)&amp;"'!B:B"),0),MATCH($A$82,INDIRECT("'"&amp;VLOOKUP($A$2,$HL$1:$HM$80,2,0)&amp;"'!A:A"),0)),MATCH(D$5,INDIRECT("'"&amp;VLOOKUP($A$2,$HL$1:$HM$80,2,0)&amp;"'!5:5"),0)))</f>
        <v>1887742432.191467</v>
      </c>
      <c r="E71" s="60">
        <f t="shared" ca="1" si="31"/>
        <v>2619749029.3505993</v>
      </c>
      <c r="F71" s="60">
        <f t="shared" ca="1" si="31"/>
        <v>2631018648.9000001</v>
      </c>
      <c r="G71" s="60">
        <f t="shared" ca="1" si="31"/>
        <v>-11269619.549400706</v>
      </c>
      <c r="H71" s="60">
        <f t="shared" ca="1" si="31"/>
        <v>0</v>
      </c>
      <c r="I71" s="60">
        <f t="shared" ca="1" si="31"/>
        <v>-785991678.16913223</v>
      </c>
      <c r="J71" s="60">
        <f t="shared" ca="1" si="31"/>
        <v>-787083777.9491322</v>
      </c>
      <c r="K71" s="60">
        <f t="shared" ca="1" si="31"/>
        <v>-2243857172.8491321</v>
      </c>
      <c r="L71" s="60">
        <f t="shared" ca="1" si="31"/>
        <v>1456773394.8999999</v>
      </c>
      <c r="M71" s="60">
        <f t="shared" ca="1" si="31"/>
        <v>1092099.7800000003</v>
      </c>
      <c r="N71" s="60">
        <f t="shared" ca="1" si="31"/>
        <v>4008636.56</v>
      </c>
      <c r="O71" s="60">
        <f t="shared" ca="1" si="31"/>
        <v>-2916536.78</v>
      </c>
      <c r="P71" s="60">
        <f t="shared" ca="1" si="31"/>
        <v>0</v>
      </c>
      <c r="Q71" s="60">
        <f t="shared" ca="1" si="31"/>
        <v>0</v>
      </c>
      <c r="R71" s="60">
        <f t="shared" ca="1" si="31"/>
        <v>0</v>
      </c>
      <c r="S71" s="60">
        <f t="shared" ca="1" si="31"/>
        <v>-1323639.2</v>
      </c>
      <c r="T71" s="60">
        <f t="shared" ca="1" si="28"/>
        <v>-1323639.2</v>
      </c>
      <c r="U71" s="60">
        <f t="shared" ca="1" si="28"/>
        <v>-1323639.21</v>
      </c>
      <c r="V71" s="60">
        <f t="shared" ca="1" si="28"/>
        <v>0.01</v>
      </c>
      <c r="W71" s="60">
        <f t="shared" ca="1" si="28"/>
        <v>0</v>
      </c>
      <c r="X71" s="60">
        <f t="shared" ca="1" si="28"/>
        <v>0</v>
      </c>
      <c r="Y71" s="60">
        <f t="shared" ca="1" si="28"/>
        <v>0</v>
      </c>
      <c r="Z71" s="60">
        <f t="shared" ca="1" si="28"/>
        <v>55308720.209999993</v>
      </c>
      <c r="AA71" s="60">
        <f t="shared" ca="1" si="28"/>
        <v>55308720.209999993</v>
      </c>
      <c r="AB71" s="60">
        <f t="shared" ca="1" si="28"/>
        <v>0</v>
      </c>
      <c r="AC71" s="60">
        <f t="shared" ca="1" si="28"/>
        <v>0</v>
      </c>
      <c r="AD71" s="60">
        <f t="shared" ca="1" si="28"/>
        <v>0</v>
      </c>
      <c r="AE71" s="60">
        <f t="shared" ca="1" si="28"/>
        <v>0</v>
      </c>
      <c r="AF71" s="60">
        <f t="shared" ca="1" si="28"/>
        <v>0</v>
      </c>
      <c r="AG71" s="60">
        <f t="shared" ca="1" si="28"/>
        <v>0</v>
      </c>
      <c r="AH71" s="60">
        <f t="shared" ca="1" si="28"/>
        <v>0</v>
      </c>
      <c r="AI71" s="60">
        <f t="shared" ca="1" si="29"/>
        <v>0</v>
      </c>
      <c r="AJ71" s="60">
        <f t="shared" ca="1" si="29"/>
        <v>0</v>
      </c>
      <c r="AK71" s="60">
        <f t="shared" ca="1" si="29"/>
        <v>0</v>
      </c>
      <c r="AL71" s="60">
        <f t="shared" ca="1" si="29"/>
        <v>0</v>
      </c>
      <c r="AM71" s="60">
        <f t="shared" ca="1" si="29"/>
        <v>0</v>
      </c>
      <c r="AN71" s="60">
        <f t="shared" ca="1" si="29"/>
        <v>0</v>
      </c>
      <c r="AO71" s="60">
        <f t="shared" ca="1" si="29"/>
        <v>0</v>
      </c>
      <c r="AP71" s="60">
        <f t="shared" ca="1" si="29"/>
        <v>0</v>
      </c>
      <c r="AQ71" s="60">
        <f t="shared" ca="1" si="29"/>
        <v>0</v>
      </c>
      <c r="AR71" s="60">
        <f t="shared" ca="1" si="29"/>
        <v>0</v>
      </c>
      <c r="AS71" s="60">
        <f t="shared" ca="1" si="29"/>
        <v>-2179709746.3323183</v>
      </c>
      <c r="AT71" s="60">
        <f t="shared" ca="1" si="29"/>
        <v>-1265749955.2050002</v>
      </c>
      <c r="AU71" s="60">
        <f t="shared" ca="1" si="29"/>
        <v>-1266140382.3800001</v>
      </c>
      <c r="AV71" s="60">
        <f t="shared" ca="1" si="29"/>
        <v>390427.17499999999</v>
      </c>
      <c r="AW71" s="60">
        <f t="shared" ca="1" si="29"/>
        <v>-246010940.03134069</v>
      </c>
      <c r="AX71" s="60">
        <f t="shared" ca="1" si="29"/>
        <v>-254129784.18134069</v>
      </c>
      <c r="AY71" s="60">
        <f t="shared" ref="AY71:BK82" ca="1" si="32">INDIRECT("'"&amp;VLOOKUP($A$2,$HL$1:$HM$80,2,0)&amp;"'!"&amp;ADDRESS(IFERROR(MATCH($B71,INDIRECT("'"&amp;VLOOKUP($A$2,$HL$1:$HM$80,2,0)&amp;"'!B:B"),0),MATCH($A$82,INDIRECT("'"&amp;VLOOKUP($A$2,$HL$1:$HM$80,2,0)&amp;"'!A:A"),0)),MATCH(AY$5,INDIRECT("'"&amp;VLOOKUP($A$2,$HL$1:$HM$80,2,0)&amp;"'!5:5"),0)))</f>
        <v>-884176271.18134069</v>
      </c>
      <c r="AZ71" s="60">
        <f t="shared" ca="1" si="32"/>
        <v>-862857144.11991525</v>
      </c>
      <c r="BA71" s="60">
        <f t="shared" ca="1" si="32"/>
        <v>-21319127.061425447</v>
      </c>
      <c r="BB71" s="60">
        <f t="shared" ca="1" si="32"/>
        <v>0</v>
      </c>
      <c r="BC71" s="60">
        <f t="shared" ca="1" si="32"/>
        <v>0</v>
      </c>
      <c r="BD71" s="60">
        <f t="shared" ca="1" si="32"/>
        <v>630046487</v>
      </c>
      <c r="BE71" s="60">
        <f t="shared" ca="1" si="32"/>
        <v>8118844.1500000004</v>
      </c>
      <c r="BF71" s="60">
        <f t="shared" ca="1" si="32"/>
        <v>13202756.15</v>
      </c>
      <c r="BG71" s="60">
        <f t="shared" ca="1" si="32"/>
        <v>12846900</v>
      </c>
      <c r="BH71" s="60">
        <f t="shared" ca="1" si="32"/>
        <v>355856.15</v>
      </c>
      <c r="BI71" s="60">
        <f t="shared" ca="1" si="32"/>
        <v>0</v>
      </c>
      <c r="BJ71" s="60">
        <f t="shared" ca="1" si="32"/>
        <v>0</v>
      </c>
      <c r="BK71" s="60">
        <f t="shared" ca="1" si="32"/>
        <v>-5083912</v>
      </c>
      <c r="BL71" s="60">
        <f t="shared" ca="1" si="30"/>
        <v>0</v>
      </c>
      <c r="BM71" s="60">
        <f t="shared" ca="1" si="30"/>
        <v>0</v>
      </c>
      <c r="BN71" s="60">
        <f t="shared" ca="1" si="30"/>
        <v>0</v>
      </c>
      <c r="BO71" s="60">
        <f t="shared" ca="1" si="30"/>
        <v>-4573133.01</v>
      </c>
      <c r="BP71" s="60">
        <f t="shared" ca="1" si="30"/>
        <v>-4573133.01</v>
      </c>
      <c r="BQ71" s="60">
        <f t="shared" ca="1" si="30"/>
        <v>0</v>
      </c>
      <c r="BR71" s="60">
        <f t="shared" ca="1" si="30"/>
        <v>0</v>
      </c>
      <c r="BS71" s="60">
        <f t="shared" ca="1" si="30"/>
        <v>-667891994.38597775</v>
      </c>
      <c r="BT71" s="60">
        <f t="shared" ca="1" si="30"/>
        <v>-278733933.90318775</v>
      </c>
      <c r="BU71" s="60">
        <f t="shared" ca="1" si="30"/>
        <v>-187316863.14133996</v>
      </c>
      <c r="BV71" s="60">
        <f t="shared" ca="1" si="30"/>
        <v>-19036142.882759769</v>
      </c>
      <c r="BW71" s="60">
        <f t="shared" ca="1" si="30"/>
        <v>0</v>
      </c>
      <c r="BX71" s="60">
        <f t="shared" ca="1" si="30"/>
        <v>-60925423.982011683</v>
      </c>
      <c r="BY71" s="60">
        <f t="shared" ca="1" si="30"/>
        <v>-117776981.46839656</v>
      </c>
      <c r="BZ71" s="60">
        <f t="shared" ca="1" si="30"/>
        <v>566273.72695149702</v>
      </c>
      <c r="CA71" s="60">
        <f t="shared" ca="1" si="30"/>
        <v>-4668922.7352335658</v>
      </c>
      <c r="CB71" s="60">
        <f t="shared" ref="BV71:CK82" ca="1" si="33">INDIRECT("'"&amp;VLOOKUP($A$2,$HL$1:$HM$80,2,0)&amp;"'!"&amp;ADDRESS(IFERROR(MATCH($B71,INDIRECT("'"&amp;VLOOKUP($A$2,$HL$1:$HM$80,2,0)&amp;"'!B:B"),0),MATCH($A$82,INDIRECT("'"&amp;VLOOKUP($A$2,$HL$1:$HM$80,2,0)&amp;"'!A:A"),0)),MATCH(CB$5,INDIRECT("'"&amp;VLOOKUP($A$2,$HL$1:$HM$80,2,0)&amp;"'!5:5"),0)))</f>
        <v>4516276.3</v>
      </c>
      <c r="CC71" s="60">
        <f t="shared" ca="1" si="33"/>
        <v>4323633.68</v>
      </c>
      <c r="CD71" s="60">
        <f t="shared" ca="1" si="33"/>
        <v>-44111901.329999998</v>
      </c>
      <c r="CE71" s="60">
        <f t="shared" ca="1" si="33"/>
        <v>48435535.009999998</v>
      </c>
      <c r="CF71" s="60">
        <f t="shared" ca="1" si="33"/>
        <v>192642.62000000011</v>
      </c>
      <c r="CG71" s="60">
        <f t="shared" ca="1" si="33"/>
        <v>5079511.83</v>
      </c>
      <c r="CH71" s="60">
        <f t="shared" ca="1" si="33"/>
        <v>-4886869.21</v>
      </c>
      <c r="CI71" s="60">
        <f t="shared" ca="1" si="33"/>
        <v>0</v>
      </c>
      <c r="CJ71" s="60">
        <f t="shared" ca="1" si="33"/>
        <v>0</v>
      </c>
      <c r="CK71" s="60">
        <f t="shared" ca="1" si="33"/>
        <v>0</v>
      </c>
      <c r="CL71" s="60">
        <f t="shared" ref="CL71:CL82" ca="1" si="34">INDIRECT("'"&amp;VLOOKUP($A$2,$HL$1:$HM$80,2,0)&amp;"'!"&amp;ADDRESS(IFERROR(MATCH($B71,INDIRECT("'"&amp;VLOOKUP($A$2,$HL$1:$HM$80,2,0)&amp;"'!B:B"),0),MATCH($A$82,INDIRECT("'"&amp;VLOOKUP($A$2,$HL$1:$HM$80,2,0)&amp;"'!A:A"),0)),MATCH(CL$6,INDIRECT("'"&amp;VLOOKUP($A$2,$HL$1:$HM$80,2,0)&amp;"'!6:6"),0)))</f>
        <v>-291967314.14085126</v>
      </c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R71" s="5"/>
      <c r="HS71" s="5"/>
      <c r="HT71" s="5"/>
    </row>
    <row r="72" spans="1:228" ht="13.5" customHeight="1">
      <c r="A72" s="43" t="s">
        <v>123</v>
      </c>
      <c r="B72" s="58">
        <v>3017</v>
      </c>
      <c r="C72" s="59" t="s">
        <v>378</v>
      </c>
      <c r="D72" s="60">
        <f t="shared" ca="1" si="31"/>
        <v>980482713.18000007</v>
      </c>
      <c r="E72" s="60">
        <f t="shared" ca="1" si="31"/>
        <v>953162688.12</v>
      </c>
      <c r="F72" s="60">
        <f t="shared" ca="1" si="31"/>
        <v>1190351778.71</v>
      </c>
      <c r="G72" s="60">
        <f t="shared" ca="1" si="31"/>
        <v>-237189090.59000003</v>
      </c>
      <c r="H72" s="60">
        <f t="shared" ca="1" si="31"/>
        <v>0</v>
      </c>
      <c r="I72" s="60">
        <f t="shared" ca="1" si="31"/>
        <v>-154753762.64000005</v>
      </c>
      <c r="J72" s="60">
        <f t="shared" ca="1" si="31"/>
        <v>-158448685.08000004</v>
      </c>
      <c r="K72" s="60">
        <f t="shared" ca="1" si="31"/>
        <v>-574490328.11000001</v>
      </c>
      <c r="L72" s="60">
        <f t="shared" ca="1" si="31"/>
        <v>416041643.02999997</v>
      </c>
      <c r="M72" s="60">
        <f t="shared" ca="1" si="31"/>
        <v>3694922.4399999995</v>
      </c>
      <c r="N72" s="60">
        <f t="shared" ca="1" si="31"/>
        <v>7411911.5999999996</v>
      </c>
      <c r="O72" s="60">
        <f t="shared" ca="1" si="31"/>
        <v>-3716989.16</v>
      </c>
      <c r="P72" s="60">
        <f t="shared" ca="1" si="31"/>
        <v>0</v>
      </c>
      <c r="Q72" s="60">
        <f t="shared" ca="1" si="31"/>
        <v>0</v>
      </c>
      <c r="R72" s="60">
        <f t="shared" ca="1" si="31"/>
        <v>0</v>
      </c>
      <c r="S72" s="60">
        <f t="shared" ca="1" si="31"/>
        <v>0</v>
      </c>
      <c r="T72" s="60">
        <f t="shared" ca="1" si="28"/>
        <v>0</v>
      </c>
      <c r="U72" s="60">
        <f t="shared" ca="1" si="28"/>
        <v>0</v>
      </c>
      <c r="V72" s="60">
        <f t="shared" ca="1" si="28"/>
        <v>0</v>
      </c>
      <c r="W72" s="60">
        <f t="shared" ca="1" si="28"/>
        <v>0</v>
      </c>
      <c r="X72" s="60">
        <f t="shared" ca="1" si="28"/>
        <v>0</v>
      </c>
      <c r="Y72" s="60">
        <f t="shared" ca="1" si="28"/>
        <v>0</v>
      </c>
      <c r="Z72" s="60">
        <f t="shared" ca="1" si="28"/>
        <v>182073787.69999999</v>
      </c>
      <c r="AA72" s="60">
        <f t="shared" ca="1" si="28"/>
        <v>182073787.69999999</v>
      </c>
      <c r="AB72" s="60">
        <f t="shared" ca="1" si="28"/>
        <v>0</v>
      </c>
      <c r="AC72" s="60">
        <f t="shared" ca="1" si="28"/>
        <v>0</v>
      </c>
      <c r="AD72" s="60">
        <f t="shared" ca="1" si="28"/>
        <v>0</v>
      </c>
      <c r="AE72" s="60">
        <f t="shared" ca="1" si="28"/>
        <v>0</v>
      </c>
      <c r="AF72" s="60">
        <f t="shared" ca="1" si="28"/>
        <v>0</v>
      </c>
      <c r="AG72" s="60">
        <f t="shared" ca="1" si="28"/>
        <v>0</v>
      </c>
      <c r="AH72" s="60">
        <f t="shared" ca="1" si="28"/>
        <v>0</v>
      </c>
      <c r="AI72" s="60">
        <f t="shared" ca="1" si="29"/>
        <v>0</v>
      </c>
      <c r="AJ72" s="60">
        <f t="shared" ca="1" si="29"/>
        <v>0</v>
      </c>
      <c r="AK72" s="60">
        <f t="shared" ca="1" si="29"/>
        <v>0</v>
      </c>
      <c r="AL72" s="60">
        <f t="shared" ca="1" si="29"/>
        <v>0</v>
      </c>
      <c r="AM72" s="60">
        <f t="shared" ca="1" si="29"/>
        <v>0</v>
      </c>
      <c r="AN72" s="60">
        <f t="shared" ca="1" si="29"/>
        <v>0</v>
      </c>
      <c r="AO72" s="60">
        <f t="shared" ca="1" si="29"/>
        <v>0</v>
      </c>
      <c r="AP72" s="60">
        <f t="shared" ca="1" si="29"/>
        <v>0</v>
      </c>
      <c r="AQ72" s="60">
        <f t="shared" ca="1" si="29"/>
        <v>0</v>
      </c>
      <c r="AR72" s="60">
        <f t="shared" ca="1" si="29"/>
        <v>0</v>
      </c>
      <c r="AS72" s="60">
        <f t="shared" ca="1" si="29"/>
        <v>-690144570.55999994</v>
      </c>
      <c r="AT72" s="60">
        <f t="shared" ca="1" si="29"/>
        <v>-131398810.78999999</v>
      </c>
      <c r="AU72" s="60">
        <f t="shared" ca="1" si="29"/>
        <v>-140965565.16</v>
      </c>
      <c r="AV72" s="60">
        <f t="shared" ca="1" si="29"/>
        <v>9566754.370000001</v>
      </c>
      <c r="AW72" s="60">
        <f t="shared" ca="1" si="29"/>
        <v>-88503520.910000056</v>
      </c>
      <c r="AX72" s="60">
        <f t="shared" ca="1" si="29"/>
        <v>-141212278.24000007</v>
      </c>
      <c r="AY72" s="60">
        <f t="shared" ca="1" si="32"/>
        <v>-446336904.59000009</v>
      </c>
      <c r="AZ72" s="60">
        <f t="shared" ca="1" si="32"/>
        <v>-583815161.66000009</v>
      </c>
      <c r="BA72" s="60">
        <f t="shared" ca="1" si="32"/>
        <v>137478257.06999999</v>
      </c>
      <c r="BB72" s="60">
        <f t="shared" ca="1" si="32"/>
        <v>0</v>
      </c>
      <c r="BC72" s="60">
        <f t="shared" ca="1" si="32"/>
        <v>0</v>
      </c>
      <c r="BD72" s="60">
        <f t="shared" ca="1" si="32"/>
        <v>305124626.35000002</v>
      </c>
      <c r="BE72" s="60">
        <f t="shared" ca="1" si="32"/>
        <v>52708757.330000013</v>
      </c>
      <c r="BF72" s="60">
        <f t="shared" ca="1" si="32"/>
        <v>149990914.58000001</v>
      </c>
      <c r="BG72" s="60">
        <f t="shared" ca="1" si="32"/>
        <v>175910306.67000002</v>
      </c>
      <c r="BH72" s="60">
        <f t="shared" ca="1" si="32"/>
        <v>-25919392.09</v>
      </c>
      <c r="BI72" s="60">
        <f t="shared" ca="1" si="32"/>
        <v>0</v>
      </c>
      <c r="BJ72" s="60">
        <f t="shared" ca="1" si="32"/>
        <v>0</v>
      </c>
      <c r="BK72" s="60">
        <f t="shared" ca="1" si="32"/>
        <v>-97282157.25</v>
      </c>
      <c r="BL72" s="60">
        <f t="shared" ca="1" si="30"/>
        <v>0</v>
      </c>
      <c r="BM72" s="60">
        <f t="shared" ca="1" si="30"/>
        <v>0</v>
      </c>
      <c r="BN72" s="60">
        <f t="shared" ca="1" si="30"/>
        <v>0</v>
      </c>
      <c r="BO72" s="60">
        <f t="shared" ca="1" si="30"/>
        <v>-14707455.77</v>
      </c>
      <c r="BP72" s="60">
        <f t="shared" ca="1" si="30"/>
        <v>-14707455.77</v>
      </c>
      <c r="BQ72" s="60">
        <f t="shared" ca="1" si="30"/>
        <v>0</v>
      </c>
      <c r="BR72" s="60">
        <f t="shared" ca="1" si="30"/>
        <v>0</v>
      </c>
      <c r="BS72" s="60">
        <f t="shared" ca="1" si="30"/>
        <v>-375846918.33999991</v>
      </c>
      <c r="BT72" s="60">
        <f t="shared" ca="1" si="30"/>
        <v>-424852816.94999999</v>
      </c>
      <c r="BU72" s="60">
        <f t="shared" ca="1" si="30"/>
        <v>-61390551.43</v>
      </c>
      <c r="BV72" s="60">
        <f t="shared" ca="1" si="33"/>
        <v>-28132872.300000001</v>
      </c>
      <c r="BW72" s="60">
        <f t="shared" ca="1" si="33"/>
        <v>0</v>
      </c>
      <c r="BX72" s="60">
        <f t="shared" ca="1" si="33"/>
        <v>-37498474.359999992</v>
      </c>
      <c r="BY72" s="60">
        <f t="shared" ca="1" si="33"/>
        <v>-21396825.030000001</v>
      </c>
      <c r="BZ72" s="60">
        <f t="shared" ca="1" si="33"/>
        <v>160802313.09</v>
      </c>
      <c r="CA72" s="60">
        <f t="shared" ca="1" si="33"/>
        <v>36622308.640000015</v>
      </c>
      <c r="CB72" s="60">
        <f t="shared" ca="1" si="33"/>
        <v>-79687864.75</v>
      </c>
      <c r="CC72" s="60">
        <f t="shared" ca="1" si="33"/>
        <v>-79687864.75</v>
      </c>
      <c r="CD72" s="60">
        <f t="shared" ca="1" si="33"/>
        <v>-221969061.27000001</v>
      </c>
      <c r="CE72" s="60">
        <f t="shared" ca="1" si="33"/>
        <v>142281196.52000001</v>
      </c>
      <c r="CF72" s="60">
        <f t="shared" ca="1" si="33"/>
        <v>0</v>
      </c>
      <c r="CG72" s="60">
        <f t="shared" ca="1" si="33"/>
        <v>0</v>
      </c>
      <c r="CH72" s="60">
        <f t="shared" ca="1" si="33"/>
        <v>0</v>
      </c>
      <c r="CI72" s="60">
        <f t="shared" ca="1" si="33"/>
        <v>0</v>
      </c>
      <c r="CJ72" s="60">
        <f t="shared" ca="1" si="33"/>
        <v>0</v>
      </c>
      <c r="CK72" s="60">
        <f t="shared" ca="1" si="33"/>
        <v>0</v>
      </c>
      <c r="CL72" s="60">
        <f t="shared" ca="1" si="34"/>
        <v>290338142.62000012</v>
      </c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R72" s="5"/>
      <c r="HS72" s="5"/>
      <c r="HT72" s="5"/>
    </row>
    <row r="73" spans="1:228" ht="13.5" customHeight="1">
      <c r="A73" s="43" t="s">
        <v>124</v>
      </c>
      <c r="B73" s="58">
        <v>3018</v>
      </c>
      <c r="C73" s="59" t="s">
        <v>378</v>
      </c>
      <c r="D73" s="60">
        <f t="shared" ca="1" si="31"/>
        <v>2103669.85</v>
      </c>
      <c r="E73" s="60">
        <f t="shared" ca="1" si="31"/>
        <v>1624876.74</v>
      </c>
      <c r="F73" s="60">
        <f t="shared" ca="1" si="31"/>
        <v>1628827.24</v>
      </c>
      <c r="G73" s="60">
        <f t="shared" ca="1" si="31"/>
        <v>-3950.5</v>
      </c>
      <c r="H73" s="60">
        <f t="shared" ca="1" si="31"/>
        <v>0</v>
      </c>
      <c r="I73" s="60">
        <f t="shared" ca="1" si="31"/>
        <v>175500.14999999991</v>
      </c>
      <c r="J73" s="60">
        <f t="shared" ca="1" si="31"/>
        <v>175500.14999999991</v>
      </c>
      <c r="K73" s="60">
        <f t="shared" ca="1" si="31"/>
        <v>-1787025.4300000002</v>
      </c>
      <c r="L73" s="60">
        <f t="shared" ca="1" si="31"/>
        <v>1962525.58</v>
      </c>
      <c r="M73" s="60">
        <f t="shared" ca="1" si="31"/>
        <v>0</v>
      </c>
      <c r="N73" s="60">
        <f t="shared" ca="1" si="31"/>
        <v>0</v>
      </c>
      <c r="O73" s="60">
        <f t="shared" ca="1" si="31"/>
        <v>0</v>
      </c>
      <c r="P73" s="60">
        <f t="shared" ca="1" si="31"/>
        <v>0</v>
      </c>
      <c r="Q73" s="60">
        <f t="shared" ca="1" si="31"/>
        <v>0</v>
      </c>
      <c r="R73" s="60">
        <f t="shared" ca="1" si="31"/>
        <v>0</v>
      </c>
      <c r="S73" s="60">
        <f t="shared" ca="1" si="31"/>
        <v>0</v>
      </c>
      <c r="T73" s="60">
        <f t="shared" ca="1" si="28"/>
        <v>0</v>
      </c>
      <c r="U73" s="60">
        <f t="shared" ca="1" si="28"/>
        <v>0</v>
      </c>
      <c r="V73" s="60">
        <f t="shared" ca="1" si="28"/>
        <v>0</v>
      </c>
      <c r="W73" s="60">
        <f t="shared" ca="1" si="28"/>
        <v>0</v>
      </c>
      <c r="X73" s="60">
        <f t="shared" ca="1" si="28"/>
        <v>0</v>
      </c>
      <c r="Y73" s="60">
        <f t="shared" ca="1" si="28"/>
        <v>0</v>
      </c>
      <c r="Z73" s="60">
        <f t="shared" ca="1" si="28"/>
        <v>303292.96000000002</v>
      </c>
      <c r="AA73" s="60">
        <f t="shared" ca="1" si="28"/>
        <v>0</v>
      </c>
      <c r="AB73" s="60">
        <f t="shared" ca="1" si="28"/>
        <v>0</v>
      </c>
      <c r="AC73" s="60">
        <f t="shared" ca="1" si="28"/>
        <v>303292.96000000002</v>
      </c>
      <c r="AD73" s="60">
        <f t="shared" ca="1" si="28"/>
        <v>0</v>
      </c>
      <c r="AE73" s="60">
        <f t="shared" ca="1" si="28"/>
        <v>0</v>
      </c>
      <c r="AF73" s="60">
        <f t="shared" ca="1" si="28"/>
        <v>0</v>
      </c>
      <c r="AG73" s="60">
        <f t="shared" ca="1" si="28"/>
        <v>0</v>
      </c>
      <c r="AH73" s="60">
        <f t="shared" ca="1" si="28"/>
        <v>0</v>
      </c>
      <c r="AI73" s="60">
        <f t="shared" ca="1" si="29"/>
        <v>0</v>
      </c>
      <c r="AJ73" s="60">
        <f t="shared" ca="1" si="29"/>
        <v>0</v>
      </c>
      <c r="AK73" s="60">
        <f t="shared" ca="1" si="29"/>
        <v>0</v>
      </c>
      <c r="AL73" s="60">
        <f t="shared" ca="1" si="29"/>
        <v>0</v>
      </c>
      <c r="AM73" s="60">
        <f t="shared" ca="1" si="29"/>
        <v>0</v>
      </c>
      <c r="AN73" s="60">
        <f t="shared" ca="1" si="29"/>
        <v>0</v>
      </c>
      <c r="AO73" s="60">
        <f t="shared" ca="1" si="29"/>
        <v>0</v>
      </c>
      <c r="AP73" s="60">
        <f t="shared" ca="1" si="29"/>
        <v>0</v>
      </c>
      <c r="AQ73" s="60">
        <f t="shared" ca="1" si="29"/>
        <v>0</v>
      </c>
      <c r="AR73" s="60">
        <f t="shared" ca="1" si="29"/>
        <v>0</v>
      </c>
      <c r="AS73" s="60">
        <f t="shared" ca="1" si="29"/>
        <v>-27659356.819999997</v>
      </c>
      <c r="AT73" s="60">
        <f t="shared" ca="1" si="29"/>
        <v>-59897.59</v>
      </c>
      <c r="AU73" s="60">
        <f t="shared" ca="1" si="29"/>
        <v>-84897.59</v>
      </c>
      <c r="AV73" s="60">
        <f t="shared" ca="1" si="29"/>
        <v>25000</v>
      </c>
      <c r="AW73" s="60">
        <f t="shared" ca="1" si="29"/>
        <v>2863956.1600000048</v>
      </c>
      <c r="AX73" s="60">
        <f t="shared" ca="1" si="29"/>
        <v>4334622.3900000043</v>
      </c>
      <c r="AY73" s="60">
        <f t="shared" ca="1" si="32"/>
        <v>-17027388.809999999</v>
      </c>
      <c r="AZ73" s="60">
        <f t="shared" ca="1" si="32"/>
        <v>-16291821.899999999</v>
      </c>
      <c r="BA73" s="60">
        <f t="shared" ca="1" si="32"/>
        <v>-735566.91</v>
      </c>
      <c r="BB73" s="60">
        <f t="shared" ca="1" si="32"/>
        <v>0</v>
      </c>
      <c r="BC73" s="60">
        <f t="shared" ca="1" si="32"/>
        <v>0</v>
      </c>
      <c r="BD73" s="60">
        <f t="shared" ca="1" si="32"/>
        <v>21362011.200000003</v>
      </c>
      <c r="BE73" s="60">
        <f t="shared" ca="1" si="32"/>
        <v>-1470666.2299999995</v>
      </c>
      <c r="BF73" s="60">
        <f t="shared" ca="1" si="32"/>
        <v>5412632.5300000003</v>
      </c>
      <c r="BG73" s="60">
        <f t="shared" ca="1" si="32"/>
        <v>5164439.09</v>
      </c>
      <c r="BH73" s="60">
        <f t="shared" ca="1" si="32"/>
        <v>248193.44</v>
      </c>
      <c r="BI73" s="60">
        <f t="shared" ca="1" si="32"/>
        <v>0</v>
      </c>
      <c r="BJ73" s="60">
        <f t="shared" ca="1" si="32"/>
        <v>0</v>
      </c>
      <c r="BK73" s="60">
        <f t="shared" ca="1" si="32"/>
        <v>-6883298.7599999998</v>
      </c>
      <c r="BL73" s="60">
        <f t="shared" ca="1" si="30"/>
        <v>0</v>
      </c>
      <c r="BM73" s="60">
        <f t="shared" ca="1" si="30"/>
        <v>0</v>
      </c>
      <c r="BN73" s="60">
        <f t="shared" ca="1" si="30"/>
        <v>0</v>
      </c>
      <c r="BO73" s="60">
        <f t="shared" ca="1" si="30"/>
        <v>0</v>
      </c>
      <c r="BP73" s="60">
        <f t="shared" ca="1" si="30"/>
        <v>0</v>
      </c>
      <c r="BQ73" s="60">
        <f t="shared" ca="1" si="30"/>
        <v>0</v>
      </c>
      <c r="BR73" s="60">
        <f t="shared" ca="1" si="30"/>
        <v>0</v>
      </c>
      <c r="BS73" s="60">
        <f t="shared" ca="1" si="30"/>
        <v>-30463415.390000001</v>
      </c>
      <c r="BT73" s="60">
        <f t="shared" ca="1" si="30"/>
        <v>-437010.76000000007</v>
      </c>
      <c r="BU73" s="60">
        <f t="shared" ca="1" si="30"/>
        <v>-18117120.059999999</v>
      </c>
      <c r="BV73" s="60">
        <f t="shared" ca="1" si="33"/>
        <v>-1712480.52</v>
      </c>
      <c r="BW73" s="60">
        <f t="shared" ca="1" si="33"/>
        <v>-430068.85000000003</v>
      </c>
      <c r="BX73" s="60">
        <f t="shared" ca="1" si="33"/>
        <v>-7148621.8399999989</v>
      </c>
      <c r="BY73" s="60">
        <f t="shared" ca="1" si="33"/>
        <v>-2618113.36</v>
      </c>
      <c r="BZ73" s="60">
        <f t="shared" ca="1" si="33"/>
        <v>0</v>
      </c>
      <c r="CA73" s="60">
        <f t="shared" ca="1" si="33"/>
        <v>0</v>
      </c>
      <c r="CB73" s="60">
        <f t="shared" ca="1" si="33"/>
        <v>0</v>
      </c>
      <c r="CC73" s="60">
        <f t="shared" ca="1" si="33"/>
        <v>0</v>
      </c>
      <c r="CD73" s="60">
        <f t="shared" ca="1" si="33"/>
        <v>0</v>
      </c>
      <c r="CE73" s="60">
        <f t="shared" ca="1" si="33"/>
        <v>0</v>
      </c>
      <c r="CF73" s="60">
        <f t="shared" ca="1" si="33"/>
        <v>0</v>
      </c>
      <c r="CG73" s="60">
        <f t="shared" ca="1" si="33"/>
        <v>0</v>
      </c>
      <c r="CH73" s="60">
        <f t="shared" ca="1" si="33"/>
        <v>0</v>
      </c>
      <c r="CI73" s="60">
        <f t="shared" ca="1" si="33"/>
        <v>0</v>
      </c>
      <c r="CJ73" s="60">
        <f t="shared" ca="1" si="33"/>
        <v>0</v>
      </c>
      <c r="CK73" s="60">
        <f t="shared" ca="1" si="33"/>
        <v>0</v>
      </c>
      <c r="CL73" s="60">
        <f t="shared" ca="1" si="34"/>
        <v>-25555686.969999995</v>
      </c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R73" s="5"/>
      <c r="HS73" s="5"/>
      <c r="HT73" s="5"/>
    </row>
    <row r="74" spans="1:228" ht="13.5" customHeight="1">
      <c r="A74" s="43" t="s">
        <v>125</v>
      </c>
      <c r="B74" s="58">
        <v>4002</v>
      </c>
      <c r="C74" s="59" t="s">
        <v>379</v>
      </c>
      <c r="D74" s="60">
        <f t="shared" ca="1" si="31"/>
        <v>9535216577.6600037</v>
      </c>
      <c r="E74" s="60">
        <f t="shared" ca="1" si="31"/>
        <v>8748988823.4800014</v>
      </c>
      <c r="F74" s="60">
        <f t="shared" ca="1" si="31"/>
        <v>10628387358.030001</v>
      </c>
      <c r="G74" s="60">
        <f t="shared" ca="1" si="31"/>
        <v>-1879398534.5499995</v>
      </c>
      <c r="H74" s="60">
        <f t="shared" ca="1" si="31"/>
        <v>0</v>
      </c>
      <c r="I74" s="60">
        <f t="shared" ca="1" si="31"/>
        <v>-2186095665.4499984</v>
      </c>
      <c r="J74" s="60">
        <f t="shared" ca="1" si="31"/>
        <v>-2205720183.7199984</v>
      </c>
      <c r="K74" s="60">
        <f t="shared" ca="1" si="31"/>
        <v>-8931777742.1499996</v>
      </c>
      <c r="L74" s="60">
        <f t="shared" ca="1" si="31"/>
        <v>6726057558.4300013</v>
      </c>
      <c r="M74" s="60">
        <f t="shared" ca="1" si="31"/>
        <v>19624518.270000003</v>
      </c>
      <c r="N74" s="60">
        <f t="shared" ca="1" si="31"/>
        <v>39185212.310000002</v>
      </c>
      <c r="O74" s="60">
        <f t="shared" ca="1" si="31"/>
        <v>-19560694.039999999</v>
      </c>
      <c r="P74" s="60">
        <f t="shared" ca="1" si="31"/>
        <v>0</v>
      </c>
      <c r="Q74" s="60">
        <f t="shared" ca="1" si="31"/>
        <v>0</v>
      </c>
      <c r="R74" s="60">
        <f t="shared" ca="1" si="31"/>
        <v>0</v>
      </c>
      <c r="S74" s="60">
        <f t="shared" ca="1" si="31"/>
        <v>8609887.4700000025</v>
      </c>
      <c r="T74" s="60">
        <f t="shared" ca="1" si="28"/>
        <v>8611329.1300000027</v>
      </c>
      <c r="U74" s="60">
        <f t="shared" ca="1" si="28"/>
        <v>-27158754.969999999</v>
      </c>
      <c r="V74" s="60">
        <f t="shared" ca="1" si="28"/>
        <v>35770084.100000001</v>
      </c>
      <c r="W74" s="60">
        <f t="shared" ca="1" si="28"/>
        <v>-1441.6599999999999</v>
      </c>
      <c r="X74" s="60">
        <f t="shared" ca="1" si="28"/>
        <v>1197.44</v>
      </c>
      <c r="Y74" s="60">
        <f t="shared" ca="1" si="28"/>
        <v>-2639.1</v>
      </c>
      <c r="Z74" s="60">
        <f t="shared" ca="1" si="28"/>
        <v>2601380014.9200006</v>
      </c>
      <c r="AA74" s="60">
        <f t="shared" ca="1" si="28"/>
        <v>1454145563.0200005</v>
      </c>
      <c r="AB74" s="60">
        <f t="shared" ca="1" si="28"/>
        <v>271633456.29999995</v>
      </c>
      <c r="AC74" s="60">
        <f t="shared" ca="1" si="28"/>
        <v>574317679.93000007</v>
      </c>
      <c r="AD74" s="60">
        <f t="shared" ca="1" si="28"/>
        <v>237706395.97999993</v>
      </c>
      <c r="AE74" s="60">
        <f t="shared" ca="1" si="28"/>
        <v>0</v>
      </c>
      <c r="AF74" s="60">
        <f t="shared" ca="1" si="28"/>
        <v>0</v>
      </c>
      <c r="AG74" s="60">
        <f t="shared" ca="1" si="28"/>
        <v>0</v>
      </c>
      <c r="AH74" s="60">
        <f t="shared" ca="1" si="28"/>
        <v>63576919.689999983</v>
      </c>
      <c r="AI74" s="60">
        <f t="shared" ca="1" si="29"/>
        <v>0</v>
      </c>
      <c r="AJ74" s="60">
        <f t="shared" ca="1" si="29"/>
        <v>362333517.23999995</v>
      </c>
      <c r="AK74" s="60">
        <f t="shared" ca="1" si="29"/>
        <v>329636233.98999995</v>
      </c>
      <c r="AL74" s="60">
        <f t="shared" ca="1" si="29"/>
        <v>32697283.250000004</v>
      </c>
      <c r="AM74" s="60">
        <f t="shared" ca="1" si="29"/>
        <v>0</v>
      </c>
      <c r="AN74" s="60">
        <f t="shared" ca="1" si="29"/>
        <v>0</v>
      </c>
      <c r="AO74" s="60">
        <f t="shared" ca="1" si="29"/>
        <v>0</v>
      </c>
      <c r="AP74" s="60">
        <f t="shared" ca="1" si="29"/>
        <v>0</v>
      </c>
      <c r="AQ74" s="60">
        <f t="shared" ca="1" si="29"/>
        <v>0</v>
      </c>
      <c r="AR74" s="60">
        <f t="shared" ca="1" si="29"/>
        <v>0</v>
      </c>
      <c r="AS74" s="60">
        <f t="shared" ca="1" si="29"/>
        <v>-7232243970.1299982</v>
      </c>
      <c r="AT74" s="60">
        <f t="shared" ca="1" si="29"/>
        <v>-3790954699.249999</v>
      </c>
      <c r="AU74" s="60">
        <f t="shared" ca="1" si="29"/>
        <v>-3979665370.809999</v>
      </c>
      <c r="AV74" s="60">
        <f t="shared" ca="1" si="29"/>
        <v>188710671.56</v>
      </c>
      <c r="AW74" s="60">
        <f t="shared" ca="1" si="29"/>
        <v>-420305144.40999985</v>
      </c>
      <c r="AX74" s="60">
        <f t="shared" ca="1" si="29"/>
        <v>-485722498.69000053</v>
      </c>
      <c r="AY74" s="60">
        <f t="shared" ca="1" si="32"/>
        <v>-15399388839.830002</v>
      </c>
      <c r="AZ74" s="60">
        <f t="shared" ca="1" si="32"/>
        <v>-12643374994.910002</v>
      </c>
      <c r="BA74" s="60">
        <f t="shared" ca="1" si="32"/>
        <v>-5396119868.9599991</v>
      </c>
      <c r="BB74" s="60">
        <f t="shared" ca="1" si="32"/>
        <v>0</v>
      </c>
      <c r="BC74" s="60">
        <f t="shared" ca="1" si="32"/>
        <v>2640106024.0400004</v>
      </c>
      <c r="BD74" s="60">
        <f t="shared" ca="1" si="32"/>
        <v>14913666341.140001</v>
      </c>
      <c r="BE74" s="60">
        <f t="shared" ca="1" si="32"/>
        <v>65417354.280000687</v>
      </c>
      <c r="BF74" s="60">
        <f t="shared" ca="1" si="32"/>
        <v>1385259663.7200003</v>
      </c>
      <c r="BG74" s="60">
        <f t="shared" ca="1" si="32"/>
        <v>1434584195.4300003</v>
      </c>
      <c r="BH74" s="60">
        <f t="shared" ca="1" si="32"/>
        <v>-27574505.070000008</v>
      </c>
      <c r="BI74" s="60">
        <f t="shared" ca="1" si="32"/>
        <v>0</v>
      </c>
      <c r="BJ74" s="60">
        <f t="shared" ca="1" si="32"/>
        <v>-21750026.640000001</v>
      </c>
      <c r="BK74" s="60">
        <f t="shared" ca="1" si="32"/>
        <v>-1319842309.4399996</v>
      </c>
      <c r="BL74" s="60">
        <f t="shared" ca="1" si="30"/>
        <v>0</v>
      </c>
      <c r="BM74" s="60">
        <f t="shared" ca="1" si="30"/>
        <v>0</v>
      </c>
      <c r="BN74" s="60">
        <f t="shared" ca="1" si="30"/>
        <v>0</v>
      </c>
      <c r="BO74" s="60">
        <f t="shared" ca="1" si="30"/>
        <v>-316262493.62</v>
      </c>
      <c r="BP74" s="60">
        <f t="shared" ca="1" si="30"/>
        <v>-316262493.62</v>
      </c>
      <c r="BQ74" s="60">
        <f t="shared" ca="1" si="30"/>
        <v>0</v>
      </c>
      <c r="BR74" s="60">
        <f t="shared" ca="1" si="30"/>
        <v>0</v>
      </c>
      <c r="BS74" s="60">
        <f t="shared" ca="1" si="30"/>
        <v>-2704721632.8499994</v>
      </c>
      <c r="BT74" s="60">
        <f t="shared" ca="1" si="30"/>
        <v>-1751701397.7799997</v>
      </c>
      <c r="BU74" s="60">
        <f t="shared" ca="1" si="30"/>
        <v>-483955243.38</v>
      </c>
      <c r="BV74" s="60">
        <f t="shared" ca="1" si="33"/>
        <v>-116805661.33</v>
      </c>
      <c r="BW74" s="60">
        <f t="shared" ca="1" si="33"/>
        <v>0</v>
      </c>
      <c r="BX74" s="60">
        <f t="shared" ca="1" si="33"/>
        <v>0</v>
      </c>
      <c r="BY74" s="60">
        <f t="shared" ca="1" si="33"/>
        <v>-31501438.84</v>
      </c>
      <c r="BZ74" s="60">
        <f t="shared" ca="1" si="33"/>
        <v>503535.59</v>
      </c>
      <c r="CA74" s="60">
        <f t="shared" ca="1" si="33"/>
        <v>-321261427.10999966</v>
      </c>
      <c r="CB74" s="60">
        <f t="shared" ca="1" si="33"/>
        <v>0</v>
      </c>
      <c r="CC74" s="60">
        <f t="shared" ca="1" si="33"/>
        <v>0</v>
      </c>
      <c r="CD74" s="60">
        <f t="shared" ca="1" si="33"/>
        <v>0</v>
      </c>
      <c r="CE74" s="60">
        <f t="shared" ca="1" si="33"/>
        <v>0</v>
      </c>
      <c r="CF74" s="60">
        <f t="shared" ca="1" si="33"/>
        <v>0</v>
      </c>
      <c r="CG74" s="60">
        <f t="shared" ca="1" si="33"/>
        <v>0</v>
      </c>
      <c r="CH74" s="60">
        <f t="shared" ca="1" si="33"/>
        <v>0</v>
      </c>
      <c r="CI74" s="60">
        <f t="shared" ca="1" si="33"/>
        <v>0</v>
      </c>
      <c r="CJ74" s="60">
        <f t="shared" ca="1" si="33"/>
        <v>0</v>
      </c>
      <c r="CK74" s="60">
        <f t="shared" ca="1" si="33"/>
        <v>0</v>
      </c>
      <c r="CL74" s="60">
        <f t="shared" ca="1" si="34"/>
        <v>2302972607.5300055</v>
      </c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R74" s="5"/>
      <c r="HS74" s="5"/>
      <c r="HT74" s="5"/>
    </row>
    <row r="75" spans="1:228" ht="13.5" customHeight="1">
      <c r="A75" s="44" t="s">
        <v>126</v>
      </c>
      <c r="B75" s="61">
        <v>4003</v>
      </c>
      <c r="C75" s="59" t="s">
        <v>379</v>
      </c>
      <c r="D75" s="60">
        <f t="shared" ca="1" si="31"/>
        <v>574518416.19000053</v>
      </c>
      <c r="E75" s="60">
        <f t="shared" ca="1" si="31"/>
        <v>406115591.75000048</v>
      </c>
      <c r="F75" s="60">
        <f t="shared" ca="1" si="31"/>
        <v>1736229491.2100008</v>
      </c>
      <c r="G75" s="60">
        <f t="shared" ca="1" si="31"/>
        <v>-1330113899.4600003</v>
      </c>
      <c r="H75" s="60">
        <f t="shared" ca="1" si="31"/>
        <v>0</v>
      </c>
      <c r="I75" s="60">
        <f t="shared" ca="1" si="31"/>
        <v>86735487.709999859</v>
      </c>
      <c r="J75" s="60">
        <f t="shared" ca="1" si="31"/>
        <v>-379564371.13000023</v>
      </c>
      <c r="K75" s="60">
        <f t="shared" ca="1" si="31"/>
        <v>-1285441181.5200002</v>
      </c>
      <c r="L75" s="60">
        <f t="shared" ca="1" si="31"/>
        <v>905876810.38999999</v>
      </c>
      <c r="M75" s="60">
        <f t="shared" ca="1" si="31"/>
        <v>466299858.84000009</v>
      </c>
      <c r="N75" s="60">
        <f t="shared" ca="1" si="31"/>
        <v>752106629.98000002</v>
      </c>
      <c r="O75" s="60">
        <f t="shared" ca="1" si="31"/>
        <v>-285806771.13999993</v>
      </c>
      <c r="P75" s="60">
        <f t="shared" ca="1" si="31"/>
        <v>0</v>
      </c>
      <c r="Q75" s="60">
        <f t="shared" ca="1" si="31"/>
        <v>0</v>
      </c>
      <c r="R75" s="60">
        <f t="shared" ca="1" si="31"/>
        <v>0</v>
      </c>
      <c r="S75" s="60">
        <f t="shared" ca="1" si="31"/>
        <v>877634.78999999992</v>
      </c>
      <c r="T75" s="60">
        <f t="shared" ca="1" si="28"/>
        <v>1799925.62</v>
      </c>
      <c r="U75" s="60">
        <f t="shared" ca="1" si="28"/>
        <v>-1138848.25</v>
      </c>
      <c r="V75" s="60">
        <f t="shared" ca="1" si="28"/>
        <v>2938773.87</v>
      </c>
      <c r="W75" s="60">
        <f t="shared" ca="1" si="28"/>
        <v>-922290.83000000019</v>
      </c>
      <c r="X75" s="60">
        <f t="shared" ca="1" si="28"/>
        <v>569432.35</v>
      </c>
      <c r="Y75" s="60">
        <f t="shared" ca="1" si="28"/>
        <v>-1491723.1800000002</v>
      </c>
      <c r="Z75" s="60">
        <f t="shared" ca="1" si="28"/>
        <v>80789701.940000236</v>
      </c>
      <c r="AA75" s="60">
        <f t="shared" ca="1" si="28"/>
        <v>31813758.289999999</v>
      </c>
      <c r="AB75" s="60">
        <f t="shared" ca="1" si="28"/>
        <v>0</v>
      </c>
      <c r="AC75" s="60">
        <f t="shared" ca="1" si="28"/>
        <v>0</v>
      </c>
      <c r="AD75" s="60">
        <f t="shared" ca="1" si="28"/>
        <v>48975943.650000244</v>
      </c>
      <c r="AE75" s="60">
        <f t="shared" ca="1" si="28"/>
        <v>0</v>
      </c>
      <c r="AF75" s="60">
        <f t="shared" ca="1" si="28"/>
        <v>0</v>
      </c>
      <c r="AG75" s="60">
        <f t="shared" ca="1" si="28"/>
        <v>0</v>
      </c>
      <c r="AH75" s="60">
        <f t="shared" ca="1" si="28"/>
        <v>0</v>
      </c>
      <c r="AI75" s="60">
        <f t="shared" ca="1" si="29"/>
        <v>0</v>
      </c>
      <c r="AJ75" s="60">
        <f t="shared" ca="1" si="29"/>
        <v>0</v>
      </c>
      <c r="AK75" s="60">
        <f t="shared" ca="1" si="29"/>
        <v>0</v>
      </c>
      <c r="AL75" s="60">
        <f t="shared" ca="1" si="29"/>
        <v>0</v>
      </c>
      <c r="AM75" s="60">
        <f t="shared" ca="1" si="29"/>
        <v>0</v>
      </c>
      <c r="AN75" s="60">
        <f t="shared" ca="1" si="29"/>
        <v>0</v>
      </c>
      <c r="AO75" s="60">
        <f t="shared" ca="1" si="29"/>
        <v>0</v>
      </c>
      <c r="AP75" s="60">
        <f t="shared" ca="1" si="29"/>
        <v>0</v>
      </c>
      <c r="AQ75" s="60">
        <f t="shared" ca="1" si="29"/>
        <v>0</v>
      </c>
      <c r="AR75" s="60">
        <f t="shared" ca="1" si="29"/>
        <v>0</v>
      </c>
      <c r="AS75" s="60">
        <f t="shared" ca="1" si="29"/>
        <v>-546126576.76107407</v>
      </c>
      <c r="AT75" s="60">
        <f t="shared" ca="1" si="29"/>
        <v>-180202208.74999988</v>
      </c>
      <c r="AU75" s="60">
        <f t="shared" ca="1" si="29"/>
        <v>-399936394.57999992</v>
      </c>
      <c r="AV75" s="60">
        <f t="shared" ca="1" si="29"/>
        <v>219734185.83000004</v>
      </c>
      <c r="AW75" s="60">
        <f t="shared" ca="1" si="29"/>
        <v>-137177052.58107424</v>
      </c>
      <c r="AX75" s="60">
        <f t="shared" ca="1" si="29"/>
        <v>-234911390.2332716</v>
      </c>
      <c r="AY75" s="60">
        <f t="shared" ca="1" si="32"/>
        <v>-2439407717.6635599</v>
      </c>
      <c r="AZ75" s="60">
        <f t="shared" ca="1" si="32"/>
        <v>-1430726459.9599998</v>
      </c>
      <c r="BA75" s="60">
        <f t="shared" ca="1" si="32"/>
        <v>-1175297230.5900006</v>
      </c>
      <c r="BB75" s="60">
        <f t="shared" ca="1" si="32"/>
        <v>0</v>
      </c>
      <c r="BC75" s="60">
        <f t="shared" ca="1" si="32"/>
        <v>166615972.88644034</v>
      </c>
      <c r="BD75" s="60">
        <f t="shared" ca="1" si="32"/>
        <v>2204496327.4302883</v>
      </c>
      <c r="BE75" s="60">
        <f t="shared" ca="1" si="32"/>
        <v>97734337.652197361</v>
      </c>
      <c r="BF75" s="60">
        <f t="shared" ca="1" si="32"/>
        <v>1696559461.073617</v>
      </c>
      <c r="BG75" s="60">
        <f t="shared" ca="1" si="32"/>
        <v>1003769445.2600001</v>
      </c>
      <c r="BH75" s="60">
        <f t="shared" ca="1" si="32"/>
        <v>799250919.43999994</v>
      </c>
      <c r="BI75" s="60">
        <f t="shared" ca="1" si="32"/>
        <v>0</v>
      </c>
      <c r="BJ75" s="60">
        <f t="shared" ca="1" si="32"/>
        <v>-106460903.62638305</v>
      </c>
      <c r="BK75" s="60">
        <f t="shared" ca="1" si="32"/>
        <v>-1598825123.4214196</v>
      </c>
      <c r="BL75" s="60">
        <f t="shared" ca="1" si="30"/>
        <v>0</v>
      </c>
      <c r="BM75" s="60">
        <f t="shared" ca="1" si="30"/>
        <v>0</v>
      </c>
      <c r="BN75" s="60">
        <f t="shared" ca="1" si="30"/>
        <v>0</v>
      </c>
      <c r="BO75" s="60">
        <f t="shared" ca="1" si="30"/>
        <v>-25316316.839999996</v>
      </c>
      <c r="BP75" s="60">
        <f t="shared" ca="1" si="30"/>
        <v>-25316316.839999996</v>
      </c>
      <c r="BQ75" s="60">
        <f t="shared" ca="1" si="30"/>
        <v>0</v>
      </c>
      <c r="BR75" s="60">
        <f t="shared" ca="1" si="30"/>
        <v>0</v>
      </c>
      <c r="BS75" s="60">
        <f t="shared" ca="1" si="30"/>
        <v>-203430998.59000003</v>
      </c>
      <c r="BT75" s="60">
        <f t="shared" ca="1" si="30"/>
        <v>-264110377.29000002</v>
      </c>
      <c r="BU75" s="60">
        <f t="shared" ca="1" si="30"/>
        <v>-98466061.50999999</v>
      </c>
      <c r="BV75" s="60">
        <f t="shared" ca="1" si="33"/>
        <v>-48022119.670000002</v>
      </c>
      <c r="BW75" s="60">
        <f t="shared" ca="1" si="33"/>
        <v>0</v>
      </c>
      <c r="BX75" s="60">
        <f t="shared" ca="1" si="33"/>
        <v>0</v>
      </c>
      <c r="BY75" s="60">
        <f t="shared" ca="1" si="33"/>
        <v>-180504.99999999997</v>
      </c>
      <c r="BZ75" s="60">
        <f t="shared" ca="1" si="33"/>
        <v>208761875.13</v>
      </c>
      <c r="CA75" s="60">
        <f t="shared" ca="1" si="33"/>
        <v>-1413810.2500000002</v>
      </c>
      <c r="CB75" s="60">
        <f t="shared" ca="1" si="33"/>
        <v>0</v>
      </c>
      <c r="CC75" s="60">
        <f t="shared" ca="1" si="33"/>
        <v>0</v>
      </c>
      <c r="CD75" s="60">
        <f t="shared" ca="1" si="33"/>
        <v>0</v>
      </c>
      <c r="CE75" s="60">
        <f t="shared" ca="1" si="33"/>
        <v>0</v>
      </c>
      <c r="CF75" s="60">
        <f t="shared" ca="1" si="33"/>
        <v>0</v>
      </c>
      <c r="CG75" s="60">
        <f t="shared" ca="1" si="33"/>
        <v>0</v>
      </c>
      <c r="CH75" s="60">
        <f t="shared" ca="1" si="33"/>
        <v>0</v>
      </c>
      <c r="CI75" s="60">
        <f t="shared" ca="1" si="33"/>
        <v>0</v>
      </c>
      <c r="CJ75" s="60">
        <f t="shared" ca="1" si="33"/>
        <v>0</v>
      </c>
      <c r="CK75" s="60">
        <f t="shared" ca="1" si="33"/>
        <v>0</v>
      </c>
      <c r="CL75" s="60">
        <f t="shared" ca="1" si="34"/>
        <v>28391839.428926468</v>
      </c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R75" s="5"/>
      <c r="HS75" s="5"/>
      <c r="HT75" s="5"/>
    </row>
    <row r="76" spans="1:228" ht="13.5" customHeight="1">
      <c r="A76" s="44" t="s">
        <v>127</v>
      </c>
      <c r="B76" s="61">
        <v>4004</v>
      </c>
      <c r="C76" s="59" t="s">
        <v>379</v>
      </c>
      <c r="D76" s="60">
        <f t="shared" ca="1" si="31"/>
        <v>15647847487.699999</v>
      </c>
      <c r="E76" s="60">
        <f t="shared" ca="1" si="31"/>
        <v>14008813557.100002</v>
      </c>
      <c r="F76" s="60">
        <f t="shared" ca="1" si="31"/>
        <v>16123922635.920002</v>
      </c>
      <c r="G76" s="60">
        <f t="shared" ca="1" si="31"/>
        <v>-2115109078.8200006</v>
      </c>
      <c r="H76" s="60">
        <f t="shared" ca="1" si="31"/>
        <v>0</v>
      </c>
      <c r="I76" s="60">
        <f t="shared" ca="1" si="31"/>
        <v>-1343728896.7900026</v>
      </c>
      <c r="J76" s="60">
        <f t="shared" ca="1" si="31"/>
        <v>-1346416731.7000027</v>
      </c>
      <c r="K76" s="60">
        <f t="shared" ca="1" si="31"/>
        <v>-10526576359.02</v>
      </c>
      <c r="L76" s="60">
        <f t="shared" ca="1" si="31"/>
        <v>9180159627.3199978</v>
      </c>
      <c r="M76" s="60">
        <f t="shared" ca="1" si="31"/>
        <v>2687834.910000002</v>
      </c>
      <c r="N76" s="60">
        <f t="shared" ca="1" si="31"/>
        <v>15801552.33</v>
      </c>
      <c r="O76" s="60">
        <f t="shared" ca="1" si="31"/>
        <v>-13113717.419999998</v>
      </c>
      <c r="P76" s="60">
        <f t="shared" ca="1" si="31"/>
        <v>0</v>
      </c>
      <c r="Q76" s="60">
        <f t="shared" ca="1" si="31"/>
        <v>0</v>
      </c>
      <c r="R76" s="60">
        <f t="shared" ca="1" si="31"/>
        <v>0</v>
      </c>
      <c r="S76" s="60">
        <f t="shared" ca="1" si="31"/>
        <v>40018521.149999999</v>
      </c>
      <c r="T76" s="60">
        <f t="shared" ca="1" si="28"/>
        <v>40018521.149999999</v>
      </c>
      <c r="U76" s="60">
        <f t="shared" ca="1" si="28"/>
        <v>0</v>
      </c>
      <c r="V76" s="60">
        <f t="shared" ca="1" si="28"/>
        <v>40018521.149999999</v>
      </c>
      <c r="W76" s="60">
        <f t="shared" ca="1" si="28"/>
        <v>0</v>
      </c>
      <c r="X76" s="60">
        <f t="shared" ca="1" si="28"/>
        <v>0</v>
      </c>
      <c r="Y76" s="60">
        <f t="shared" ca="1" si="28"/>
        <v>0</v>
      </c>
      <c r="Z76" s="60">
        <f t="shared" ca="1" si="28"/>
        <v>2941036333.9099994</v>
      </c>
      <c r="AA76" s="60">
        <f t="shared" ca="1" si="28"/>
        <v>2402823703.0799999</v>
      </c>
      <c r="AB76" s="60">
        <f t="shared" ca="1" si="28"/>
        <v>186803890.41</v>
      </c>
      <c r="AC76" s="60">
        <f t="shared" ca="1" si="28"/>
        <v>274057831.70000005</v>
      </c>
      <c r="AD76" s="60">
        <f t="shared" ca="1" si="28"/>
        <v>77350908.719999999</v>
      </c>
      <c r="AE76" s="60">
        <f t="shared" ca="1" si="28"/>
        <v>0</v>
      </c>
      <c r="AF76" s="60">
        <f t="shared" ca="1" si="28"/>
        <v>0</v>
      </c>
      <c r="AG76" s="60">
        <f t="shared" ca="1" si="28"/>
        <v>0</v>
      </c>
      <c r="AH76" s="60">
        <f t="shared" ca="1" si="28"/>
        <v>0</v>
      </c>
      <c r="AI76" s="60">
        <f t="shared" ca="1" si="29"/>
        <v>0</v>
      </c>
      <c r="AJ76" s="60">
        <f t="shared" ca="1" si="29"/>
        <v>1707972.33</v>
      </c>
      <c r="AK76" s="60">
        <f t="shared" ca="1" si="29"/>
        <v>1707972.33</v>
      </c>
      <c r="AL76" s="60">
        <f t="shared" ca="1" si="29"/>
        <v>0</v>
      </c>
      <c r="AM76" s="60">
        <f t="shared" ca="1" si="29"/>
        <v>0</v>
      </c>
      <c r="AN76" s="60">
        <f t="shared" ca="1" si="29"/>
        <v>0</v>
      </c>
      <c r="AO76" s="60">
        <f t="shared" ca="1" si="29"/>
        <v>0</v>
      </c>
      <c r="AP76" s="60">
        <f t="shared" ca="1" si="29"/>
        <v>0</v>
      </c>
      <c r="AQ76" s="60">
        <f t="shared" ca="1" si="29"/>
        <v>0</v>
      </c>
      <c r="AR76" s="60">
        <f t="shared" ca="1" si="29"/>
        <v>0</v>
      </c>
      <c r="AS76" s="60">
        <f t="shared" ca="1" si="29"/>
        <v>-12056655940.649998</v>
      </c>
      <c r="AT76" s="60">
        <f t="shared" ca="1" si="29"/>
        <v>-4292804722.8499994</v>
      </c>
      <c r="AU76" s="60">
        <f t="shared" ca="1" si="29"/>
        <v>-2814765258.4299998</v>
      </c>
      <c r="AV76" s="60">
        <f t="shared" ca="1" si="29"/>
        <v>-1478039464.4199998</v>
      </c>
      <c r="AW76" s="60">
        <f t="shared" ca="1" si="29"/>
        <v>-2463590376.4199986</v>
      </c>
      <c r="AX76" s="60">
        <f t="shared" ca="1" si="29"/>
        <v>-2959563207.1799984</v>
      </c>
      <c r="AY76" s="60">
        <f t="shared" ca="1" si="32"/>
        <v>-8090874675.4800005</v>
      </c>
      <c r="AZ76" s="60">
        <f t="shared" ca="1" si="32"/>
        <v>-7311415332.0600004</v>
      </c>
      <c r="BA76" s="60">
        <f t="shared" ca="1" si="32"/>
        <v>-2518305256.8199997</v>
      </c>
      <c r="BB76" s="60">
        <f t="shared" ca="1" si="32"/>
        <v>0</v>
      </c>
      <c r="BC76" s="60">
        <f t="shared" ca="1" si="32"/>
        <v>1738845913.4000003</v>
      </c>
      <c r="BD76" s="60">
        <f t="shared" ca="1" si="32"/>
        <v>5131311468.3000021</v>
      </c>
      <c r="BE76" s="60">
        <f t="shared" ca="1" si="32"/>
        <v>495972830.75999987</v>
      </c>
      <c r="BF76" s="60">
        <f t="shared" ca="1" si="32"/>
        <v>937564511.80999994</v>
      </c>
      <c r="BG76" s="60">
        <f t="shared" ca="1" si="32"/>
        <v>789774482.41999984</v>
      </c>
      <c r="BH76" s="60">
        <f t="shared" ca="1" si="32"/>
        <v>306254793.95000005</v>
      </c>
      <c r="BI76" s="60">
        <f t="shared" ca="1" si="32"/>
        <v>0</v>
      </c>
      <c r="BJ76" s="60">
        <f t="shared" ca="1" si="32"/>
        <v>-158464764.56</v>
      </c>
      <c r="BK76" s="60">
        <f t="shared" ca="1" si="32"/>
        <v>-441591681.05000007</v>
      </c>
      <c r="BL76" s="60">
        <f t="shared" ca="1" si="30"/>
        <v>0</v>
      </c>
      <c r="BM76" s="60">
        <f t="shared" ca="1" si="30"/>
        <v>0</v>
      </c>
      <c r="BN76" s="60">
        <f t="shared" ca="1" si="30"/>
        <v>0</v>
      </c>
      <c r="BO76" s="60">
        <f t="shared" ca="1" si="30"/>
        <v>-317813926.05000001</v>
      </c>
      <c r="BP76" s="60">
        <f t="shared" ca="1" si="30"/>
        <v>-317813926.05000001</v>
      </c>
      <c r="BQ76" s="60">
        <f t="shared" ca="1" si="30"/>
        <v>0</v>
      </c>
      <c r="BR76" s="60">
        <f t="shared" ca="1" si="30"/>
        <v>0</v>
      </c>
      <c r="BS76" s="60">
        <f t="shared" ca="1" si="30"/>
        <v>-4476567593.1899996</v>
      </c>
      <c r="BT76" s="60">
        <f t="shared" ca="1" si="30"/>
        <v>-3731237390.2600002</v>
      </c>
      <c r="BU76" s="60">
        <f t="shared" ca="1" si="30"/>
        <v>-415173231.95999998</v>
      </c>
      <c r="BV76" s="60">
        <f t="shared" ca="1" si="33"/>
        <v>-106655394.36999999</v>
      </c>
      <c r="BW76" s="60">
        <f t="shared" ca="1" si="33"/>
        <v>0</v>
      </c>
      <c r="BX76" s="60">
        <f t="shared" ca="1" si="33"/>
        <v>0</v>
      </c>
      <c r="BY76" s="60">
        <f t="shared" ca="1" si="33"/>
        <v>-230261933.10999998</v>
      </c>
      <c r="BZ76" s="60">
        <f t="shared" ca="1" si="33"/>
        <v>6760356.5099999998</v>
      </c>
      <c r="CA76" s="60">
        <f t="shared" ca="1" si="33"/>
        <v>0</v>
      </c>
      <c r="CB76" s="60">
        <f t="shared" ca="1" si="33"/>
        <v>0</v>
      </c>
      <c r="CC76" s="60">
        <f t="shared" ca="1" si="33"/>
        <v>0</v>
      </c>
      <c r="CD76" s="60">
        <f t="shared" ca="1" si="33"/>
        <v>0</v>
      </c>
      <c r="CE76" s="60">
        <f t="shared" ca="1" si="33"/>
        <v>0</v>
      </c>
      <c r="CF76" s="60">
        <f t="shared" ca="1" si="33"/>
        <v>0</v>
      </c>
      <c r="CG76" s="60">
        <f t="shared" ca="1" si="33"/>
        <v>0</v>
      </c>
      <c r="CH76" s="60">
        <f t="shared" ca="1" si="33"/>
        <v>0</v>
      </c>
      <c r="CI76" s="60">
        <f t="shared" ca="1" si="33"/>
        <v>-505879322.13999999</v>
      </c>
      <c r="CJ76" s="60">
        <f t="shared" ca="1" si="33"/>
        <v>-505879322.13999999</v>
      </c>
      <c r="CK76" s="60">
        <f t="shared" ca="1" si="33"/>
        <v>0</v>
      </c>
      <c r="CL76" s="60">
        <f t="shared" ca="1" si="34"/>
        <v>3591191547.0500011</v>
      </c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R76" s="5"/>
      <c r="HS76" s="5"/>
      <c r="HT76" s="5"/>
    </row>
    <row r="77" spans="1:228" ht="13.5" customHeight="1">
      <c r="A77" s="44" t="s">
        <v>128</v>
      </c>
      <c r="B77" s="61">
        <v>4005</v>
      </c>
      <c r="C77" s="59" t="s">
        <v>379</v>
      </c>
      <c r="D77" s="60">
        <f t="shared" ca="1" si="31"/>
        <v>2250584097.1100001</v>
      </c>
      <c r="E77" s="60">
        <f t="shared" ca="1" si="31"/>
        <v>2099725777.79</v>
      </c>
      <c r="F77" s="60">
        <f t="shared" ca="1" si="31"/>
        <v>2381786173.3099999</v>
      </c>
      <c r="G77" s="60">
        <f t="shared" ca="1" si="31"/>
        <v>-282060395.52000004</v>
      </c>
      <c r="H77" s="60">
        <f t="shared" ca="1" si="31"/>
        <v>0</v>
      </c>
      <c r="I77" s="60">
        <f t="shared" ca="1" si="31"/>
        <v>-193411857.72000003</v>
      </c>
      <c r="J77" s="60">
        <f t="shared" ca="1" si="31"/>
        <v>-193411857.72000003</v>
      </c>
      <c r="K77" s="60">
        <f t="shared" ca="1" si="31"/>
        <v>-1568341972.22</v>
      </c>
      <c r="L77" s="60">
        <f t="shared" ca="1" si="31"/>
        <v>1374930114.5</v>
      </c>
      <c r="M77" s="60">
        <f t="shared" ca="1" si="31"/>
        <v>0</v>
      </c>
      <c r="N77" s="60">
        <f t="shared" ca="1" si="31"/>
        <v>0</v>
      </c>
      <c r="O77" s="60">
        <f t="shared" ca="1" si="31"/>
        <v>0</v>
      </c>
      <c r="P77" s="60">
        <f t="shared" ca="1" si="31"/>
        <v>0</v>
      </c>
      <c r="Q77" s="60">
        <f t="shared" ca="1" si="31"/>
        <v>0</v>
      </c>
      <c r="R77" s="60">
        <f t="shared" ca="1" si="31"/>
        <v>0</v>
      </c>
      <c r="S77" s="60">
        <f t="shared" ca="1" si="31"/>
        <v>-13508188.059999999</v>
      </c>
      <c r="T77" s="60">
        <f t="shared" ca="1" si="28"/>
        <v>-13508188.059999999</v>
      </c>
      <c r="U77" s="60">
        <f t="shared" ca="1" si="28"/>
        <v>-16700440.319999998</v>
      </c>
      <c r="V77" s="60">
        <f t="shared" ca="1" si="28"/>
        <v>3192252.26</v>
      </c>
      <c r="W77" s="60">
        <f t="shared" ca="1" si="28"/>
        <v>0</v>
      </c>
      <c r="X77" s="60">
        <f t="shared" ca="1" si="28"/>
        <v>0</v>
      </c>
      <c r="Y77" s="60">
        <f t="shared" ca="1" si="28"/>
        <v>0</v>
      </c>
      <c r="Z77" s="60">
        <f t="shared" ca="1" si="28"/>
        <v>357778365.09999996</v>
      </c>
      <c r="AA77" s="60">
        <f t="shared" ca="1" si="28"/>
        <v>303564240.56999999</v>
      </c>
      <c r="AB77" s="60">
        <f t="shared" ca="1" si="28"/>
        <v>0</v>
      </c>
      <c r="AC77" s="60">
        <f t="shared" ca="1" si="28"/>
        <v>28867780.880000003</v>
      </c>
      <c r="AD77" s="60">
        <f t="shared" ca="1" si="28"/>
        <v>25346343.650000002</v>
      </c>
      <c r="AE77" s="60">
        <f t="shared" ca="1" si="28"/>
        <v>0</v>
      </c>
      <c r="AF77" s="60">
        <f t="shared" ca="1" si="28"/>
        <v>0</v>
      </c>
      <c r="AG77" s="60">
        <f t="shared" ca="1" si="28"/>
        <v>0</v>
      </c>
      <c r="AH77" s="60">
        <f t="shared" ca="1" si="28"/>
        <v>0</v>
      </c>
      <c r="AI77" s="60">
        <f t="shared" ca="1" si="29"/>
        <v>0</v>
      </c>
      <c r="AJ77" s="60">
        <f t="shared" ca="1" si="29"/>
        <v>0</v>
      </c>
      <c r="AK77" s="60">
        <f t="shared" ca="1" si="29"/>
        <v>0</v>
      </c>
      <c r="AL77" s="60">
        <f t="shared" ca="1" si="29"/>
        <v>0</v>
      </c>
      <c r="AM77" s="60">
        <f t="shared" ca="1" si="29"/>
        <v>0</v>
      </c>
      <c r="AN77" s="60">
        <f t="shared" ca="1" si="29"/>
        <v>0</v>
      </c>
      <c r="AO77" s="60">
        <f t="shared" ca="1" si="29"/>
        <v>0</v>
      </c>
      <c r="AP77" s="60">
        <f t="shared" ca="1" si="29"/>
        <v>0</v>
      </c>
      <c r="AQ77" s="60">
        <f t="shared" ca="1" si="29"/>
        <v>0</v>
      </c>
      <c r="AR77" s="60">
        <f t="shared" ca="1" si="29"/>
        <v>0</v>
      </c>
      <c r="AS77" s="60">
        <f t="shared" ca="1" si="29"/>
        <v>-1819329239.5599999</v>
      </c>
      <c r="AT77" s="60">
        <f t="shared" ca="1" si="29"/>
        <v>-697873193.20000005</v>
      </c>
      <c r="AU77" s="60">
        <f t="shared" ca="1" si="29"/>
        <v>-395211823.15000004</v>
      </c>
      <c r="AV77" s="60">
        <f t="shared" ca="1" si="29"/>
        <v>-302661370.05000001</v>
      </c>
      <c r="AW77" s="60">
        <f t="shared" ca="1" si="29"/>
        <v>-355635463.01999998</v>
      </c>
      <c r="AX77" s="60">
        <f t="shared" ca="1" si="29"/>
        <v>-360754491.92999995</v>
      </c>
      <c r="AY77" s="60">
        <f t="shared" ca="1" si="32"/>
        <v>-830933318.47000003</v>
      </c>
      <c r="AZ77" s="60">
        <f t="shared" ca="1" si="32"/>
        <v>-742534129.7299999</v>
      </c>
      <c r="BA77" s="60">
        <f t="shared" ca="1" si="32"/>
        <v>-282384812.07999998</v>
      </c>
      <c r="BB77" s="60">
        <f t="shared" ca="1" si="32"/>
        <v>0</v>
      </c>
      <c r="BC77" s="60">
        <f t="shared" ca="1" si="32"/>
        <v>193985623.33999997</v>
      </c>
      <c r="BD77" s="60">
        <f t="shared" ca="1" si="32"/>
        <v>470178826.54000008</v>
      </c>
      <c r="BE77" s="60">
        <f t="shared" ca="1" si="32"/>
        <v>5119028.9099999964</v>
      </c>
      <c r="BF77" s="60">
        <f t="shared" ca="1" si="32"/>
        <v>157804855.63999999</v>
      </c>
      <c r="BG77" s="60">
        <f t="shared" ca="1" si="32"/>
        <v>157904420.76999995</v>
      </c>
      <c r="BH77" s="60">
        <f t="shared" ca="1" si="32"/>
        <v>29795277.070000015</v>
      </c>
      <c r="BI77" s="60">
        <f t="shared" ca="1" si="32"/>
        <v>0</v>
      </c>
      <c r="BJ77" s="60">
        <f t="shared" ca="1" si="32"/>
        <v>-29894842.199999996</v>
      </c>
      <c r="BK77" s="60">
        <f t="shared" ca="1" si="32"/>
        <v>-152685826.72999999</v>
      </c>
      <c r="BL77" s="60">
        <f t="shared" ca="1" si="30"/>
        <v>0</v>
      </c>
      <c r="BM77" s="60">
        <f t="shared" ca="1" si="30"/>
        <v>0</v>
      </c>
      <c r="BN77" s="60">
        <f t="shared" ca="1" si="30"/>
        <v>0</v>
      </c>
      <c r="BO77" s="60">
        <f t="shared" ca="1" si="30"/>
        <v>-23841580.069999993</v>
      </c>
      <c r="BP77" s="60">
        <f t="shared" ca="1" si="30"/>
        <v>-23841580.069999993</v>
      </c>
      <c r="BQ77" s="60">
        <f t="shared" ca="1" si="30"/>
        <v>0</v>
      </c>
      <c r="BR77" s="60">
        <f t="shared" ca="1" si="30"/>
        <v>0</v>
      </c>
      <c r="BS77" s="60">
        <f t="shared" ca="1" si="30"/>
        <v>-637467730.88999999</v>
      </c>
      <c r="BT77" s="60">
        <f t="shared" ca="1" si="30"/>
        <v>-583455135.6099999</v>
      </c>
      <c r="BU77" s="60">
        <f t="shared" ca="1" si="30"/>
        <v>-30584138.689999998</v>
      </c>
      <c r="BV77" s="60">
        <f t="shared" ca="1" si="33"/>
        <v>-5705606.2599999998</v>
      </c>
      <c r="BW77" s="60">
        <f t="shared" ca="1" si="33"/>
        <v>0</v>
      </c>
      <c r="BX77" s="60">
        <f t="shared" ca="1" si="33"/>
        <v>0</v>
      </c>
      <c r="BY77" s="60">
        <f t="shared" ca="1" si="33"/>
        <v>-17722850.329999998</v>
      </c>
      <c r="BZ77" s="60">
        <f t="shared" ca="1" si="33"/>
        <v>0</v>
      </c>
      <c r="CA77" s="60">
        <f t="shared" ca="1" si="33"/>
        <v>0</v>
      </c>
      <c r="CB77" s="60">
        <f t="shared" ca="1" si="33"/>
        <v>0</v>
      </c>
      <c r="CC77" s="60">
        <f t="shared" ca="1" si="33"/>
        <v>0</v>
      </c>
      <c r="CD77" s="60">
        <f t="shared" ca="1" si="33"/>
        <v>0</v>
      </c>
      <c r="CE77" s="60">
        <f t="shared" ca="1" si="33"/>
        <v>0</v>
      </c>
      <c r="CF77" s="60">
        <f t="shared" ca="1" si="33"/>
        <v>0</v>
      </c>
      <c r="CG77" s="60">
        <f t="shared" ca="1" si="33"/>
        <v>0</v>
      </c>
      <c r="CH77" s="60">
        <f t="shared" ca="1" si="33"/>
        <v>0</v>
      </c>
      <c r="CI77" s="60">
        <f t="shared" ca="1" si="33"/>
        <v>-104511272.38000001</v>
      </c>
      <c r="CJ77" s="60">
        <f t="shared" ca="1" si="33"/>
        <v>-104511272.38000001</v>
      </c>
      <c r="CK77" s="60">
        <f t="shared" ca="1" si="33"/>
        <v>0</v>
      </c>
      <c r="CL77" s="60">
        <f t="shared" ca="1" si="34"/>
        <v>431254857.55000019</v>
      </c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R77" s="5"/>
      <c r="HS77" s="5"/>
      <c r="HT77" s="5"/>
    </row>
    <row r="78" spans="1:228" ht="13.5" customHeight="1">
      <c r="A78" s="45" t="s">
        <v>129</v>
      </c>
      <c r="B78" s="62">
        <v>9000</v>
      </c>
      <c r="C78" s="59" t="s">
        <v>380</v>
      </c>
      <c r="D78" s="63">
        <f t="shared" ca="1" si="31"/>
        <v>515124829808.80951</v>
      </c>
      <c r="E78" s="63">
        <f t="shared" ca="1" si="31"/>
        <v>440921122447.50885</v>
      </c>
      <c r="F78" s="63">
        <f t="shared" ca="1" si="31"/>
        <v>622049993199.6488</v>
      </c>
      <c r="G78" s="63">
        <f t="shared" ca="1" si="31"/>
        <v>-166937981474.73001</v>
      </c>
      <c r="H78" s="63">
        <f t="shared" ca="1" si="31"/>
        <v>-14190889277.409996</v>
      </c>
      <c r="I78" s="63">
        <f t="shared" ca="1" si="31"/>
        <v>-48426788305.769859</v>
      </c>
      <c r="J78" s="63">
        <f t="shared" ca="1" si="31"/>
        <v>-73406363777.42981</v>
      </c>
      <c r="K78" s="63">
        <f t="shared" ca="1" si="31"/>
        <v>-628874382539.85974</v>
      </c>
      <c r="L78" s="63">
        <f t="shared" ca="1" si="31"/>
        <v>555468018762.43018</v>
      </c>
      <c r="M78" s="63">
        <f t="shared" ca="1" si="31"/>
        <v>23162990279.819977</v>
      </c>
      <c r="N78" s="63">
        <f t="shared" ca="1" si="31"/>
        <v>141979825158.78003</v>
      </c>
      <c r="O78" s="63">
        <f t="shared" ca="1" si="31"/>
        <v>-118816834878.95999</v>
      </c>
      <c r="P78" s="63">
        <f t="shared" ca="1" si="31"/>
        <v>1816585191.8399992</v>
      </c>
      <c r="Q78" s="63">
        <f t="shared" ca="1" si="31"/>
        <v>14723542727.459999</v>
      </c>
      <c r="R78" s="63">
        <f t="shared" ca="1" si="31"/>
        <v>-12906957535.620001</v>
      </c>
      <c r="S78" s="63">
        <f t="shared" ca="1" si="31"/>
        <v>-2915609534.7999992</v>
      </c>
      <c r="T78" s="63">
        <f t="shared" ca="1" si="28"/>
        <v>-4048578232.079999</v>
      </c>
      <c r="U78" s="63">
        <f t="shared" ca="1" si="28"/>
        <v>-21970743110.5</v>
      </c>
      <c r="V78" s="63">
        <f t="shared" ca="1" si="28"/>
        <v>17922164878.419994</v>
      </c>
      <c r="W78" s="63">
        <f t="shared" ca="1" si="28"/>
        <v>1132968697.2800004</v>
      </c>
      <c r="X78" s="63">
        <f t="shared" ca="1" si="28"/>
        <v>3795156267.730001</v>
      </c>
      <c r="Y78" s="63">
        <f t="shared" ca="1" si="28"/>
        <v>-2662187570.4499993</v>
      </c>
      <c r="Z78" s="19">
        <f t="shared" ca="1" si="28"/>
        <v>120517989840.73657</v>
      </c>
      <c r="AA78" s="19">
        <f t="shared" ca="1" si="28"/>
        <v>81648053747.114197</v>
      </c>
      <c r="AB78" s="19">
        <f t="shared" ca="1" si="28"/>
        <v>4065868065.7814832</v>
      </c>
      <c r="AC78" s="19">
        <f t="shared" ca="1" si="28"/>
        <v>24074430095.490097</v>
      </c>
      <c r="AD78" s="19">
        <f t="shared" ca="1" si="28"/>
        <v>7347979962.9431925</v>
      </c>
      <c r="AE78" s="19">
        <f t="shared" ca="1" si="28"/>
        <v>852485062.58634138</v>
      </c>
      <c r="AF78" s="19">
        <f t="shared" ca="1" si="28"/>
        <v>884600079.80505204</v>
      </c>
      <c r="AG78" s="19">
        <f t="shared" ca="1" si="28"/>
        <v>1211762502.8679984</v>
      </c>
      <c r="AH78" s="19">
        <f t="shared" ca="1" si="28"/>
        <v>418696378.77999997</v>
      </c>
      <c r="AI78" s="19">
        <f t="shared" ca="1" si="29"/>
        <v>14113945.36826952</v>
      </c>
      <c r="AJ78" s="19">
        <f t="shared" ca="1" si="29"/>
        <v>634798049.31999993</v>
      </c>
      <c r="AK78" s="19">
        <f t="shared" ca="1" si="29"/>
        <v>688099006.90999985</v>
      </c>
      <c r="AL78" s="19">
        <f t="shared" ca="1" si="29"/>
        <v>-53300957.589999996</v>
      </c>
      <c r="AM78" s="19">
        <f t="shared" ca="1" si="29"/>
        <v>4393317311.8139296</v>
      </c>
      <c r="AN78" s="19">
        <f t="shared" ca="1" si="29"/>
        <v>7292248819.4039297</v>
      </c>
      <c r="AO78" s="19">
        <f t="shared" ca="1" si="29"/>
        <v>-1485732120.6799998</v>
      </c>
      <c r="AP78" s="19">
        <f t="shared" ca="1" si="29"/>
        <v>-99854251.810000002</v>
      </c>
      <c r="AQ78" s="19">
        <f t="shared" ca="1" si="29"/>
        <v>-671902.15000000014</v>
      </c>
      <c r="AR78" s="19">
        <f t="shared" ca="1" si="29"/>
        <v>-1312673232.9499998</v>
      </c>
      <c r="AS78" s="19">
        <f t="shared" ca="1" si="29"/>
        <v>-439336495808.5249</v>
      </c>
      <c r="AT78" s="19">
        <f t="shared" ca="1" si="29"/>
        <v>-241954672613.0755</v>
      </c>
      <c r="AU78" s="19">
        <f t="shared" ca="1" si="29"/>
        <v>-283778635390.26202</v>
      </c>
      <c r="AV78" s="19">
        <f t="shared" ca="1" si="29"/>
        <v>41823962777.186554</v>
      </c>
      <c r="AW78" s="19">
        <f t="shared" ca="1" si="29"/>
        <v>-73972776371.907837</v>
      </c>
      <c r="AX78" s="19">
        <f t="shared" ca="1" si="29"/>
        <v>-92647207659.550934</v>
      </c>
      <c r="AY78" s="19">
        <f t="shared" ca="1" si="32"/>
        <v>-533882502862.35089</v>
      </c>
      <c r="AZ78" s="19">
        <f t="shared" ca="1" si="32"/>
        <v>-314693245998.84387</v>
      </c>
      <c r="BA78" s="19">
        <f t="shared" ca="1" si="32"/>
        <v>-557795987881.75</v>
      </c>
      <c r="BB78" s="19">
        <f t="shared" ca="1" si="32"/>
        <v>0</v>
      </c>
      <c r="BC78" s="19">
        <f t="shared" ca="1" si="32"/>
        <v>338606731018.24335</v>
      </c>
      <c r="BD78" s="19">
        <f t="shared" ca="1" si="32"/>
        <v>441235295202.79993</v>
      </c>
      <c r="BE78" s="19">
        <f t="shared" ca="1" si="32"/>
        <v>18674431287.643044</v>
      </c>
      <c r="BF78" s="19">
        <f t="shared" ca="1" si="32"/>
        <v>136291217235.48303</v>
      </c>
      <c r="BG78" s="19">
        <f t="shared" ca="1" si="32"/>
        <v>110047958006.48276</v>
      </c>
      <c r="BH78" s="19">
        <f t="shared" ca="1" si="32"/>
        <v>105506841213.29263</v>
      </c>
      <c r="BI78" s="19">
        <f t="shared" ca="1" si="32"/>
        <v>0</v>
      </c>
      <c r="BJ78" s="19">
        <f t="shared" ca="1" si="32"/>
        <v>-79263581984.292389</v>
      </c>
      <c r="BK78" s="19">
        <f t="shared" ca="1" si="32"/>
        <v>-117616785947.84001</v>
      </c>
      <c r="BL78" s="19">
        <f t="shared" ca="1" si="30"/>
        <v>-34127724.4399997</v>
      </c>
      <c r="BM78" s="19">
        <f t="shared" ca="1" si="30"/>
        <v>-41155952.189999714</v>
      </c>
      <c r="BN78" s="19">
        <f t="shared" ca="1" si="30"/>
        <v>7028227.7500000065</v>
      </c>
      <c r="BO78" s="19">
        <f t="shared" ca="1" si="30"/>
        <v>-3214335609.6999993</v>
      </c>
      <c r="BP78" s="19">
        <f t="shared" ca="1" si="30"/>
        <v>-3214338944.9299994</v>
      </c>
      <c r="BQ78" s="19">
        <f t="shared" ca="1" si="30"/>
        <v>0</v>
      </c>
      <c r="BR78" s="19">
        <f t="shared" ca="1" si="30"/>
        <v>3335.23</v>
      </c>
      <c r="BS78" s="19">
        <f t="shared" ca="1" si="30"/>
        <v>-111050261008.05148</v>
      </c>
      <c r="BT78" s="19">
        <f t="shared" ca="1" si="30"/>
        <v>-75731217738.04126</v>
      </c>
      <c r="BU78" s="19">
        <f t="shared" ca="1" si="30"/>
        <v>-30273000242.769997</v>
      </c>
      <c r="BV78" s="19">
        <f t="shared" ca="1" si="33"/>
        <v>-8960967122.2000027</v>
      </c>
      <c r="BW78" s="19">
        <f t="shared" ca="1" si="33"/>
        <v>-2258687.3700000136</v>
      </c>
      <c r="BX78" s="19">
        <f t="shared" ca="1" si="33"/>
        <v>-3620587426.4702229</v>
      </c>
      <c r="BY78" s="19">
        <f t="shared" ca="1" si="33"/>
        <v>-5123792132.9199991</v>
      </c>
      <c r="BZ78" s="19">
        <f t="shared" ca="1" si="33"/>
        <v>16987155735.65</v>
      </c>
      <c r="CA78" s="19">
        <f t="shared" ca="1" si="33"/>
        <v>-4325593393.9299994</v>
      </c>
      <c r="CB78" s="19">
        <f t="shared" ca="1" si="33"/>
        <v>-18657829.499999996</v>
      </c>
      <c r="CC78" s="19">
        <f t="shared" ca="1" si="33"/>
        <v>-18639152.409999996</v>
      </c>
      <c r="CD78" s="19">
        <f t="shared" ca="1" si="33"/>
        <v>-84390285.090000004</v>
      </c>
      <c r="CE78" s="19">
        <f t="shared" ca="1" si="33"/>
        <v>65751132.68</v>
      </c>
      <c r="CF78" s="19">
        <f t="shared" ca="1" si="33"/>
        <v>-18677.089999999997</v>
      </c>
      <c r="CG78" s="19">
        <f t="shared" ca="1" si="33"/>
        <v>185290.35</v>
      </c>
      <c r="CH78" s="19">
        <f t="shared" ca="1" si="33"/>
        <v>-203967.44</v>
      </c>
      <c r="CI78" s="19">
        <f t="shared" ca="1" si="33"/>
        <v>-9091664651.8500023</v>
      </c>
      <c r="CJ78" s="19">
        <f t="shared" ca="1" si="33"/>
        <v>-9118643917.2600021</v>
      </c>
      <c r="CK78" s="19">
        <f t="shared" ca="1" si="33"/>
        <v>26979265.410000004</v>
      </c>
      <c r="CL78" s="19">
        <f t="shared" ca="1" si="34"/>
        <v>75788334000.28476</v>
      </c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R78" s="5"/>
      <c r="HS78" s="5"/>
      <c r="HT78" s="5"/>
    </row>
    <row r="79" spans="1:228" ht="13.5" customHeight="1">
      <c r="A79" s="45" t="s">
        <v>130</v>
      </c>
      <c r="B79" s="62">
        <v>9001</v>
      </c>
      <c r="C79" s="59" t="s">
        <v>381</v>
      </c>
      <c r="D79" s="63">
        <f t="shared" ca="1" si="31"/>
        <v>5183071413.5542078</v>
      </c>
      <c r="E79" s="63">
        <f t="shared" ca="1" si="31"/>
        <v>5982889566.5356636</v>
      </c>
      <c r="F79" s="63">
        <f t="shared" ca="1" si="31"/>
        <v>6989478654.7966175</v>
      </c>
      <c r="G79" s="63">
        <f t="shared" ca="1" si="31"/>
        <v>-1006589088.2609547</v>
      </c>
      <c r="H79" s="63">
        <f t="shared" ca="1" si="31"/>
        <v>0</v>
      </c>
      <c r="I79" s="63">
        <f t="shared" ca="1" si="31"/>
        <v>-1362190564.716836</v>
      </c>
      <c r="J79" s="63">
        <f t="shared" ca="1" si="31"/>
        <v>-1832396445.336292</v>
      </c>
      <c r="K79" s="63">
        <f t="shared" ca="1" si="31"/>
        <v>-5845656785.6488647</v>
      </c>
      <c r="L79" s="63">
        <f t="shared" ca="1" si="31"/>
        <v>4013260340.3125725</v>
      </c>
      <c r="M79" s="63">
        <f t="shared" ca="1" si="31"/>
        <v>470205880.61945599</v>
      </c>
      <c r="N79" s="63">
        <f t="shared" ca="1" si="31"/>
        <v>582425862.98379314</v>
      </c>
      <c r="O79" s="63">
        <f t="shared" ca="1" si="31"/>
        <v>-112219982.36433718</v>
      </c>
      <c r="P79" s="63">
        <f t="shared" ca="1" si="31"/>
        <v>0</v>
      </c>
      <c r="Q79" s="63">
        <f t="shared" ca="1" si="31"/>
        <v>0</v>
      </c>
      <c r="R79" s="63">
        <f t="shared" ca="1" si="31"/>
        <v>0</v>
      </c>
      <c r="S79" s="63">
        <f t="shared" ca="1" si="31"/>
        <v>-1240675.92</v>
      </c>
      <c r="T79" s="63">
        <f t="shared" ca="1" si="28"/>
        <v>-932527.79999999993</v>
      </c>
      <c r="U79" s="63">
        <f t="shared" ca="1" si="28"/>
        <v>-1464385.6199999999</v>
      </c>
      <c r="V79" s="63">
        <f t="shared" ca="1" si="28"/>
        <v>531857.82000000007</v>
      </c>
      <c r="W79" s="63">
        <f t="shared" ca="1" si="28"/>
        <v>-308148.12</v>
      </c>
      <c r="X79" s="63">
        <f t="shared" ca="1" si="28"/>
        <v>1633.88</v>
      </c>
      <c r="Y79" s="63">
        <f t="shared" ca="1" si="28"/>
        <v>-309782</v>
      </c>
      <c r="Z79" s="19">
        <f t="shared" ca="1" si="28"/>
        <v>563612634.92538047</v>
      </c>
      <c r="AA79" s="19">
        <f t="shared" ca="1" si="28"/>
        <v>532095150.17872667</v>
      </c>
      <c r="AB79" s="19">
        <f t="shared" ca="1" si="28"/>
        <v>4333532.8641925585</v>
      </c>
      <c r="AC79" s="19">
        <f t="shared" ca="1" si="28"/>
        <v>26859176.612461176</v>
      </c>
      <c r="AD79" s="19">
        <f t="shared" ca="1" si="28"/>
        <v>520331.23000000004</v>
      </c>
      <c r="AE79" s="19">
        <f t="shared" ca="1" si="28"/>
        <v>0</v>
      </c>
      <c r="AF79" s="19">
        <f t="shared" ca="1" si="28"/>
        <v>0</v>
      </c>
      <c r="AG79" s="19">
        <f t="shared" ca="1" si="28"/>
        <v>585.63</v>
      </c>
      <c r="AH79" s="19">
        <f t="shared" ca="1" si="28"/>
        <v>-192706.55</v>
      </c>
      <c r="AI79" s="19">
        <f t="shared" ca="1" si="29"/>
        <v>-3435.04</v>
      </c>
      <c r="AJ79" s="19">
        <f t="shared" ca="1" si="29"/>
        <v>452.73</v>
      </c>
      <c r="AK79" s="19">
        <f t="shared" ca="1" si="29"/>
        <v>452.73</v>
      </c>
      <c r="AL79" s="19">
        <f t="shared" ca="1" si="29"/>
        <v>0</v>
      </c>
      <c r="AM79" s="19">
        <f t="shared" ca="1" si="29"/>
        <v>0</v>
      </c>
      <c r="AN79" s="19">
        <f t="shared" ca="1" si="29"/>
        <v>0</v>
      </c>
      <c r="AO79" s="19">
        <f t="shared" ca="1" si="29"/>
        <v>0</v>
      </c>
      <c r="AP79" s="19">
        <f t="shared" ca="1" si="29"/>
        <v>0</v>
      </c>
      <c r="AQ79" s="19">
        <f t="shared" ca="1" si="29"/>
        <v>0</v>
      </c>
      <c r="AR79" s="19">
        <f t="shared" ca="1" si="29"/>
        <v>0</v>
      </c>
      <c r="AS79" s="19">
        <f t="shared" ca="1" si="29"/>
        <v>-5315696385.6689615</v>
      </c>
      <c r="AT79" s="19">
        <f t="shared" ca="1" si="29"/>
        <v>-2192288691.7049999</v>
      </c>
      <c r="AU79" s="19">
        <f t="shared" ca="1" si="29"/>
        <v>-2349839556.3000002</v>
      </c>
      <c r="AV79" s="19">
        <f t="shared" ca="1" si="29"/>
        <v>157550864.59500003</v>
      </c>
      <c r="AW79" s="19">
        <f t="shared" ca="1" si="29"/>
        <v>-341913259.99984097</v>
      </c>
      <c r="AX79" s="19">
        <f t="shared" ca="1" si="29"/>
        <v>-416071321.97800452</v>
      </c>
      <c r="AY79" s="19">
        <f t="shared" ca="1" si="32"/>
        <v>-1677661158.3945856</v>
      </c>
      <c r="AZ79" s="19">
        <f t="shared" ca="1" si="32"/>
        <v>-1789922296.1199152</v>
      </c>
      <c r="BA79" s="19">
        <f t="shared" ca="1" si="32"/>
        <v>109707884.44532955</v>
      </c>
      <c r="BB79" s="19">
        <f t="shared" ca="1" si="32"/>
        <v>0</v>
      </c>
      <c r="BC79" s="19">
        <f t="shared" ca="1" si="32"/>
        <v>2553253.2799999998</v>
      </c>
      <c r="BD79" s="19">
        <f t="shared" ca="1" si="32"/>
        <v>1261589836.4165814</v>
      </c>
      <c r="BE79" s="19">
        <f t="shared" ca="1" si="32"/>
        <v>74158061.978163496</v>
      </c>
      <c r="BF79" s="19">
        <f t="shared" ca="1" si="32"/>
        <v>282903448.40087056</v>
      </c>
      <c r="BG79" s="19">
        <f t="shared" ca="1" si="32"/>
        <v>296496203.72747177</v>
      </c>
      <c r="BH79" s="19">
        <f t="shared" ca="1" si="32"/>
        <v>-13398203.146601168</v>
      </c>
      <c r="BI79" s="19">
        <f t="shared" ca="1" si="32"/>
        <v>0</v>
      </c>
      <c r="BJ79" s="19">
        <f t="shared" ca="1" si="32"/>
        <v>-194552.18</v>
      </c>
      <c r="BK79" s="19">
        <f t="shared" ca="1" si="32"/>
        <v>-208745386.42270708</v>
      </c>
      <c r="BL79" s="19">
        <f t="shared" ca="1" si="30"/>
        <v>4957212.5502247633</v>
      </c>
      <c r="BM79" s="19">
        <f t="shared" ca="1" si="30"/>
        <v>4954532.5502247633</v>
      </c>
      <c r="BN79" s="19">
        <f t="shared" ca="1" si="30"/>
        <v>2680</v>
      </c>
      <c r="BO79" s="19">
        <f t="shared" ca="1" si="30"/>
        <v>-23085101.120692</v>
      </c>
      <c r="BP79" s="19">
        <f t="shared" ca="1" si="30"/>
        <v>-23085164.290692002</v>
      </c>
      <c r="BQ79" s="19">
        <f t="shared" ca="1" si="30"/>
        <v>0</v>
      </c>
      <c r="BR79" s="19">
        <f t="shared" ca="1" si="30"/>
        <v>63.17</v>
      </c>
      <c r="BS79" s="19">
        <f t="shared" ca="1" si="30"/>
        <v>-2686483589.1438065</v>
      </c>
      <c r="BT79" s="19">
        <f t="shared" ca="1" si="30"/>
        <v>-1248889972.2664952</v>
      </c>
      <c r="BU79" s="19">
        <f t="shared" ca="1" si="30"/>
        <v>-998338928.7954278</v>
      </c>
      <c r="BV79" s="19">
        <f t="shared" ca="1" si="33"/>
        <v>-168473453.1120249</v>
      </c>
      <c r="BW79" s="19">
        <f t="shared" ca="1" si="33"/>
        <v>-430068.85000000003</v>
      </c>
      <c r="BX79" s="19">
        <f t="shared" ca="1" si="33"/>
        <v>-182447500.70881712</v>
      </c>
      <c r="BY79" s="19">
        <f t="shared" ca="1" si="33"/>
        <v>-240023666.94201946</v>
      </c>
      <c r="BZ79" s="19">
        <f t="shared" ca="1" si="33"/>
        <v>156311921.00233829</v>
      </c>
      <c r="CA79" s="19">
        <f t="shared" ca="1" si="33"/>
        <v>-4191919.4713604986</v>
      </c>
      <c r="CB79" s="19">
        <f t="shared" ca="1" si="33"/>
        <v>-76871211.639847487</v>
      </c>
      <c r="CC79" s="19">
        <f t="shared" ca="1" si="33"/>
        <v>-77063854.259847492</v>
      </c>
      <c r="CD79" s="19">
        <f t="shared" ca="1" si="33"/>
        <v>-306037334.19984752</v>
      </c>
      <c r="CE79" s="19">
        <f t="shared" ca="1" si="33"/>
        <v>228973479.94000003</v>
      </c>
      <c r="CF79" s="19">
        <f t="shared" ca="1" si="33"/>
        <v>192642.62000000011</v>
      </c>
      <c r="CG79" s="19">
        <f t="shared" ca="1" si="33"/>
        <v>5079511.83</v>
      </c>
      <c r="CH79" s="19">
        <f t="shared" ca="1" si="33"/>
        <v>-4886869.21</v>
      </c>
      <c r="CI79" s="19">
        <f t="shared" ca="1" si="33"/>
        <v>-11744.61</v>
      </c>
      <c r="CJ79" s="19">
        <f t="shared" ca="1" si="33"/>
        <v>-11744.61</v>
      </c>
      <c r="CK79" s="19">
        <f t="shared" ca="1" si="33"/>
        <v>0</v>
      </c>
      <c r="CL79" s="19">
        <f t="shared" ca="1" si="34"/>
        <v>-132624972.11475432</v>
      </c>
    </row>
    <row r="80" spans="1:228" ht="13.5" customHeight="1">
      <c r="A80" s="45" t="s">
        <v>132</v>
      </c>
      <c r="B80" s="62">
        <v>9002</v>
      </c>
      <c r="C80" s="59" t="s">
        <v>382</v>
      </c>
      <c r="D80" s="63">
        <f t="shared" ca="1" si="31"/>
        <v>28008166578.660004</v>
      </c>
      <c r="E80" s="63">
        <f t="shared" ca="1" si="31"/>
        <v>25263643750.120003</v>
      </c>
      <c r="F80" s="63">
        <f t="shared" ca="1" si="31"/>
        <v>30870325658.470005</v>
      </c>
      <c r="G80" s="63">
        <f t="shared" ca="1" si="31"/>
        <v>-5606681908.3500004</v>
      </c>
      <c r="H80" s="63">
        <f t="shared" ca="1" si="31"/>
        <v>0</v>
      </c>
      <c r="I80" s="63">
        <f t="shared" ca="1" si="31"/>
        <v>-3636500932.250001</v>
      </c>
      <c r="J80" s="63">
        <f t="shared" ca="1" si="31"/>
        <v>-4125113144.2700014</v>
      </c>
      <c r="K80" s="63">
        <f t="shared" ca="1" si="31"/>
        <v>-22312137254.910004</v>
      </c>
      <c r="L80" s="63">
        <f t="shared" ca="1" si="31"/>
        <v>18187024110.639999</v>
      </c>
      <c r="M80" s="63">
        <f t="shared" ca="1" si="31"/>
        <v>488612212.0200001</v>
      </c>
      <c r="N80" s="63">
        <f t="shared" ca="1" si="31"/>
        <v>807093394.62</v>
      </c>
      <c r="O80" s="63">
        <f t="shared" ca="1" si="31"/>
        <v>-318481182.59999996</v>
      </c>
      <c r="P80" s="63">
        <f t="shared" ca="1" si="31"/>
        <v>0</v>
      </c>
      <c r="Q80" s="63">
        <f t="shared" ca="1" si="31"/>
        <v>0</v>
      </c>
      <c r="R80" s="63">
        <f t="shared" ca="1" si="31"/>
        <v>0</v>
      </c>
      <c r="S80" s="63">
        <f t="shared" ca="1" si="31"/>
        <v>35997855.349999994</v>
      </c>
      <c r="T80" s="63">
        <f t="shared" ca="1" si="28"/>
        <v>36921587.840000004</v>
      </c>
      <c r="U80" s="63">
        <f t="shared" ca="1" si="28"/>
        <v>-44998043.539999999</v>
      </c>
      <c r="V80" s="63">
        <f t="shared" ca="1" si="28"/>
        <v>81919631.38000001</v>
      </c>
      <c r="W80" s="63">
        <f t="shared" ca="1" si="28"/>
        <v>-923732.49000000022</v>
      </c>
      <c r="X80" s="63">
        <f t="shared" ca="1" si="28"/>
        <v>570629.78999999992</v>
      </c>
      <c r="Y80" s="63">
        <f t="shared" ca="1" si="28"/>
        <v>-1494362.2800000003</v>
      </c>
      <c r="Z80" s="19">
        <f t="shared" ca="1" si="28"/>
        <v>5980984415.8700008</v>
      </c>
      <c r="AA80" s="19">
        <f t="shared" ca="1" si="28"/>
        <v>4192347264.9600005</v>
      </c>
      <c r="AB80" s="19">
        <f t="shared" ca="1" si="28"/>
        <v>458437346.70999992</v>
      </c>
      <c r="AC80" s="19">
        <f t="shared" ca="1" si="28"/>
        <v>877243292.51000011</v>
      </c>
      <c r="AD80" s="19">
        <f t="shared" ca="1" si="28"/>
        <v>389379592.00000012</v>
      </c>
      <c r="AE80" s="19">
        <f t="shared" ca="1" si="28"/>
        <v>0</v>
      </c>
      <c r="AF80" s="19">
        <f t="shared" ca="1" si="28"/>
        <v>0</v>
      </c>
      <c r="AG80" s="19">
        <f t="shared" ca="1" si="28"/>
        <v>0</v>
      </c>
      <c r="AH80" s="19">
        <f t="shared" ca="1" si="28"/>
        <v>63576919.689999983</v>
      </c>
      <c r="AI80" s="19">
        <f t="shared" ca="1" si="29"/>
        <v>0</v>
      </c>
      <c r="AJ80" s="19">
        <f t="shared" ca="1" si="29"/>
        <v>364041489.56999993</v>
      </c>
      <c r="AK80" s="19">
        <f t="shared" ca="1" si="29"/>
        <v>331344206.31999993</v>
      </c>
      <c r="AL80" s="19">
        <f t="shared" ca="1" si="29"/>
        <v>32697283.250000004</v>
      </c>
      <c r="AM80" s="19">
        <f t="shared" ca="1" si="29"/>
        <v>0</v>
      </c>
      <c r="AN80" s="19">
        <f t="shared" ca="1" si="29"/>
        <v>0</v>
      </c>
      <c r="AO80" s="19">
        <f t="shared" ca="1" si="29"/>
        <v>0</v>
      </c>
      <c r="AP80" s="19">
        <f t="shared" ca="1" si="29"/>
        <v>0</v>
      </c>
      <c r="AQ80" s="19">
        <f t="shared" ca="1" si="29"/>
        <v>0</v>
      </c>
      <c r="AR80" s="19">
        <f t="shared" ca="1" si="29"/>
        <v>0</v>
      </c>
      <c r="AS80" s="19">
        <f t="shared" ca="1" si="29"/>
        <v>-21654355727.10107</v>
      </c>
      <c r="AT80" s="19">
        <f t="shared" ca="1" si="29"/>
        <v>-8961834824.0499992</v>
      </c>
      <c r="AU80" s="19">
        <f t="shared" ca="1" si="29"/>
        <v>-7589578846.9699993</v>
      </c>
      <c r="AV80" s="19">
        <f t="shared" ca="1" si="29"/>
        <v>-1372255977.0799997</v>
      </c>
      <c r="AW80" s="19">
        <f t="shared" ca="1" si="29"/>
        <v>-3376708036.4310727</v>
      </c>
      <c r="AX80" s="19">
        <f t="shared" ca="1" si="29"/>
        <v>-4040951588.0332704</v>
      </c>
      <c r="AY80" s="19">
        <f t="shared" ca="1" si="32"/>
        <v>-26760604551.443562</v>
      </c>
      <c r="AZ80" s="19">
        <f t="shared" ca="1" si="32"/>
        <v>-22128050916.66</v>
      </c>
      <c r="BA80" s="19">
        <f t="shared" ca="1" si="32"/>
        <v>-9372107168.4499989</v>
      </c>
      <c r="BB80" s="19">
        <f t="shared" ca="1" si="32"/>
        <v>0</v>
      </c>
      <c r="BC80" s="19">
        <f t="shared" ca="1" si="32"/>
        <v>4739553533.666441</v>
      </c>
      <c r="BD80" s="19">
        <f t="shared" ca="1" si="32"/>
        <v>22719652963.410294</v>
      </c>
      <c r="BE80" s="19">
        <f t="shared" ca="1" si="32"/>
        <v>664243551.60219789</v>
      </c>
      <c r="BF80" s="19">
        <f t="shared" ca="1" si="32"/>
        <v>4177188492.2436171</v>
      </c>
      <c r="BG80" s="19">
        <f t="shared" ca="1" si="32"/>
        <v>3386032543.8800006</v>
      </c>
      <c r="BH80" s="19">
        <f t="shared" ca="1" si="32"/>
        <v>1107726485.3899999</v>
      </c>
      <c r="BI80" s="19">
        <f t="shared" ca="1" si="32"/>
        <v>0</v>
      </c>
      <c r="BJ80" s="19">
        <f t="shared" ca="1" si="32"/>
        <v>-316570537.02638304</v>
      </c>
      <c r="BK80" s="19">
        <f t="shared" ca="1" si="32"/>
        <v>-3512944940.6414194</v>
      </c>
      <c r="BL80" s="19">
        <f t="shared" ca="1" si="30"/>
        <v>0</v>
      </c>
      <c r="BM80" s="19">
        <f t="shared" ca="1" si="30"/>
        <v>0</v>
      </c>
      <c r="BN80" s="19">
        <f t="shared" ca="1" si="30"/>
        <v>0</v>
      </c>
      <c r="BO80" s="19">
        <f t="shared" ca="1" si="30"/>
        <v>-683234316.57999992</v>
      </c>
      <c r="BP80" s="19">
        <f t="shared" ca="1" si="30"/>
        <v>-683234316.57999992</v>
      </c>
      <c r="BQ80" s="19">
        <f t="shared" ca="1" si="30"/>
        <v>0</v>
      </c>
      <c r="BR80" s="19">
        <f t="shared" ca="1" si="30"/>
        <v>0</v>
      </c>
      <c r="BS80" s="19">
        <f t="shared" ca="1" si="30"/>
        <v>-8022187955.5199995</v>
      </c>
      <c r="BT80" s="19">
        <f t="shared" ca="1" si="30"/>
        <v>-6330504300.9399996</v>
      </c>
      <c r="BU80" s="19">
        <f t="shared" ca="1" si="30"/>
        <v>-1028178675.54</v>
      </c>
      <c r="BV80" s="19">
        <f t="shared" ca="1" si="33"/>
        <v>-277188781.63</v>
      </c>
      <c r="BW80" s="19">
        <f t="shared" ca="1" si="33"/>
        <v>0</v>
      </c>
      <c r="BX80" s="19">
        <f t="shared" ca="1" si="33"/>
        <v>0</v>
      </c>
      <c r="BY80" s="19">
        <f t="shared" ca="1" si="33"/>
        <v>-279666727.27999997</v>
      </c>
      <c r="BZ80" s="19">
        <f t="shared" ca="1" si="33"/>
        <v>216025767.22999999</v>
      </c>
      <c r="CA80" s="19">
        <f t="shared" ca="1" si="33"/>
        <v>-322675237.35999966</v>
      </c>
      <c r="CB80" s="19">
        <f t="shared" ca="1" si="33"/>
        <v>0</v>
      </c>
      <c r="CC80" s="19">
        <f t="shared" ca="1" si="33"/>
        <v>0</v>
      </c>
      <c r="CD80" s="19">
        <f t="shared" ca="1" si="33"/>
        <v>0</v>
      </c>
      <c r="CE80" s="19">
        <f t="shared" ca="1" si="33"/>
        <v>0</v>
      </c>
      <c r="CF80" s="19">
        <f t="shared" ca="1" si="33"/>
        <v>0</v>
      </c>
      <c r="CG80" s="19">
        <f t="shared" ca="1" si="33"/>
        <v>0</v>
      </c>
      <c r="CH80" s="19">
        <f t="shared" ca="1" si="33"/>
        <v>0</v>
      </c>
      <c r="CI80" s="19">
        <f t="shared" ca="1" si="33"/>
        <v>-610390594.51999998</v>
      </c>
      <c r="CJ80" s="19">
        <f t="shared" ca="1" si="33"/>
        <v>-610390594.51999998</v>
      </c>
      <c r="CK80" s="19">
        <f t="shared" ca="1" si="33"/>
        <v>0</v>
      </c>
      <c r="CL80" s="19">
        <f t="shared" ca="1" si="34"/>
        <v>6353810851.5589333</v>
      </c>
    </row>
    <row r="81" spans="1:90">
      <c r="A81" s="45" t="s">
        <v>134</v>
      </c>
      <c r="B81" s="62">
        <v>9003</v>
      </c>
      <c r="C81" s="59" t="s">
        <v>383</v>
      </c>
      <c r="D81" s="63">
        <f t="shared" ca="1" si="31"/>
        <v>520307901222.36371</v>
      </c>
      <c r="E81" s="63">
        <f t="shared" ca="1" si="31"/>
        <v>446904012014.04449</v>
      </c>
      <c r="F81" s="63">
        <f t="shared" ca="1" si="31"/>
        <v>629039471854.44543</v>
      </c>
      <c r="G81" s="63">
        <f t="shared" ca="1" si="31"/>
        <v>-167944570562.99097</v>
      </c>
      <c r="H81" s="63">
        <f t="shared" ca="1" si="31"/>
        <v>-14190889277.409996</v>
      </c>
      <c r="I81" s="63">
        <f t="shared" ca="1" si="31"/>
        <v>-49788978870.486694</v>
      </c>
      <c r="J81" s="63">
        <f t="shared" ca="1" si="31"/>
        <v>-75238760222.766098</v>
      </c>
      <c r="K81" s="63">
        <f t="shared" ca="1" si="31"/>
        <v>-634720039325.50854</v>
      </c>
      <c r="L81" s="63">
        <f t="shared" ca="1" si="31"/>
        <v>559481279102.7428</v>
      </c>
      <c r="M81" s="63">
        <f t="shared" ca="1" si="31"/>
        <v>23633196160.439434</v>
      </c>
      <c r="N81" s="63">
        <f t="shared" ca="1" si="31"/>
        <v>142562251021.76382</v>
      </c>
      <c r="O81" s="63">
        <f t="shared" ca="1" si="31"/>
        <v>-118929054861.32433</v>
      </c>
      <c r="P81" s="63">
        <f t="shared" ca="1" si="31"/>
        <v>1816585191.8399992</v>
      </c>
      <c r="Q81" s="63">
        <f t="shared" ca="1" si="31"/>
        <v>14723542727.459999</v>
      </c>
      <c r="R81" s="63">
        <f t="shared" ca="1" si="31"/>
        <v>-12906957535.620001</v>
      </c>
      <c r="S81" s="63">
        <f t="shared" ca="1" si="31"/>
        <v>-2916850210.7199993</v>
      </c>
      <c r="T81" s="63">
        <f t="shared" ca="1" si="28"/>
        <v>-4049510759.8799992</v>
      </c>
      <c r="U81" s="63">
        <f t="shared" ca="1" si="28"/>
        <v>-21972207496.119999</v>
      </c>
      <c r="V81" s="63">
        <f t="shared" ca="1" si="28"/>
        <v>17922696736.239994</v>
      </c>
      <c r="W81" s="63">
        <f t="shared" ca="1" si="28"/>
        <v>1132660549.1600006</v>
      </c>
      <c r="X81" s="63">
        <f t="shared" ca="1" si="28"/>
        <v>3795157901.6100011</v>
      </c>
      <c r="Y81" s="63">
        <f t="shared" ca="1" si="28"/>
        <v>-2662497352.4499993</v>
      </c>
      <c r="Z81" s="19">
        <f t="shared" ca="1" si="28"/>
        <v>121081602475.66196</v>
      </c>
      <c r="AA81" s="19">
        <f t="shared" ca="1" si="28"/>
        <v>82180148897.292923</v>
      </c>
      <c r="AB81" s="19">
        <f t="shared" ca="1" si="28"/>
        <v>4070201598.6456757</v>
      </c>
      <c r="AC81" s="19">
        <f t="shared" ca="1" si="28"/>
        <v>24101289272.102558</v>
      </c>
      <c r="AD81" s="19">
        <f t="shared" ca="1" si="28"/>
        <v>7348500294.173192</v>
      </c>
      <c r="AE81" s="19">
        <f t="shared" ca="1" si="28"/>
        <v>852485062.58634138</v>
      </c>
      <c r="AF81" s="19">
        <f t="shared" ca="1" si="28"/>
        <v>884600079.80505204</v>
      </c>
      <c r="AG81" s="19">
        <f t="shared" ca="1" si="28"/>
        <v>1211763088.4979985</v>
      </c>
      <c r="AH81" s="19">
        <f t="shared" ca="1" si="28"/>
        <v>418503672.22999996</v>
      </c>
      <c r="AI81" s="19">
        <f t="shared" ca="1" si="29"/>
        <v>14110510.328269521</v>
      </c>
      <c r="AJ81" s="19">
        <f t="shared" ca="1" si="29"/>
        <v>634798502.04999995</v>
      </c>
      <c r="AK81" s="19">
        <f t="shared" ca="1" si="29"/>
        <v>688099459.63999987</v>
      </c>
      <c r="AL81" s="19">
        <f t="shared" ca="1" si="29"/>
        <v>-53300957.589999996</v>
      </c>
      <c r="AM81" s="19">
        <f t="shared" ca="1" si="29"/>
        <v>4393317311.8139296</v>
      </c>
      <c r="AN81" s="19">
        <f t="shared" ca="1" si="29"/>
        <v>7292248819.4039297</v>
      </c>
      <c r="AO81" s="19">
        <f t="shared" ca="1" si="29"/>
        <v>-1485732120.6799998</v>
      </c>
      <c r="AP81" s="19">
        <f t="shared" ca="1" si="29"/>
        <v>-99854251.810000002</v>
      </c>
      <c r="AQ81" s="19">
        <f t="shared" ca="1" si="29"/>
        <v>-671902.15000000014</v>
      </c>
      <c r="AR81" s="19">
        <f t="shared" ca="1" si="29"/>
        <v>-1312673232.9499998</v>
      </c>
      <c r="AS81" s="19">
        <f t="shared" ca="1" si="29"/>
        <v>-444652192194.19385</v>
      </c>
      <c r="AT81" s="19">
        <f t="shared" ca="1" si="29"/>
        <v>-244146961304.78049</v>
      </c>
      <c r="AU81" s="19">
        <f t="shared" ca="1" si="29"/>
        <v>-286128474946.56201</v>
      </c>
      <c r="AV81" s="19">
        <f t="shared" ca="1" si="29"/>
        <v>41981513641.781555</v>
      </c>
      <c r="AW81" s="19">
        <f t="shared" ca="1" si="29"/>
        <v>-74314689631.907684</v>
      </c>
      <c r="AX81" s="19">
        <f t="shared" ca="1" si="29"/>
        <v>-93063278981.528946</v>
      </c>
      <c r="AY81" s="19">
        <f t="shared" ca="1" si="32"/>
        <v>-535560164020.74548</v>
      </c>
      <c r="AZ81" s="19">
        <f t="shared" ca="1" si="32"/>
        <v>-316483168294.96381</v>
      </c>
      <c r="BA81" s="19">
        <f t="shared" ca="1" si="32"/>
        <v>-557686279997.30469</v>
      </c>
      <c r="BB81" s="19">
        <f t="shared" ca="1" si="32"/>
        <v>0</v>
      </c>
      <c r="BC81" s="19">
        <f t="shared" ca="1" si="32"/>
        <v>338609284271.52338</v>
      </c>
      <c r="BD81" s="19">
        <f t="shared" ca="1" si="32"/>
        <v>442496885039.21649</v>
      </c>
      <c r="BE81" s="19">
        <f t="shared" ca="1" si="32"/>
        <v>18748589349.621208</v>
      </c>
      <c r="BF81" s="19">
        <f t="shared" ca="1" si="32"/>
        <v>136574120683.8839</v>
      </c>
      <c r="BG81" s="19">
        <f t="shared" ca="1" si="32"/>
        <v>110344454210.21024</v>
      </c>
      <c r="BH81" s="19">
        <f t="shared" ca="1" si="32"/>
        <v>105493443010.14603</v>
      </c>
      <c r="BI81" s="19">
        <f t="shared" ca="1" si="32"/>
        <v>0</v>
      </c>
      <c r="BJ81" s="19">
        <f t="shared" ca="1" si="32"/>
        <v>-79263776536.472382</v>
      </c>
      <c r="BK81" s="19">
        <f t="shared" ca="1" si="32"/>
        <v>-117825531334.26273</v>
      </c>
      <c r="BL81" s="19">
        <f t="shared" ca="1" si="30"/>
        <v>-29170511.889774937</v>
      </c>
      <c r="BM81" s="19">
        <f t="shared" ca="1" si="30"/>
        <v>-36201419.639774948</v>
      </c>
      <c r="BN81" s="19">
        <f t="shared" ca="1" si="30"/>
        <v>7030907.7500000065</v>
      </c>
      <c r="BO81" s="19">
        <f t="shared" ca="1" si="30"/>
        <v>-3237420710.8206911</v>
      </c>
      <c r="BP81" s="19">
        <f t="shared" ca="1" si="30"/>
        <v>-3237424109.2206912</v>
      </c>
      <c r="BQ81" s="19">
        <f t="shared" ca="1" si="30"/>
        <v>0</v>
      </c>
      <c r="BR81" s="19">
        <f t="shared" ca="1" si="30"/>
        <v>3398.4</v>
      </c>
      <c r="BS81" s="19">
        <f t="shared" ca="1" si="30"/>
        <v>-113736744597.19528</v>
      </c>
      <c r="BT81" s="19">
        <f t="shared" ca="1" si="30"/>
        <v>-76980107710.307755</v>
      </c>
      <c r="BU81" s="19">
        <f t="shared" ca="1" si="30"/>
        <v>-31271339171.565426</v>
      </c>
      <c r="BV81" s="19">
        <f t="shared" ca="1" si="33"/>
        <v>-9129440575.312027</v>
      </c>
      <c r="BW81" s="19">
        <f t="shared" ca="1" si="33"/>
        <v>-2688756.2200000137</v>
      </c>
      <c r="BX81" s="19">
        <f t="shared" ca="1" si="33"/>
        <v>-3803034927.17904</v>
      </c>
      <c r="BY81" s="19">
        <f t="shared" ca="1" si="33"/>
        <v>-5363815799.8620186</v>
      </c>
      <c r="BZ81" s="19">
        <f t="shared" ca="1" si="33"/>
        <v>17143467656.652338</v>
      </c>
      <c r="CA81" s="19">
        <f t="shared" ca="1" si="33"/>
        <v>-4329785313.4013596</v>
      </c>
      <c r="CB81" s="19">
        <f t="shared" ca="1" si="33"/>
        <v>-95529041.139847487</v>
      </c>
      <c r="CC81" s="19">
        <f t="shared" ca="1" si="33"/>
        <v>-95703006.669847488</v>
      </c>
      <c r="CD81" s="19">
        <f t="shared" ca="1" si="33"/>
        <v>-390427619.28984749</v>
      </c>
      <c r="CE81" s="19">
        <f t="shared" ca="1" si="33"/>
        <v>294724612.62</v>
      </c>
      <c r="CF81" s="19">
        <f t="shared" ca="1" si="33"/>
        <v>173965.53000000012</v>
      </c>
      <c r="CG81" s="19">
        <f t="shared" ca="1" si="33"/>
        <v>5264802.18</v>
      </c>
      <c r="CH81" s="19">
        <f t="shared" ca="1" si="33"/>
        <v>-5090836.6500000004</v>
      </c>
      <c r="CI81" s="19">
        <f t="shared" ca="1" si="33"/>
        <v>-9091676396.4600029</v>
      </c>
      <c r="CJ81" s="19">
        <f t="shared" ca="1" si="33"/>
        <v>-9118655661.8700027</v>
      </c>
      <c r="CK81" s="19">
        <f t="shared" ca="1" si="33"/>
        <v>26979265.410000004</v>
      </c>
      <c r="CL81" s="19">
        <f t="shared" ca="1" si="34"/>
        <v>75655709028.169998</v>
      </c>
    </row>
    <row r="82" spans="1:90">
      <c r="A82" s="46" t="s">
        <v>136</v>
      </c>
      <c r="B82" s="64"/>
      <c r="C82" s="59" t="s">
        <v>384</v>
      </c>
      <c r="D82" s="63">
        <f t="shared" ca="1" si="31"/>
        <v>548316067801.02368</v>
      </c>
      <c r="E82" s="63">
        <f t="shared" ca="1" si="31"/>
        <v>472167655764.16449</v>
      </c>
      <c r="F82" s="63">
        <f t="shared" ca="1" si="31"/>
        <v>659909797512.91541</v>
      </c>
      <c r="G82" s="63">
        <f t="shared" ca="1" si="31"/>
        <v>-173551252471.34097</v>
      </c>
      <c r="H82" s="63">
        <f t="shared" ca="1" si="31"/>
        <v>-14190889277.409996</v>
      </c>
      <c r="I82" s="63">
        <f t="shared" ca="1" si="31"/>
        <v>-53425479802.736694</v>
      </c>
      <c r="J82" s="63">
        <f t="shared" ca="1" si="31"/>
        <v>-79363873367.036102</v>
      </c>
      <c r="K82" s="63">
        <f t="shared" ca="1" si="31"/>
        <v>-657032176580.41858</v>
      </c>
      <c r="L82" s="63">
        <f t="shared" ca="1" si="31"/>
        <v>577668303213.38281</v>
      </c>
      <c r="M82" s="63">
        <f t="shared" ca="1" si="31"/>
        <v>24121808372.459435</v>
      </c>
      <c r="N82" s="63">
        <f t="shared" ca="1" si="31"/>
        <v>143369344416.38382</v>
      </c>
      <c r="O82" s="63">
        <f t="shared" ca="1" si="31"/>
        <v>-119247536043.92433</v>
      </c>
      <c r="P82" s="63">
        <f t="shared" ca="1" si="31"/>
        <v>1816585191.8399992</v>
      </c>
      <c r="Q82" s="63">
        <f t="shared" ca="1" si="31"/>
        <v>14723542727.459999</v>
      </c>
      <c r="R82" s="63">
        <f t="shared" ca="1" si="31"/>
        <v>-12906957535.620001</v>
      </c>
      <c r="S82" s="63">
        <f t="shared" ca="1" si="31"/>
        <v>-2880852355.3699994</v>
      </c>
      <c r="T82" s="63">
        <f t="shared" ca="1" si="28"/>
        <v>-4012589172.039999</v>
      </c>
      <c r="U82" s="63">
        <f t="shared" ca="1" si="28"/>
        <v>-22017205539.66</v>
      </c>
      <c r="V82" s="63">
        <f t="shared" ca="1" si="28"/>
        <v>18004616367.619995</v>
      </c>
      <c r="W82" s="63">
        <f t="shared" ca="1" si="28"/>
        <v>1131736816.6700006</v>
      </c>
      <c r="X82" s="63">
        <f t="shared" ca="1" si="28"/>
        <v>3795728531.400001</v>
      </c>
      <c r="Y82" s="63">
        <f t="shared" ca="1" si="28"/>
        <v>-2663991714.7299995</v>
      </c>
      <c r="Z82" s="19">
        <f t="shared" ca="1" si="28"/>
        <v>127062586891.53195</v>
      </c>
      <c r="AA82" s="19">
        <f t="shared" ca="1" si="28"/>
        <v>86372496162.25293</v>
      </c>
      <c r="AB82" s="19">
        <f t="shared" ca="1" si="28"/>
        <v>4528638945.3556757</v>
      </c>
      <c r="AC82" s="19">
        <f t="shared" ca="1" si="28"/>
        <v>24978532564.612556</v>
      </c>
      <c r="AD82" s="19">
        <f t="shared" ca="1" si="28"/>
        <v>7737879886.173192</v>
      </c>
      <c r="AE82" s="19">
        <f t="shared" ca="1" si="28"/>
        <v>852485062.58634138</v>
      </c>
      <c r="AF82" s="19">
        <f t="shared" ca="1" si="28"/>
        <v>884600079.80505204</v>
      </c>
      <c r="AG82" s="19">
        <f t="shared" ca="1" si="28"/>
        <v>1211763088.4979985</v>
      </c>
      <c r="AH82" s="19">
        <f t="shared" ca="1" si="28"/>
        <v>482080591.91999996</v>
      </c>
      <c r="AI82" s="19">
        <f t="shared" ca="1" si="29"/>
        <v>14110510.328269521</v>
      </c>
      <c r="AJ82" s="19">
        <f t="shared" ca="1" si="29"/>
        <v>998839991.61999989</v>
      </c>
      <c r="AK82" s="19">
        <f t="shared" ca="1" si="29"/>
        <v>1019443665.9599998</v>
      </c>
      <c r="AL82" s="19">
        <f t="shared" ca="1" si="29"/>
        <v>-20603674.339999992</v>
      </c>
      <c r="AM82" s="19">
        <f t="shared" ca="1" si="29"/>
        <v>4393317311.8139296</v>
      </c>
      <c r="AN82" s="19">
        <f t="shared" ca="1" si="29"/>
        <v>7292248819.4039297</v>
      </c>
      <c r="AO82" s="19">
        <f t="shared" ca="1" si="29"/>
        <v>-1485732120.6799998</v>
      </c>
      <c r="AP82" s="19">
        <f t="shared" ca="1" si="29"/>
        <v>-99854251.810000002</v>
      </c>
      <c r="AQ82" s="19">
        <f t="shared" ca="1" si="29"/>
        <v>-671902.15000000014</v>
      </c>
      <c r="AR82" s="19">
        <f t="shared" ca="1" si="29"/>
        <v>-1312673232.9499998</v>
      </c>
      <c r="AS82" s="19">
        <f t="shared" ca="1" si="29"/>
        <v>-466306547921.29492</v>
      </c>
      <c r="AT82" s="19">
        <f t="shared" ca="1" si="29"/>
        <v>-253108796128.83047</v>
      </c>
      <c r="AU82" s="19">
        <f t="shared" ca="1" si="29"/>
        <v>-293718053793.53198</v>
      </c>
      <c r="AV82" s="19">
        <f t="shared" ca="1" si="29"/>
        <v>40609257664.701553</v>
      </c>
      <c r="AW82" s="19">
        <f t="shared" ca="1" si="29"/>
        <v>-77691397668.33876</v>
      </c>
      <c r="AX82" s="19">
        <f t="shared" ca="1" si="29"/>
        <v>-97104230569.56221</v>
      </c>
      <c r="AY82" s="19">
        <f t="shared" ca="1" si="32"/>
        <v>-562320768572.18909</v>
      </c>
      <c r="AZ82" s="19">
        <f t="shared" ca="1" si="32"/>
        <v>-338611219211.62378</v>
      </c>
      <c r="BA82" s="19">
        <f t="shared" ca="1" si="32"/>
        <v>-567058387165.75464</v>
      </c>
      <c r="BB82" s="19">
        <f t="shared" ca="1" si="32"/>
        <v>0</v>
      </c>
      <c r="BC82" s="19">
        <f t="shared" ca="1" si="32"/>
        <v>343348837805.18982</v>
      </c>
      <c r="BD82" s="19">
        <f t="shared" ca="1" si="32"/>
        <v>465216538002.62677</v>
      </c>
      <c r="BE82" s="19">
        <f t="shared" ca="1" si="32"/>
        <v>19412832901.223408</v>
      </c>
      <c r="BF82" s="19">
        <f t="shared" ca="1" si="32"/>
        <v>140751309176.1275</v>
      </c>
      <c r="BG82" s="19">
        <f t="shared" ca="1" si="32"/>
        <v>113730486754.09024</v>
      </c>
      <c r="BH82" s="19">
        <f t="shared" ca="1" si="32"/>
        <v>106601169495.53603</v>
      </c>
      <c r="BI82" s="19">
        <f t="shared" ca="1" si="32"/>
        <v>0</v>
      </c>
      <c r="BJ82" s="19">
        <f t="shared" ca="1" si="32"/>
        <v>-79580347073.498764</v>
      </c>
      <c r="BK82" s="19">
        <f t="shared" ca="1" si="32"/>
        <v>-121338476274.90414</v>
      </c>
      <c r="BL82" s="19">
        <f t="shared" ca="1" si="30"/>
        <v>-29170511.889774937</v>
      </c>
      <c r="BM82" s="19">
        <f t="shared" ca="1" si="30"/>
        <v>-36201419.639774948</v>
      </c>
      <c r="BN82" s="19">
        <f t="shared" ca="1" si="30"/>
        <v>7030907.7500000065</v>
      </c>
      <c r="BO82" s="19">
        <f t="shared" ca="1" si="30"/>
        <v>-3920655027.400691</v>
      </c>
      <c r="BP82" s="19">
        <f t="shared" ca="1" si="30"/>
        <v>-3920658425.8006911</v>
      </c>
      <c r="BQ82" s="19">
        <f t="shared" ca="1" si="30"/>
        <v>0</v>
      </c>
      <c r="BR82" s="19">
        <f t="shared" ca="1" si="30"/>
        <v>3398.4</v>
      </c>
      <c r="BS82" s="19">
        <f t="shared" ca="1" si="30"/>
        <v>-121758932552.71529</v>
      </c>
      <c r="BT82" s="19">
        <f t="shared" ca="1" si="30"/>
        <v>-83310612011.247757</v>
      </c>
      <c r="BU82" s="19">
        <f t="shared" ca="1" si="30"/>
        <v>-32299517847.105427</v>
      </c>
      <c r="BV82" s="19">
        <f t="shared" ca="1" si="33"/>
        <v>-9406629356.9420261</v>
      </c>
      <c r="BW82" s="19">
        <f t="shared" ca="1" si="33"/>
        <v>-2688756.2200000137</v>
      </c>
      <c r="BX82" s="19">
        <f t="shared" ca="1" si="33"/>
        <v>-3803034927.17904</v>
      </c>
      <c r="BY82" s="19">
        <f t="shared" ca="1" si="33"/>
        <v>-5643482527.1420183</v>
      </c>
      <c r="BZ82" s="19">
        <f t="shared" ca="1" si="33"/>
        <v>17359493423.882339</v>
      </c>
      <c r="CA82" s="19">
        <f t="shared" ca="1" si="33"/>
        <v>-4652460550.7613592</v>
      </c>
      <c r="CB82" s="19">
        <f t="shared" ca="1" si="33"/>
        <v>-95529041.139847487</v>
      </c>
      <c r="CC82" s="19">
        <f t="shared" ca="1" si="33"/>
        <v>-95703006.669847488</v>
      </c>
      <c r="CD82" s="19">
        <f t="shared" ca="1" si="33"/>
        <v>-390427619.28984749</v>
      </c>
      <c r="CE82" s="19">
        <f t="shared" ca="1" si="33"/>
        <v>294724612.62</v>
      </c>
      <c r="CF82" s="19">
        <f t="shared" ca="1" si="33"/>
        <v>173965.53000000012</v>
      </c>
      <c r="CG82" s="19">
        <f t="shared" ca="1" si="33"/>
        <v>5264802.18</v>
      </c>
      <c r="CH82" s="19">
        <f t="shared" ca="1" si="33"/>
        <v>-5090836.6500000004</v>
      </c>
      <c r="CI82" s="19">
        <f t="shared" ca="1" si="33"/>
        <v>-9702066990.9800034</v>
      </c>
      <c r="CJ82" s="19">
        <f t="shared" ca="1" si="33"/>
        <v>-9729046256.3900032</v>
      </c>
      <c r="CK82" s="19">
        <f t="shared" ca="1" si="33"/>
        <v>26979265.410000004</v>
      </c>
      <c r="CL82" s="19">
        <f t="shared" ca="1" si="34"/>
        <v>82009519879.728928</v>
      </c>
    </row>
  </sheetData>
  <dataValidations count="1">
    <dataValidation type="list" allowBlank="1" showInputMessage="1" showErrorMessage="1" sqref="A2" xr:uid="{7182BF65-DD4C-4DB3-9389-0849A0BF3323}">
      <formula1>HDAnaBranşlar</formula1>
    </dataValidation>
  </dataValidation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329A-079F-440C-BE7E-D753E3CC54E3}">
  <sheetPr>
    <tabColor theme="2" tint="-0.499984740745262"/>
  </sheetPr>
  <dimension ref="A1:GE82"/>
  <sheetViews>
    <sheetView showGridLines="0" zoomScale="80" zoomScaleNormal="80" workbookViewId="0">
      <pane xSplit="3" ySplit="6" topLeftCell="D7" activePane="bottomRight" state="frozen"/>
      <selection activeCell="B3" sqref="B3:C3"/>
      <selection pane="topRight" activeCell="B3" sqref="B3:C3"/>
      <selection pane="bottomLeft" activeCell="B3" sqref="B3:C3"/>
      <selection pane="bottomRight" activeCell="A2" sqref="A2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4" width="15.85546875" style="4" bestFit="1" customWidth="1"/>
    <col min="5" max="5" width="15.28515625" style="4" bestFit="1" customWidth="1"/>
    <col min="6" max="6" width="15.85546875" style="4" bestFit="1" customWidth="1"/>
    <col min="7" max="7" width="14.28515625" style="4" bestFit="1" customWidth="1"/>
    <col min="8" max="8" width="15.28515625" style="4" bestFit="1" customWidth="1"/>
    <col min="9" max="9" width="16.42578125" style="4" bestFit="1" customWidth="1"/>
    <col min="10" max="10" width="15.28515625" style="4" bestFit="1" customWidth="1"/>
    <col min="11" max="11" width="14.42578125" style="4" bestFit="1" customWidth="1"/>
    <col min="12" max="12" width="16.42578125" style="4" bestFit="1" customWidth="1"/>
    <col min="13" max="14" width="15.7109375" style="4" customWidth="1"/>
    <col min="15" max="15" width="15.28515625" style="4" bestFit="1" customWidth="1"/>
    <col min="16" max="16" width="15.5703125" style="4" bestFit="1" customWidth="1"/>
    <col min="17" max="17" width="15.28515625" style="4" bestFit="1" customWidth="1"/>
    <col min="18" max="18" width="15.7109375" style="4" customWidth="1"/>
    <col min="19" max="19" width="15.5703125" style="4" bestFit="1" customWidth="1"/>
    <col min="20" max="20" width="15.42578125" style="4" bestFit="1" customWidth="1"/>
    <col min="21" max="21" width="15.7109375" style="4" customWidth="1"/>
    <col min="22" max="22" width="14.85546875" style="4" bestFit="1" customWidth="1"/>
    <col min="23" max="23" width="15.42578125" style="4" bestFit="1" customWidth="1"/>
    <col min="24" max="24" width="15.7109375" style="4" customWidth="1"/>
    <col min="25" max="25" width="13.5703125" style="4" bestFit="1" customWidth="1"/>
    <col min="26" max="26" width="14.85546875" style="4" bestFit="1" customWidth="1"/>
    <col min="27" max="27" width="11.7109375" style="4" bestFit="1" customWidth="1"/>
    <col min="28" max="28" width="15.5703125" style="4" bestFit="1" customWidth="1"/>
    <col min="29" max="29" width="13.85546875" style="4" bestFit="1" customWidth="1"/>
    <col min="30" max="30" width="15" style="4" bestFit="1" customWidth="1"/>
    <col min="31" max="31" width="14.42578125" style="4" bestFit="1" customWidth="1"/>
    <col min="32" max="32" width="15.140625" style="4" bestFit="1" customWidth="1"/>
    <col min="33" max="33" width="15" style="4" bestFit="1" customWidth="1"/>
    <col min="34" max="35" width="15.5703125" style="4" bestFit="1" customWidth="1"/>
    <col min="36" max="36" width="15.7109375" style="4" customWidth="1"/>
    <col min="37" max="37" width="13.140625" style="4" bestFit="1" customWidth="1"/>
    <col min="38" max="38" width="14.5703125" style="4" bestFit="1" customWidth="1"/>
    <col min="39" max="40" width="15.7109375" style="4" customWidth="1"/>
    <col min="41" max="41" width="15.28515625" style="4" bestFit="1" customWidth="1"/>
    <col min="42" max="42" width="15.140625" style="4" bestFit="1" customWidth="1"/>
    <col min="43" max="44" width="15.7109375" style="4" customWidth="1"/>
    <col min="45" max="45" width="15" style="4" bestFit="1" customWidth="1"/>
    <col min="46" max="46" width="15.7109375" style="4" customWidth="1"/>
    <col min="47" max="47" width="14.28515625" style="4" bestFit="1" customWidth="1"/>
    <col min="48" max="48" width="13.85546875" style="4" bestFit="1" customWidth="1"/>
    <col min="49" max="49" width="15.7109375" style="4" customWidth="1"/>
    <col min="50" max="50" width="15.140625" style="4" bestFit="1" customWidth="1"/>
    <col min="51" max="52" width="15.28515625" style="4" bestFit="1" customWidth="1"/>
    <col min="53" max="53" width="15.7109375" style="4" customWidth="1"/>
    <col min="54" max="54" width="13.140625" style="4" bestFit="1" customWidth="1"/>
    <col min="55" max="55" width="13.85546875" style="4" bestFit="1" customWidth="1"/>
    <col min="56" max="56" width="15.7109375" style="4" customWidth="1"/>
    <col min="57" max="57" width="15.140625" style="4" bestFit="1" customWidth="1"/>
    <col min="58" max="58" width="15.7109375" style="4" customWidth="1"/>
    <col min="59" max="59" width="15.42578125" style="4" bestFit="1" customWidth="1"/>
    <col min="60" max="60" width="14.85546875" style="4" bestFit="1" customWidth="1"/>
    <col min="61" max="61" width="15.140625" style="4" bestFit="1" customWidth="1"/>
    <col min="62" max="62" width="15.7109375" style="4" customWidth="1"/>
    <col min="63" max="63" width="15.28515625" style="4" bestFit="1" customWidth="1"/>
    <col min="64" max="64" width="16.42578125" style="4" bestFit="1" customWidth="1"/>
    <col min="65" max="65" width="15.85546875" style="4" bestFit="1" customWidth="1"/>
    <col min="66" max="66" width="15.5703125" style="4" bestFit="1" customWidth="1"/>
    <col min="67" max="67" width="15.28515625" style="4" bestFit="1" customWidth="1"/>
    <col min="68" max="68" width="15" style="4" bestFit="1" customWidth="1"/>
    <col min="69" max="69" width="15.28515625" style="4" bestFit="1" customWidth="1"/>
    <col min="70" max="73" width="15.7109375" style="4" customWidth="1"/>
    <col min="74" max="74" width="15.5703125" style="4" bestFit="1" customWidth="1"/>
    <col min="75" max="75" width="15" style="4" bestFit="1" customWidth="1"/>
    <col min="76" max="76" width="15.140625" style="4" bestFit="1" customWidth="1"/>
    <col min="77" max="77" width="11.5703125" style="4" bestFit="1" customWidth="1"/>
    <col min="78" max="78" width="15.5703125" style="4" bestFit="1" customWidth="1"/>
    <col min="79" max="79" width="15.42578125" style="4" bestFit="1" customWidth="1"/>
    <col min="80" max="80" width="15.5703125" style="4" bestFit="1" customWidth="1"/>
    <col min="81" max="81" width="13" style="4" bestFit="1" customWidth="1"/>
    <col min="82" max="82" width="15.7109375" style="4" customWidth="1"/>
    <col min="83" max="83" width="15" style="4" bestFit="1" customWidth="1"/>
    <col min="84" max="84" width="14.42578125" style="4" bestFit="1" customWidth="1"/>
    <col min="85" max="86" width="15.7109375" style="4" customWidth="1"/>
    <col min="87" max="87" width="12.140625" style="4" bestFit="1" customWidth="1"/>
    <col min="88" max="88" width="15.140625" style="4" bestFit="1" customWidth="1"/>
    <col min="89" max="89" width="15.7109375" style="4" customWidth="1"/>
    <col min="90" max="90" width="15.42578125" style="4" bestFit="1" customWidth="1"/>
    <col min="91" max="91" width="15.7109375" style="4" customWidth="1"/>
    <col min="92" max="92" width="14.42578125" style="4" bestFit="1" customWidth="1"/>
    <col min="93" max="93" width="15.7109375" style="4" customWidth="1"/>
    <col min="94" max="94" width="11.7109375" style="4" bestFit="1" customWidth="1"/>
    <col min="95" max="95" width="15.5703125" style="4" bestFit="1" customWidth="1"/>
    <col min="96" max="96" width="14.85546875" style="4" bestFit="1" customWidth="1"/>
    <col min="97" max="97" width="15" style="4" bestFit="1" customWidth="1"/>
    <col min="98" max="98" width="15.28515625" style="4" bestFit="1" customWidth="1"/>
    <col min="99" max="99" width="14.28515625" style="4" bestFit="1" customWidth="1"/>
    <col min="100" max="183" width="9.140625" style="4"/>
    <col min="184" max="184" width="9.140625" style="68"/>
    <col min="185" max="186" width="9.140625" style="42"/>
    <col min="187" max="187" width="9.140625" style="68"/>
    <col min="188" max="16384" width="9.140625" style="4"/>
  </cols>
  <sheetData>
    <row r="1" spans="1:186" s="67" customFormat="1" ht="15" customHeight="1">
      <c r="A1" s="47" t="s">
        <v>286</v>
      </c>
      <c r="B1" s="65"/>
      <c r="C1" s="65"/>
      <c r="D1" s="65"/>
      <c r="E1" s="65"/>
      <c r="F1" s="65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GC1" s="84" t="s">
        <v>217</v>
      </c>
      <c r="GD1" s="84" t="s">
        <v>218</v>
      </c>
    </row>
    <row r="2" spans="1:186" s="67" customFormat="1" ht="15" customHeight="1">
      <c r="A2" s="47" t="s">
        <v>217</v>
      </c>
      <c r="B2" s="48"/>
      <c r="C2" s="50" t="s">
        <v>288</v>
      </c>
      <c r="D2" s="65"/>
      <c r="E2" s="65"/>
      <c r="F2" s="65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GC2" s="84" t="s">
        <v>276</v>
      </c>
      <c r="GD2" s="84" t="s">
        <v>277</v>
      </c>
    </row>
    <row r="3" spans="1:186" s="67" customFormat="1" ht="15" customHeight="1">
      <c r="A3" s="47" t="s">
        <v>289</v>
      </c>
      <c r="B3" s="65" t="s">
        <v>287</v>
      </c>
      <c r="C3" s="65"/>
      <c r="D3" s="65"/>
      <c r="E3" s="65"/>
      <c r="F3" s="65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GC3" s="84" t="s">
        <v>278</v>
      </c>
      <c r="GD3" s="84" t="s">
        <v>279</v>
      </c>
    </row>
    <row r="4" spans="1:186" ht="15" customHeight="1">
      <c r="GC4" s="42" t="s">
        <v>280</v>
      </c>
      <c r="GD4" s="42" t="s">
        <v>281</v>
      </c>
    </row>
    <row r="5" spans="1:186" ht="22.5" customHeight="1">
      <c r="D5" s="69">
        <v>62</v>
      </c>
      <c r="E5" s="70">
        <v>620</v>
      </c>
      <c r="F5" s="71">
        <v>62001</v>
      </c>
      <c r="G5" s="71">
        <v>62002</v>
      </c>
      <c r="H5" s="70">
        <v>621</v>
      </c>
      <c r="I5" s="71">
        <v>62101</v>
      </c>
      <c r="J5" s="72">
        <v>621011</v>
      </c>
      <c r="K5" s="72">
        <v>621012</v>
      </c>
      <c r="L5" s="71">
        <v>62102</v>
      </c>
      <c r="M5" s="72">
        <v>621021</v>
      </c>
      <c r="N5" s="72">
        <v>621022</v>
      </c>
      <c r="O5" s="70">
        <v>622</v>
      </c>
      <c r="P5" s="71">
        <v>62201</v>
      </c>
      <c r="Q5" s="72">
        <v>622011</v>
      </c>
      <c r="R5" s="72">
        <v>622012</v>
      </c>
      <c r="S5" s="71">
        <v>62202</v>
      </c>
      <c r="T5" s="72">
        <v>622021</v>
      </c>
      <c r="U5" s="72">
        <v>622022</v>
      </c>
      <c r="V5" s="70">
        <v>623</v>
      </c>
      <c r="W5" s="71">
        <v>62301</v>
      </c>
      <c r="X5" s="71">
        <v>62302</v>
      </c>
      <c r="Y5" s="71">
        <v>62303</v>
      </c>
      <c r="Z5" s="71">
        <v>62304</v>
      </c>
      <c r="AA5" s="71">
        <v>62305</v>
      </c>
      <c r="AB5" s="71">
        <v>62306</v>
      </c>
      <c r="AC5" s="71">
        <v>62307</v>
      </c>
      <c r="AD5" s="71">
        <v>62308</v>
      </c>
      <c r="AE5" s="71">
        <v>62399</v>
      </c>
      <c r="AF5" s="70">
        <v>624</v>
      </c>
      <c r="AG5" s="70">
        <v>625</v>
      </c>
      <c r="AH5" s="71">
        <v>62501</v>
      </c>
      <c r="AI5" s="71">
        <v>62502</v>
      </c>
      <c r="AJ5" s="70">
        <v>626</v>
      </c>
      <c r="AK5" s="71">
        <v>62601</v>
      </c>
      <c r="AL5" s="71">
        <v>62602</v>
      </c>
      <c r="AM5" s="71">
        <v>62605</v>
      </c>
      <c r="AN5" s="69">
        <v>63</v>
      </c>
      <c r="AO5" s="70">
        <v>630</v>
      </c>
      <c r="AP5" s="71">
        <v>63001</v>
      </c>
      <c r="AQ5" s="71">
        <v>63002</v>
      </c>
      <c r="AR5" s="70">
        <v>631</v>
      </c>
      <c r="AS5" s="53">
        <v>63101</v>
      </c>
      <c r="AT5" s="72">
        <v>631011</v>
      </c>
      <c r="AU5" s="73">
        <v>63101101</v>
      </c>
      <c r="AV5" s="73">
        <v>63101102</v>
      </c>
      <c r="AW5" s="73">
        <v>63101104</v>
      </c>
      <c r="AX5" s="73">
        <v>63101108</v>
      </c>
      <c r="AY5" s="72">
        <v>631012</v>
      </c>
      <c r="AZ5" s="71">
        <v>63102</v>
      </c>
      <c r="BA5" s="72">
        <v>631021</v>
      </c>
      <c r="BB5" s="73">
        <v>63102101</v>
      </c>
      <c r="BC5" s="73">
        <v>63102102</v>
      </c>
      <c r="BD5" s="73">
        <v>63102104</v>
      </c>
      <c r="BE5" s="73">
        <v>63102108</v>
      </c>
      <c r="BF5" s="72">
        <v>631022</v>
      </c>
      <c r="BG5" s="70">
        <v>632</v>
      </c>
      <c r="BH5" s="71">
        <v>63201</v>
      </c>
      <c r="BI5" s="71">
        <v>63202</v>
      </c>
      <c r="BJ5" s="70">
        <v>633</v>
      </c>
      <c r="BK5" s="71">
        <v>63301</v>
      </c>
      <c r="BL5" s="72">
        <v>633011</v>
      </c>
      <c r="BM5" s="72">
        <v>633012</v>
      </c>
      <c r="BN5" s="71">
        <v>63302</v>
      </c>
      <c r="BO5" s="72">
        <v>633021</v>
      </c>
      <c r="BP5" s="72">
        <v>633022</v>
      </c>
      <c r="BQ5" s="70">
        <v>635</v>
      </c>
      <c r="BR5" s="71">
        <v>63501</v>
      </c>
      <c r="BS5" s="71">
        <v>63502</v>
      </c>
      <c r="BT5" s="71">
        <v>63599</v>
      </c>
      <c r="BU5" s="70">
        <v>636</v>
      </c>
      <c r="BV5" s="71">
        <v>63601</v>
      </c>
      <c r="BW5" s="71">
        <v>63602</v>
      </c>
      <c r="BX5" s="71">
        <v>63603</v>
      </c>
      <c r="BY5" s="71">
        <v>63604</v>
      </c>
      <c r="BZ5" s="71">
        <v>63605</v>
      </c>
      <c r="CA5" s="71">
        <v>63606</v>
      </c>
      <c r="CB5" s="71">
        <v>63607</v>
      </c>
      <c r="CC5" s="71">
        <v>63699</v>
      </c>
      <c r="CD5" s="70">
        <v>637</v>
      </c>
      <c r="CE5" s="71">
        <v>63701</v>
      </c>
      <c r="CF5" s="71">
        <v>63702</v>
      </c>
      <c r="CG5" s="71">
        <v>63703</v>
      </c>
      <c r="CH5" s="71">
        <v>63704</v>
      </c>
      <c r="CI5" s="71">
        <v>63705</v>
      </c>
      <c r="CJ5" s="70">
        <v>638</v>
      </c>
      <c r="CK5" s="70">
        <v>639</v>
      </c>
      <c r="CL5" s="71">
        <v>63901</v>
      </c>
      <c r="CM5" s="71">
        <v>63902</v>
      </c>
      <c r="CN5" s="71">
        <v>63903</v>
      </c>
      <c r="CO5" s="71">
        <v>63904</v>
      </c>
      <c r="CP5" s="71">
        <v>63905</v>
      </c>
      <c r="CQ5" s="71">
        <v>63906</v>
      </c>
      <c r="CR5" s="71">
        <v>63907</v>
      </c>
      <c r="CS5" s="71">
        <v>63908</v>
      </c>
      <c r="CT5" s="71">
        <v>63999</v>
      </c>
      <c r="CU5" s="74"/>
    </row>
    <row r="6" spans="1:186" ht="80.099999999999994" customHeight="1">
      <c r="A6" s="56" t="s">
        <v>290</v>
      </c>
      <c r="B6" s="56" t="s">
        <v>291</v>
      </c>
      <c r="C6" s="56" t="s">
        <v>292</v>
      </c>
      <c r="D6" s="69" t="s">
        <v>385</v>
      </c>
      <c r="E6" s="70" t="s">
        <v>386</v>
      </c>
      <c r="F6" s="71" t="s">
        <v>295</v>
      </c>
      <c r="G6" s="71" t="s">
        <v>296</v>
      </c>
      <c r="H6" s="70" t="s">
        <v>298</v>
      </c>
      <c r="I6" s="71" t="s">
        <v>387</v>
      </c>
      <c r="J6" s="72" t="s">
        <v>300</v>
      </c>
      <c r="K6" s="72" t="s">
        <v>301</v>
      </c>
      <c r="L6" s="71" t="s">
        <v>388</v>
      </c>
      <c r="M6" s="72" t="s">
        <v>303</v>
      </c>
      <c r="N6" s="72" t="s">
        <v>304</v>
      </c>
      <c r="O6" s="70" t="s">
        <v>389</v>
      </c>
      <c r="P6" s="71" t="s">
        <v>309</v>
      </c>
      <c r="Q6" s="72" t="s">
        <v>310</v>
      </c>
      <c r="R6" s="72" t="s">
        <v>311</v>
      </c>
      <c r="S6" s="71" t="s">
        <v>390</v>
      </c>
      <c r="T6" s="72" t="s">
        <v>313</v>
      </c>
      <c r="U6" s="72" t="s">
        <v>314</v>
      </c>
      <c r="V6" s="70" t="s">
        <v>391</v>
      </c>
      <c r="W6" s="71" t="s">
        <v>316</v>
      </c>
      <c r="X6" s="71" t="s">
        <v>317</v>
      </c>
      <c r="Y6" s="71" t="s">
        <v>318</v>
      </c>
      <c r="Z6" s="71" t="s">
        <v>319</v>
      </c>
      <c r="AA6" s="71" t="s">
        <v>320</v>
      </c>
      <c r="AB6" s="71" t="s">
        <v>321</v>
      </c>
      <c r="AC6" s="71" t="s">
        <v>322</v>
      </c>
      <c r="AD6" s="71" t="s">
        <v>323</v>
      </c>
      <c r="AE6" s="71" t="s">
        <v>324</v>
      </c>
      <c r="AF6" s="70" t="s">
        <v>392</v>
      </c>
      <c r="AG6" s="70" t="s">
        <v>325</v>
      </c>
      <c r="AH6" s="71" t="s">
        <v>326</v>
      </c>
      <c r="AI6" s="71" t="s">
        <v>393</v>
      </c>
      <c r="AJ6" s="70" t="s">
        <v>329</v>
      </c>
      <c r="AK6" s="71" t="s">
        <v>394</v>
      </c>
      <c r="AL6" s="71" t="s">
        <v>330</v>
      </c>
      <c r="AM6" s="71" t="s">
        <v>395</v>
      </c>
      <c r="AN6" s="69" t="s">
        <v>396</v>
      </c>
      <c r="AO6" s="70" t="s">
        <v>397</v>
      </c>
      <c r="AP6" s="71" t="s">
        <v>336</v>
      </c>
      <c r="AQ6" s="71" t="s">
        <v>398</v>
      </c>
      <c r="AR6" s="70" t="s">
        <v>399</v>
      </c>
      <c r="AS6" s="71" t="s">
        <v>339</v>
      </c>
      <c r="AT6" s="72" t="s">
        <v>400</v>
      </c>
      <c r="AU6" s="73" t="s">
        <v>341</v>
      </c>
      <c r="AV6" s="73" t="s">
        <v>342</v>
      </c>
      <c r="AW6" s="73" t="s">
        <v>343</v>
      </c>
      <c r="AX6" s="73" t="s">
        <v>401</v>
      </c>
      <c r="AY6" s="72" t="s">
        <v>402</v>
      </c>
      <c r="AZ6" s="71" t="s">
        <v>403</v>
      </c>
      <c r="BA6" s="72" t="s">
        <v>404</v>
      </c>
      <c r="BB6" s="73" t="s">
        <v>341</v>
      </c>
      <c r="BC6" s="73" t="s">
        <v>342</v>
      </c>
      <c r="BD6" s="73" t="s">
        <v>343</v>
      </c>
      <c r="BE6" s="73" t="s">
        <v>348</v>
      </c>
      <c r="BF6" s="72" t="s">
        <v>405</v>
      </c>
      <c r="BG6" s="70" t="s">
        <v>406</v>
      </c>
      <c r="BH6" s="71" t="s">
        <v>407</v>
      </c>
      <c r="BI6" s="71" t="s">
        <v>408</v>
      </c>
      <c r="BJ6" s="70" t="s">
        <v>409</v>
      </c>
      <c r="BK6" s="71" t="s">
        <v>367</v>
      </c>
      <c r="BL6" s="72" t="s">
        <v>368</v>
      </c>
      <c r="BM6" s="72" t="s">
        <v>410</v>
      </c>
      <c r="BN6" s="71" t="s">
        <v>411</v>
      </c>
      <c r="BO6" s="72" t="s">
        <v>412</v>
      </c>
      <c r="BP6" s="72" t="s">
        <v>372</v>
      </c>
      <c r="BQ6" s="70" t="s">
        <v>413</v>
      </c>
      <c r="BR6" s="71" t="s">
        <v>414</v>
      </c>
      <c r="BS6" s="71" t="s">
        <v>415</v>
      </c>
      <c r="BT6" s="71" t="s">
        <v>416</v>
      </c>
      <c r="BU6" s="70" t="s">
        <v>357</v>
      </c>
      <c r="BV6" s="71" t="s">
        <v>358</v>
      </c>
      <c r="BW6" s="71" t="s">
        <v>417</v>
      </c>
      <c r="BX6" s="71" t="s">
        <v>360</v>
      </c>
      <c r="BY6" s="71" t="s">
        <v>361</v>
      </c>
      <c r="BZ6" s="71" t="s">
        <v>362</v>
      </c>
      <c r="CA6" s="71" t="s">
        <v>418</v>
      </c>
      <c r="CB6" s="71" t="s">
        <v>364</v>
      </c>
      <c r="CC6" s="71" t="s">
        <v>365</v>
      </c>
      <c r="CD6" s="70" t="s">
        <v>419</v>
      </c>
      <c r="CE6" s="71" t="s">
        <v>420</v>
      </c>
      <c r="CF6" s="71" t="s">
        <v>421</v>
      </c>
      <c r="CG6" s="71" t="s">
        <v>422</v>
      </c>
      <c r="CH6" s="71" t="s">
        <v>423</v>
      </c>
      <c r="CI6" s="71" t="s">
        <v>424</v>
      </c>
      <c r="CJ6" s="70" t="s">
        <v>425</v>
      </c>
      <c r="CK6" s="70" t="s">
        <v>426</v>
      </c>
      <c r="CL6" s="71" t="s">
        <v>427</v>
      </c>
      <c r="CM6" s="71" t="s">
        <v>428</v>
      </c>
      <c r="CN6" s="71" t="s">
        <v>429</v>
      </c>
      <c r="CO6" s="71" t="s">
        <v>430</v>
      </c>
      <c r="CP6" s="71" t="s">
        <v>431</v>
      </c>
      <c r="CQ6" s="71" t="s">
        <v>432</v>
      </c>
      <c r="CR6" s="71" t="s">
        <v>433</v>
      </c>
      <c r="CS6" s="71" t="s">
        <v>434</v>
      </c>
      <c r="CT6" s="71" t="s">
        <v>435</v>
      </c>
      <c r="CU6" s="74" t="s">
        <v>252</v>
      </c>
    </row>
    <row r="7" spans="1:186" ht="12.75" customHeight="1">
      <c r="A7" s="43" t="s">
        <v>2</v>
      </c>
      <c r="B7" s="58">
        <v>1001</v>
      </c>
      <c r="C7" s="59" t="s">
        <v>376</v>
      </c>
      <c r="D7" s="60">
        <f t="shared" ref="D7:S22" ca="1" si="0">INDIRECT("'"&amp;VLOOKUP($A$2,$GC$1:$GD$19,2,0)&amp;"'!"&amp;ADDRESS(IFERROR(MATCH($B7,INDIRECT("'"&amp;VLOOKUP($A$2,$GC$1:$GD$19,2,0)&amp;"'!B:B"),0),MATCH($A$82,INDIRECT("'"&amp;VLOOKUP($A$2,$GC$1:$GD$19,2,0)&amp;"'!A:A"),0)),MATCH(D$5,INDIRECT("'"&amp;VLOOKUP($A$2,$GC$1:$GD$19,2,0)&amp;"'!5:5"),0)))</f>
        <v>0</v>
      </c>
      <c r="E7" s="60">
        <f t="shared" ca="1" si="0"/>
        <v>0</v>
      </c>
      <c r="F7" s="60">
        <f t="shared" ca="1" si="0"/>
        <v>0</v>
      </c>
      <c r="G7" s="60">
        <f t="shared" ca="1" si="0"/>
        <v>0</v>
      </c>
      <c r="H7" s="60">
        <f t="shared" ca="1" si="0"/>
        <v>0</v>
      </c>
      <c r="I7" s="60">
        <f t="shared" ca="1" si="0"/>
        <v>0</v>
      </c>
      <c r="J7" s="60">
        <f t="shared" ca="1" si="0"/>
        <v>0</v>
      </c>
      <c r="K7" s="60">
        <f t="shared" ca="1" si="0"/>
        <v>0</v>
      </c>
      <c r="L7" s="60">
        <f t="shared" ca="1" si="0"/>
        <v>0</v>
      </c>
      <c r="M7" s="60">
        <f t="shared" ca="1" si="0"/>
        <v>0</v>
      </c>
      <c r="N7" s="60">
        <f t="shared" ca="1" si="0"/>
        <v>0</v>
      </c>
      <c r="O7" s="60">
        <f t="shared" ca="1" si="0"/>
        <v>0</v>
      </c>
      <c r="P7" s="60">
        <f t="shared" ca="1" si="0"/>
        <v>0</v>
      </c>
      <c r="Q7" s="60">
        <f t="shared" ca="1" si="0"/>
        <v>0</v>
      </c>
      <c r="R7" s="60">
        <f t="shared" ca="1" si="0"/>
        <v>0</v>
      </c>
      <c r="S7" s="60">
        <f t="shared" ca="1" si="0"/>
        <v>0</v>
      </c>
      <c r="T7" s="60">
        <f t="shared" ref="T7:AI22" ca="1" si="1">INDIRECT("'"&amp;VLOOKUP($A$2,$GC$1:$GD$19,2,0)&amp;"'!"&amp;ADDRESS(IFERROR(MATCH($B7,INDIRECT("'"&amp;VLOOKUP($A$2,$GC$1:$GD$19,2,0)&amp;"'!B:B"),0),MATCH($A$82,INDIRECT("'"&amp;VLOOKUP($A$2,$GC$1:$GD$19,2,0)&amp;"'!A:A"),0)),MATCH(T$5,INDIRECT("'"&amp;VLOOKUP($A$2,$GC$1:$GD$19,2,0)&amp;"'!5:5"),0)))</f>
        <v>0</v>
      </c>
      <c r="U7" s="60">
        <f t="shared" ca="1" si="1"/>
        <v>0</v>
      </c>
      <c r="V7" s="60">
        <f t="shared" ca="1" si="1"/>
        <v>0</v>
      </c>
      <c r="W7" s="60">
        <f t="shared" ca="1" si="1"/>
        <v>0</v>
      </c>
      <c r="X7" s="60">
        <f t="shared" ca="1" si="1"/>
        <v>0</v>
      </c>
      <c r="Y7" s="60">
        <f t="shared" ca="1" si="1"/>
        <v>0</v>
      </c>
      <c r="Z7" s="60">
        <f t="shared" ca="1" si="1"/>
        <v>0</v>
      </c>
      <c r="AA7" s="60">
        <f t="shared" ca="1" si="1"/>
        <v>0</v>
      </c>
      <c r="AB7" s="60">
        <f t="shared" ca="1" si="1"/>
        <v>0</v>
      </c>
      <c r="AC7" s="60">
        <f t="shared" ca="1" si="1"/>
        <v>0</v>
      </c>
      <c r="AD7" s="60">
        <f t="shared" ca="1" si="1"/>
        <v>0</v>
      </c>
      <c r="AE7" s="60">
        <f t="shared" ca="1" si="1"/>
        <v>0</v>
      </c>
      <c r="AF7" s="60">
        <f t="shared" ca="1" si="1"/>
        <v>0</v>
      </c>
      <c r="AG7" s="60">
        <f t="shared" ca="1" si="1"/>
        <v>0</v>
      </c>
      <c r="AH7" s="60">
        <f t="shared" ca="1" si="1"/>
        <v>0</v>
      </c>
      <c r="AI7" s="60">
        <f t="shared" ca="1" si="1"/>
        <v>0</v>
      </c>
      <c r="AJ7" s="60">
        <f t="shared" ref="AJ7:AY22" ca="1" si="2">INDIRECT("'"&amp;VLOOKUP($A$2,$GC$1:$GD$19,2,0)&amp;"'!"&amp;ADDRESS(IFERROR(MATCH($B7,INDIRECT("'"&amp;VLOOKUP($A$2,$GC$1:$GD$19,2,0)&amp;"'!B:B"),0),MATCH($A$82,INDIRECT("'"&amp;VLOOKUP($A$2,$GC$1:$GD$19,2,0)&amp;"'!A:A"),0)),MATCH(AJ$5,INDIRECT("'"&amp;VLOOKUP($A$2,$GC$1:$GD$19,2,0)&amp;"'!5:5"),0)))</f>
        <v>0</v>
      </c>
      <c r="AK7" s="60">
        <f t="shared" ca="1" si="2"/>
        <v>0</v>
      </c>
      <c r="AL7" s="60">
        <f t="shared" ca="1" si="2"/>
        <v>0</v>
      </c>
      <c r="AM7" s="60">
        <f t="shared" ca="1" si="2"/>
        <v>0</v>
      </c>
      <c r="AN7" s="60">
        <f t="shared" ca="1" si="2"/>
        <v>0</v>
      </c>
      <c r="AO7" s="60">
        <f t="shared" ca="1" si="2"/>
        <v>0</v>
      </c>
      <c r="AP7" s="60">
        <f t="shared" ca="1" si="2"/>
        <v>0</v>
      </c>
      <c r="AQ7" s="60">
        <f t="shared" ca="1" si="2"/>
        <v>0</v>
      </c>
      <c r="AR7" s="60">
        <f t="shared" ca="1" si="2"/>
        <v>0</v>
      </c>
      <c r="AS7" s="60">
        <f t="shared" ca="1" si="2"/>
        <v>0</v>
      </c>
      <c r="AT7" s="60">
        <f t="shared" ca="1" si="2"/>
        <v>0</v>
      </c>
      <c r="AU7" s="60">
        <f t="shared" ca="1" si="2"/>
        <v>0</v>
      </c>
      <c r="AV7" s="60">
        <f t="shared" ca="1" si="2"/>
        <v>0</v>
      </c>
      <c r="AW7" s="60">
        <f t="shared" ca="1" si="2"/>
        <v>0</v>
      </c>
      <c r="AX7" s="60">
        <f t="shared" ca="1" si="2"/>
        <v>0</v>
      </c>
      <c r="AY7" s="60">
        <f t="shared" ca="1" si="2"/>
        <v>0</v>
      </c>
      <c r="AZ7" s="60">
        <f t="shared" ref="AZ7:BO22" ca="1" si="3">INDIRECT("'"&amp;VLOOKUP($A$2,$GC$1:$GD$19,2,0)&amp;"'!"&amp;ADDRESS(IFERROR(MATCH($B7,INDIRECT("'"&amp;VLOOKUP($A$2,$GC$1:$GD$19,2,0)&amp;"'!B:B"),0),MATCH($A$82,INDIRECT("'"&amp;VLOOKUP($A$2,$GC$1:$GD$19,2,0)&amp;"'!A:A"),0)),MATCH(AZ$5,INDIRECT("'"&amp;VLOOKUP($A$2,$GC$1:$GD$19,2,0)&amp;"'!5:5"),0)))</f>
        <v>0</v>
      </c>
      <c r="BA7" s="60">
        <f t="shared" ca="1" si="3"/>
        <v>0</v>
      </c>
      <c r="BB7" s="60">
        <f t="shared" ca="1" si="3"/>
        <v>0</v>
      </c>
      <c r="BC7" s="60">
        <f t="shared" ca="1" si="3"/>
        <v>0</v>
      </c>
      <c r="BD7" s="60">
        <f t="shared" ca="1" si="3"/>
        <v>0</v>
      </c>
      <c r="BE7" s="60">
        <f t="shared" ca="1" si="3"/>
        <v>0</v>
      </c>
      <c r="BF7" s="60">
        <f t="shared" ca="1" si="3"/>
        <v>0</v>
      </c>
      <c r="BG7" s="60">
        <f t="shared" ca="1" si="3"/>
        <v>0</v>
      </c>
      <c r="BH7" s="60">
        <f t="shared" ca="1" si="3"/>
        <v>0</v>
      </c>
      <c r="BI7" s="60">
        <f t="shared" ca="1" si="3"/>
        <v>0</v>
      </c>
      <c r="BJ7" s="60">
        <f t="shared" ca="1" si="3"/>
        <v>0</v>
      </c>
      <c r="BK7" s="60">
        <f t="shared" ca="1" si="3"/>
        <v>0</v>
      </c>
      <c r="BL7" s="60">
        <f t="shared" ca="1" si="3"/>
        <v>0</v>
      </c>
      <c r="BM7" s="60">
        <f t="shared" ca="1" si="3"/>
        <v>0</v>
      </c>
      <c r="BN7" s="60">
        <f t="shared" ca="1" si="3"/>
        <v>0</v>
      </c>
      <c r="BO7" s="60">
        <f t="shared" ca="1" si="3"/>
        <v>0</v>
      </c>
      <c r="BP7" s="60">
        <f t="shared" ref="BP7:CE22" ca="1" si="4">INDIRECT("'"&amp;VLOOKUP($A$2,$GC$1:$GD$19,2,0)&amp;"'!"&amp;ADDRESS(IFERROR(MATCH($B7,INDIRECT("'"&amp;VLOOKUP($A$2,$GC$1:$GD$19,2,0)&amp;"'!B:B"),0),MATCH($A$82,INDIRECT("'"&amp;VLOOKUP($A$2,$GC$1:$GD$19,2,0)&amp;"'!A:A"),0)),MATCH(BP$5,INDIRECT("'"&amp;VLOOKUP($A$2,$GC$1:$GD$19,2,0)&amp;"'!5:5"),0)))</f>
        <v>0</v>
      </c>
      <c r="BQ7" s="60">
        <f t="shared" ca="1" si="4"/>
        <v>0</v>
      </c>
      <c r="BR7" s="60">
        <f t="shared" ca="1" si="4"/>
        <v>0</v>
      </c>
      <c r="BS7" s="60">
        <f t="shared" ca="1" si="4"/>
        <v>0</v>
      </c>
      <c r="BT7" s="60">
        <f t="shared" ca="1" si="4"/>
        <v>0</v>
      </c>
      <c r="BU7" s="60">
        <f t="shared" ca="1" si="4"/>
        <v>0</v>
      </c>
      <c r="BV7" s="60">
        <f t="shared" ca="1" si="4"/>
        <v>0</v>
      </c>
      <c r="BW7" s="60">
        <f t="shared" ca="1" si="4"/>
        <v>0</v>
      </c>
      <c r="BX7" s="60">
        <f t="shared" ca="1" si="4"/>
        <v>0</v>
      </c>
      <c r="BY7" s="60">
        <f t="shared" ca="1" si="4"/>
        <v>0</v>
      </c>
      <c r="BZ7" s="60">
        <f t="shared" ca="1" si="4"/>
        <v>0</v>
      </c>
      <c r="CA7" s="60">
        <f t="shared" ca="1" si="4"/>
        <v>0</v>
      </c>
      <c r="CB7" s="60">
        <f t="shared" ca="1" si="4"/>
        <v>0</v>
      </c>
      <c r="CC7" s="60">
        <f t="shared" ca="1" si="4"/>
        <v>0</v>
      </c>
      <c r="CD7" s="60">
        <f t="shared" ca="1" si="4"/>
        <v>0</v>
      </c>
      <c r="CE7" s="60">
        <f t="shared" ca="1" si="4"/>
        <v>0</v>
      </c>
      <c r="CF7" s="60">
        <f t="shared" ref="CF7:CT22" ca="1" si="5">INDIRECT("'"&amp;VLOOKUP($A$2,$GC$1:$GD$19,2,0)&amp;"'!"&amp;ADDRESS(IFERROR(MATCH($B7,INDIRECT("'"&amp;VLOOKUP($A$2,$GC$1:$GD$19,2,0)&amp;"'!B:B"),0),MATCH($A$82,INDIRECT("'"&amp;VLOOKUP($A$2,$GC$1:$GD$19,2,0)&amp;"'!A:A"),0)),MATCH(CF$5,INDIRECT("'"&amp;VLOOKUP($A$2,$GC$1:$GD$19,2,0)&amp;"'!5:5"),0)))</f>
        <v>0</v>
      </c>
      <c r="CG7" s="60">
        <f t="shared" ca="1" si="5"/>
        <v>0</v>
      </c>
      <c r="CH7" s="60">
        <f t="shared" ca="1" si="5"/>
        <v>0</v>
      </c>
      <c r="CI7" s="60">
        <f t="shared" ca="1" si="5"/>
        <v>0</v>
      </c>
      <c r="CJ7" s="60">
        <f t="shared" ca="1" si="5"/>
        <v>0</v>
      </c>
      <c r="CK7" s="60">
        <f t="shared" ca="1" si="5"/>
        <v>0</v>
      </c>
      <c r="CL7" s="60">
        <f t="shared" ca="1" si="5"/>
        <v>0</v>
      </c>
      <c r="CM7" s="60">
        <f t="shared" ca="1" si="5"/>
        <v>0</v>
      </c>
      <c r="CN7" s="60">
        <f t="shared" ca="1" si="5"/>
        <v>0</v>
      </c>
      <c r="CO7" s="60">
        <f t="shared" ca="1" si="5"/>
        <v>0</v>
      </c>
      <c r="CP7" s="60">
        <f t="shared" ca="1" si="5"/>
        <v>0</v>
      </c>
      <c r="CQ7" s="60">
        <f t="shared" ca="1" si="5"/>
        <v>0</v>
      </c>
      <c r="CR7" s="60">
        <f t="shared" ca="1" si="5"/>
        <v>0</v>
      </c>
      <c r="CS7" s="60">
        <f t="shared" ca="1" si="5"/>
        <v>0</v>
      </c>
      <c r="CT7" s="60">
        <f t="shared" ca="1" si="5"/>
        <v>0</v>
      </c>
      <c r="CU7" s="60">
        <f t="shared" ref="CU7:CU70" ca="1" si="6">INDIRECT("'"&amp;VLOOKUP($A$2,$GC$1:$GD$19,2,0)&amp;"'!"&amp;ADDRESS(IFERROR(MATCH($B7,INDIRECT("'"&amp;VLOOKUP($A$2,$GC$1:$GD$19,2,0)&amp;"'!B:B"),0),MATCH($A$82,INDIRECT("'"&amp;VLOOKUP($A$2,$GC$1:$GD$19,2,0)&amp;"'!A:A"),0)),MATCH(CU$6,INDIRECT("'"&amp;VLOOKUP($A$2,$GC$1:$GD$19,2,0)&amp;"'!6:6"),0)))</f>
        <v>0</v>
      </c>
    </row>
    <row r="8" spans="1:186" ht="12.75" customHeight="1">
      <c r="A8" s="43" t="s">
        <v>4</v>
      </c>
      <c r="B8" s="58">
        <v>1003</v>
      </c>
      <c r="C8" s="59" t="s">
        <v>376</v>
      </c>
      <c r="D8" s="60">
        <f t="shared" ca="1" si="0"/>
        <v>199202.85</v>
      </c>
      <c r="E8" s="60">
        <f t="shared" ca="1" si="0"/>
        <v>0</v>
      </c>
      <c r="F8" s="60">
        <f t="shared" ca="1" si="0"/>
        <v>0</v>
      </c>
      <c r="G8" s="60">
        <f t="shared" ca="1" si="0"/>
        <v>0</v>
      </c>
      <c r="H8" s="60">
        <f t="shared" ca="1" si="0"/>
        <v>0</v>
      </c>
      <c r="I8" s="60">
        <f t="shared" ca="1" si="0"/>
        <v>0</v>
      </c>
      <c r="J8" s="60">
        <f t="shared" ca="1" si="0"/>
        <v>0</v>
      </c>
      <c r="K8" s="60">
        <f t="shared" ca="1" si="0"/>
        <v>0</v>
      </c>
      <c r="L8" s="60">
        <f t="shared" ca="1" si="0"/>
        <v>0</v>
      </c>
      <c r="M8" s="60">
        <f t="shared" ca="1" si="0"/>
        <v>0</v>
      </c>
      <c r="N8" s="60">
        <f t="shared" ca="1" si="0"/>
        <v>0</v>
      </c>
      <c r="O8" s="60">
        <f t="shared" ca="1" si="0"/>
        <v>0</v>
      </c>
      <c r="P8" s="60">
        <f t="shared" ca="1" si="0"/>
        <v>0</v>
      </c>
      <c r="Q8" s="60">
        <f t="shared" ca="1" si="0"/>
        <v>0</v>
      </c>
      <c r="R8" s="60">
        <f t="shared" ca="1" si="0"/>
        <v>0</v>
      </c>
      <c r="S8" s="60">
        <f t="shared" ca="1" si="0"/>
        <v>0</v>
      </c>
      <c r="T8" s="60">
        <f t="shared" ca="1" si="1"/>
        <v>0</v>
      </c>
      <c r="U8" s="60">
        <f t="shared" ca="1" si="1"/>
        <v>0</v>
      </c>
      <c r="V8" s="60">
        <f t="shared" ca="1" si="1"/>
        <v>199202.85</v>
      </c>
      <c r="W8" s="60">
        <f t="shared" ca="1" si="1"/>
        <v>0</v>
      </c>
      <c r="X8" s="60">
        <f t="shared" ca="1" si="1"/>
        <v>0</v>
      </c>
      <c r="Y8" s="60">
        <f t="shared" ca="1" si="1"/>
        <v>199202.85</v>
      </c>
      <c r="Z8" s="60">
        <f t="shared" ca="1" si="1"/>
        <v>0</v>
      </c>
      <c r="AA8" s="60">
        <f t="shared" ca="1" si="1"/>
        <v>0</v>
      </c>
      <c r="AB8" s="60">
        <f t="shared" ca="1" si="1"/>
        <v>0</v>
      </c>
      <c r="AC8" s="60">
        <f t="shared" ca="1" si="1"/>
        <v>0</v>
      </c>
      <c r="AD8" s="60">
        <f t="shared" ca="1" si="1"/>
        <v>0</v>
      </c>
      <c r="AE8" s="60">
        <f t="shared" ca="1" si="1"/>
        <v>0</v>
      </c>
      <c r="AF8" s="60">
        <f t="shared" ca="1" si="1"/>
        <v>0</v>
      </c>
      <c r="AG8" s="60">
        <f t="shared" ca="1" si="1"/>
        <v>0</v>
      </c>
      <c r="AH8" s="60">
        <f t="shared" ca="1" si="1"/>
        <v>0</v>
      </c>
      <c r="AI8" s="60">
        <f t="shared" ca="1" si="1"/>
        <v>0</v>
      </c>
      <c r="AJ8" s="60">
        <f t="shared" ca="1" si="2"/>
        <v>0</v>
      </c>
      <c r="AK8" s="60">
        <f t="shared" ca="1" si="2"/>
        <v>0</v>
      </c>
      <c r="AL8" s="60">
        <f t="shared" ca="1" si="2"/>
        <v>0</v>
      </c>
      <c r="AM8" s="60">
        <f t="shared" ca="1" si="2"/>
        <v>0</v>
      </c>
      <c r="AN8" s="60">
        <f t="shared" ca="1" si="2"/>
        <v>-976151.2999999997</v>
      </c>
      <c r="AO8" s="60">
        <f t="shared" ca="1" si="2"/>
        <v>-256889.66</v>
      </c>
      <c r="AP8" s="60">
        <f t="shared" ca="1" si="2"/>
        <v>-256889.66</v>
      </c>
      <c r="AQ8" s="60">
        <f t="shared" ca="1" si="2"/>
        <v>0</v>
      </c>
      <c r="AR8" s="60">
        <f t="shared" ca="1" si="2"/>
        <v>32011</v>
      </c>
      <c r="AS8" s="60">
        <f t="shared" ca="1" si="2"/>
        <v>32011</v>
      </c>
      <c r="AT8" s="60">
        <f t="shared" ca="1" si="2"/>
        <v>-71409.509999999995</v>
      </c>
      <c r="AU8" s="60">
        <f t="shared" ca="1" si="2"/>
        <v>-71409.509999999995</v>
      </c>
      <c r="AV8" s="60">
        <f t="shared" ca="1" si="2"/>
        <v>0</v>
      </c>
      <c r="AW8" s="60">
        <f t="shared" ca="1" si="2"/>
        <v>0</v>
      </c>
      <c r="AX8" s="60">
        <f t="shared" ca="1" si="2"/>
        <v>0</v>
      </c>
      <c r="AY8" s="60">
        <f t="shared" ca="1" si="2"/>
        <v>103420.51</v>
      </c>
      <c r="AZ8" s="60">
        <f t="shared" ca="1" si="3"/>
        <v>0</v>
      </c>
      <c r="BA8" s="60">
        <f t="shared" ca="1" si="3"/>
        <v>0</v>
      </c>
      <c r="BB8" s="60">
        <f t="shared" ca="1" si="3"/>
        <v>0</v>
      </c>
      <c r="BC8" s="60">
        <f t="shared" ca="1" si="3"/>
        <v>0</v>
      </c>
      <c r="BD8" s="60">
        <f t="shared" ca="1" si="3"/>
        <v>0</v>
      </c>
      <c r="BE8" s="60">
        <f t="shared" ca="1" si="3"/>
        <v>0</v>
      </c>
      <c r="BF8" s="60">
        <f t="shared" ca="1" si="3"/>
        <v>0</v>
      </c>
      <c r="BG8" s="60">
        <f t="shared" ca="1" si="3"/>
        <v>0</v>
      </c>
      <c r="BH8" s="60">
        <f t="shared" ca="1" si="3"/>
        <v>0</v>
      </c>
      <c r="BI8" s="60">
        <f t="shared" ca="1" si="3"/>
        <v>0</v>
      </c>
      <c r="BJ8" s="60">
        <f t="shared" ca="1" si="3"/>
        <v>-751272.63999999966</v>
      </c>
      <c r="BK8" s="60">
        <f t="shared" ca="1" si="3"/>
        <v>-751272.63999999966</v>
      </c>
      <c r="BL8" s="60">
        <f t="shared" ca="1" si="3"/>
        <v>-4739760.46</v>
      </c>
      <c r="BM8" s="60">
        <f t="shared" ca="1" si="3"/>
        <v>3988487.8200000003</v>
      </c>
      <c r="BN8" s="60">
        <f t="shared" ca="1" si="3"/>
        <v>0</v>
      </c>
      <c r="BO8" s="60">
        <f t="shared" ca="1" si="3"/>
        <v>0</v>
      </c>
      <c r="BP8" s="60">
        <f t="shared" ca="1" si="4"/>
        <v>0</v>
      </c>
      <c r="BQ8" s="60">
        <f t="shared" ca="1" si="4"/>
        <v>0</v>
      </c>
      <c r="BR8" s="60">
        <f t="shared" ca="1" si="4"/>
        <v>0</v>
      </c>
      <c r="BS8" s="60">
        <f t="shared" ca="1" si="4"/>
        <v>0</v>
      </c>
      <c r="BT8" s="60">
        <f t="shared" ca="1" si="4"/>
        <v>0</v>
      </c>
      <c r="BU8" s="60">
        <f t="shared" ca="1" si="4"/>
        <v>0</v>
      </c>
      <c r="BV8" s="60">
        <f t="shared" ca="1" si="4"/>
        <v>0</v>
      </c>
      <c r="BW8" s="60">
        <f t="shared" ca="1" si="4"/>
        <v>0</v>
      </c>
      <c r="BX8" s="60">
        <f t="shared" ca="1" si="4"/>
        <v>0</v>
      </c>
      <c r="BY8" s="60">
        <f t="shared" ca="1" si="4"/>
        <v>0</v>
      </c>
      <c r="BZ8" s="60">
        <f t="shared" ca="1" si="4"/>
        <v>0</v>
      </c>
      <c r="CA8" s="60">
        <f t="shared" ca="1" si="4"/>
        <v>0</v>
      </c>
      <c r="CB8" s="60">
        <f t="shared" ca="1" si="4"/>
        <v>0</v>
      </c>
      <c r="CC8" s="60">
        <f t="shared" ca="1" si="4"/>
        <v>0</v>
      </c>
      <c r="CD8" s="60">
        <f t="shared" ca="1" si="4"/>
        <v>0</v>
      </c>
      <c r="CE8" s="60">
        <f t="shared" ca="1" si="4"/>
        <v>0</v>
      </c>
      <c r="CF8" s="60">
        <f t="shared" ca="1" si="5"/>
        <v>0</v>
      </c>
      <c r="CG8" s="60">
        <f t="shared" ca="1" si="5"/>
        <v>0</v>
      </c>
      <c r="CH8" s="60">
        <f t="shared" ca="1" si="5"/>
        <v>0</v>
      </c>
      <c r="CI8" s="60">
        <f t="shared" ca="1" si="5"/>
        <v>0</v>
      </c>
      <c r="CJ8" s="60">
        <f t="shared" ca="1" si="5"/>
        <v>0</v>
      </c>
      <c r="CK8" s="60">
        <f t="shared" ca="1" si="5"/>
        <v>0</v>
      </c>
      <c r="CL8" s="60">
        <f t="shared" ca="1" si="5"/>
        <v>0</v>
      </c>
      <c r="CM8" s="60">
        <f t="shared" ca="1" si="5"/>
        <v>0</v>
      </c>
      <c r="CN8" s="60">
        <f t="shared" ca="1" si="5"/>
        <v>0</v>
      </c>
      <c r="CO8" s="60">
        <f t="shared" ca="1" si="5"/>
        <v>0</v>
      </c>
      <c r="CP8" s="60">
        <f t="shared" ca="1" si="5"/>
        <v>0</v>
      </c>
      <c r="CQ8" s="60">
        <f t="shared" ca="1" si="5"/>
        <v>0</v>
      </c>
      <c r="CR8" s="60">
        <f t="shared" ca="1" si="5"/>
        <v>0</v>
      </c>
      <c r="CS8" s="60">
        <f t="shared" ca="1" si="5"/>
        <v>0</v>
      </c>
      <c r="CT8" s="60">
        <f t="shared" ca="1" si="5"/>
        <v>0</v>
      </c>
      <c r="CU8" s="60">
        <f t="shared" ca="1" si="6"/>
        <v>-776948.44999999972</v>
      </c>
    </row>
    <row r="9" spans="1:186" ht="12.75" customHeight="1">
      <c r="A9" s="43" t="s">
        <v>5</v>
      </c>
      <c r="B9" s="58">
        <v>1004</v>
      </c>
      <c r="C9" s="59" t="s">
        <v>376</v>
      </c>
      <c r="D9" s="60">
        <f t="shared" ca="1" si="0"/>
        <v>0</v>
      </c>
      <c r="E9" s="60">
        <f t="shared" ca="1" si="0"/>
        <v>0</v>
      </c>
      <c r="F9" s="60">
        <f t="shared" ca="1" si="0"/>
        <v>0</v>
      </c>
      <c r="G9" s="60">
        <f t="shared" ca="1" si="0"/>
        <v>0</v>
      </c>
      <c r="H9" s="60">
        <f t="shared" ca="1" si="0"/>
        <v>0</v>
      </c>
      <c r="I9" s="60">
        <f t="shared" ca="1" si="0"/>
        <v>0</v>
      </c>
      <c r="J9" s="60">
        <f t="shared" ca="1" si="0"/>
        <v>0</v>
      </c>
      <c r="K9" s="60">
        <f t="shared" ca="1" si="0"/>
        <v>0</v>
      </c>
      <c r="L9" s="60">
        <f t="shared" ca="1" si="0"/>
        <v>0</v>
      </c>
      <c r="M9" s="60">
        <f t="shared" ca="1" si="0"/>
        <v>0</v>
      </c>
      <c r="N9" s="60">
        <f t="shared" ca="1" si="0"/>
        <v>0</v>
      </c>
      <c r="O9" s="60">
        <f t="shared" ca="1" si="0"/>
        <v>0</v>
      </c>
      <c r="P9" s="60">
        <f t="shared" ca="1" si="0"/>
        <v>0</v>
      </c>
      <c r="Q9" s="60">
        <f t="shared" ca="1" si="0"/>
        <v>0</v>
      </c>
      <c r="R9" s="60">
        <f t="shared" ca="1" si="0"/>
        <v>0</v>
      </c>
      <c r="S9" s="60">
        <f t="shared" ca="1" si="0"/>
        <v>0</v>
      </c>
      <c r="T9" s="60">
        <f t="shared" ca="1" si="1"/>
        <v>0</v>
      </c>
      <c r="U9" s="60">
        <f t="shared" ca="1" si="1"/>
        <v>0</v>
      </c>
      <c r="V9" s="60">
        <f t="shared" ca="1" si="1"/>
        <v>0</v>
      </c>
      <c r="W9" s="60">
        <f t="shared" ca="1" si="1"/>
        <v>0</v>
      </c>
      <c r="X9" s="60">
        <f t="shared" ca="1" si="1"/>
        <v>0</v>
      </c>
      <c r="Y9" s="60">
        <f t="shared" ca="1" si="1"/>
        <v>0</v>
      </c>
      <c r="Z9" s="60">
        <f t="shared" ca="1" si="1"/>
        <v>0</v>
      </c>
      <c r="AA9" s="60">
        <f t="shared" ca="1" si="1"/>
        <v>0</v>
      </c>
      <c r="AB9" s="60">
        <f t="shared" ca="1" si="1"/>
        <v>0</v>
      </c>
      <c r="AC9" s="60">
        <f t="shared" ca="1" si="1"/>
        <v>0</v>
      </c>
      <c r="AD9" s="60">
        <f t="shared" ca="1" si="1"/>
        <v>0</v>
      </c>
      <c r="AE9" s="60">
        <f t="shared" ca="1" si="1"/>
        <v>0</v>
      </c>
      <c r="AF9" s="60">
        <f t="shared" ca="1" si="1"/>
        <v>0</v>
      </c>
      <c r="AG9" s="60">
        <f t="shared" ca="1" si="1"/>
        <v>0</v>
      </c>
      <c r="AH9" s="60">
        <f t="shared" ca="1" si="1"/>
        <v>0</v>
      </c>
      <c r="AI9" s="60">
        <f t="shared" ca="1" si="1"/>
        <v>0</v>
      </c>
      <c r="AJ9" s="60">
        <f t="shared" ca="1" si="2"/>
        <v>0</v>
      </c>
      <c r="AK9" s="60">
        <f t="shared" ca="1" si="2"/>
        <v>0</v>
      </c>
      <c r="AL9" s="60">
        <f t="shared" ca="1" si="2"/>
        <v>0</v>
      </c>
      <c r="AM9" s="60">
        <f t="shared" ca="1" si="2"/>
        <v>0</v>
      </c>
      <c r="AN9" s="60">
        <f t="shared" ca="1" si="2"/>
        <v>0</v>
      </c>
      <c r="AO9" s="60">
        <f t="shared" ca="1" si="2"/>
        <v>0</v>
      </c>
      <c r="AP9" s="60">
        <f t="shared" ca="1" si="2"/>
        <v>0</v>
      </c>
      <c r="AQ9" s="60">
        <f t="shared" ca="1" si="2"/>
        <v>0</v>
      </c>
      <c r="AR9" s="60">
        <f t="shared" ca="1" si="2"/>
        <v>0</v>
      </c>
      <c r="AS9" s="60">
        <f t="shared" ca="1" si="2"/>
        <v>0</v>
      </c>
      <c r="AT9" s="60">
        <f t="shared" ca="1" si="2"/>
        <v>0</v>
      </c>
      <c r="AU9" s="60">
        <f t="shared" ca="1" si="2"/>
        <v>0</v>
      </c>
      <c r="AV9" s="60">
        <f t="shared" ca="1" si="2"/>
        <v>0</v>
      </c>
      <c r="AW9" s="60">
        <f t="shared" ca="1" si="2"/>
        <v>0</v>
      </c>
      <c r="AX9" s="60">
        <f t="shared" ca="1" si="2"/>
        <v>0</v>
      </c>
      <c r="AY9" s="60">
        <f t="shared" ca="1" si="2"/>
        <v>0</v>
      </c>
      <c r="AZ9" s="60">
        <f t="shared" ca="1" si="3"/>
        <v>0</v>
      </c>
      <c r="BA9" s="60">
        <f t="shared" ca="1" si="3"/>
        <v>0</v>
      </c>
      <c r="BB9" s="60">
        <f t="shared" ca="1" si="3"/>
        <v>0</v>
      </c>
      <c r="BC9" s="60">
        <f t="shared" ca="1" si="3"/>
        <v>0</v>
      </c>
      <c r="BD9" s="60">
        <f t="shared" ca="1" si="3"/>
        <v>0</v>
      </c>
      <c r="BE9" s="60">
        <f t="shared" ca="1" si="3"/>
        <v>0</v>
      </c>
      <c r="BF9" s="60">
        <f t="shared" ca="1" si="3"/>
        <v>0</v>
      </c>
      <c r="BG9" s="60">
        <f t="shared" ca="1" si="3"/>
        <v>0</v>
      </c>
      <c r="BH9" s="60">
        <f t="shared" ca="1" si="3"/>
        <v>0</v>
      </c>
      <c r="BI9" s="60">
        <f t="shared" ca="1" si="3"/>
        <v>0</v>
      </c>
      <c r="BJ9" s="60">
        <f t="shared" ca="1" si="3"/>
        <v>0</v>
      </c>
      <c r="BK9" s="60">
        <f t="shared" ca="1" si="3"/>
        <v>0</v>
      </c>
      <c r="BL9" s="60">
        <f t="shared" ca="1" si="3"/>
        <v>0</v>
      </c>
      <c r="BM9" s="60">
        <f t="shared" ca="1" si="3"/>
        <v>0</v>
      </c>
      <c r="BN9" s="60">
        <f t="shared" ca="1" si="3"/>
        <v>0</v>
      </c>
      <c r="BO9" s="60">
        <f t="shared" ca="1" si="3"/>
        <v>0</v>
      </c>
      <c r="BP9" s="60">
        <f t="shared" ca="1" si="4"/>
        <v>0</v>
      </c>
      <c r="BQ9" s="60">
        <f t="shared" ca="1" si="4"/>
        <v>0</v>
      </c>
      <c r="BR9" s="60">
        <f t="shared" ca="1" si="4"/>
        <v>0</v>
      </c>
      <c r="BS9" s="60">
        <f t="shared" ca="1" si="4"/>
        <v>0</v>
      </c>
      <c r="BT9" s="60">
        <f t="shared" ca="1" si="4"/>
        <v>0</v>
      </c>
      <c r="BU9" s="60">
        <f t="shared" ca="1" si="4"/>
        <v>0</v>
      </c>
      <c r="BV9" s="60">
        <f t="shared" ca="1" si="4"/>
        <v>0</v>
      </c>
      <c r="BW9" s="60">
        <f t="shared" ca="1" si="4"/>
        <v>0</v>
      </c>
      <c r="BX9" s="60">
        <f t="shared" ca="1" si="4"/>
        <v>0</v>
      </c>
      <c r="BY9" s="60">
        <f t="shared" ca="1" si="4"/>
        <v>0</v>
      </c>
      <c r="BZ9" s="60">
        <f t="shared" ca="1" si="4"/>
        <v>0</v>
      </c>
      <c r="CA9" s="60">
        <f t="shared" ca="1" si="4"/>
        <v>0</v>
      </c>
      <c r="CB9" s="60">
        <f t="shared" ca="1" si="4"/>
        <v>0</v>
      </c>
      <c r="CC9" s="60">
        <f t="shared" ca="1" si="4"/>
        <v>0</v>
      </c>
      <c r="CD9" s="60">
        <f t="shared" ca="1" si="4"/>
        <v>0</v>
      </c>
      <c r="CE9" s="60">
        <f t="shared" ca="1" si="4"/>
        <v>0</v>
      </c>
      <c r="CF9" s="60">
        <f t="shared" ca="1" si="5"/>
        <v>0</v>
      </c>
      <c r="CG9" s="60">
        <f t="shared" ca="1" si="5"/>
        <v>0</v>
      </c>
      <c r="CH9" s="60">
        <f t="shared" ca="1" si="5"/>
        <v>0</v>
      </c>
      <c r="CI9" s="60">
        <f t="shared" ca="1" si="5"/>
        <v>0</v>
      </c>
      <c r="CJ9" s="60">
        <f t="shared" ca="1" si="5"/>
        <v>0</v>
      </c>
      <c r="CK9" s="60">
        <f t="shared" ca="1" si="5"/>
        <v>0</v>
      </c>
      <c r="CL9" s="60">
        <f t="shared" ca="1" si="5"/>
        <v>0</v>
      </c>
      <c r="CM9" s="60">
        <f t="shared" ca="1" si="5"/>
        <v>0</v>
      </c>
      <c r="CN9" s="60">
        <f t="shared" ca="1" si="5"/>
        <v>0</v>
      </c>
      <c r="CO9" s="60">
        <f t="shared" ca="1" si="5"/>
        <v>0</v>
      </c>
      <c r="CP9" s="60">
        <f t="shared" ca="1" si="5"/>
        <v>0</v>
      </c>
      <c r="CQ9" s="60">
        <f t="shared" ca="1" si="5"/>
        <v>0</v>
      </c>
      <c r="CR9" s="60">
        <f t="shared" ca="1" si="5"/>
        <v>0</v>
      </c>
      <c r="CS9" s="60">
        <f t="shared" ca="1" si="5"/>
        <v>0</v>
      </c>
      <c r="CT9" s="60">
        <f t="shared" ca="1" si="5"/>
        <v>0</v>
      </c>
      <c r="CU9" s="60">
        <f t="shared" ca="1" si="6"/>
        <v>0</v>
      </c>
    </row>
    <row r="10" spans="1:186" ht="12.75" customHeight="1">
      <c r="A10" s="43" t="s">
        <v>7</v>
      </c>
      <c r="B10" s="58">
        <v>1005</v>
      </c>
      <c r="C10" s="59" t="s">
        <v>376</v>
      </c>
      <c r="D10" s="60">
        <f t="shared" ca="1" si="0"/>
        <v>0</v>
      </c>
      <c r="E10" s="60">
        <f t="shared" ca="1" si="0"/>
        <v>0</v>
      </c>
      <c r="F10" s="60">
        <f t="shared" ca="1" si="0"/>
        <v>0</v>
      </c>
      <c r="G10" s="60">
        <f t="shared" ca="1" si="0"/>
        <v>0</v>
      </c>
      <c r="H10" s="60">
        <f t="shared" ca="1" si="0"/>
        <v>0</v>
      </c>
      <c r="I10" s="60">
        <f t="shared" ca="1" si="0"/>
        <v>0</v>
      </c>
      <c r="J10" s="60">
        <f t="shared" ca="1" si="0"/>
        <v>0</v>
      </c>
      <c r="K10" s="60">
        <f t="shared" ca="1" si="0"/>
        <v>0</v>
      </c>
      <c r="L10" s="60">
        <f t="shared" ca="1" si="0"/>
        <v>0</v>
      </c>
      <c r="M10" s="60">
        <f t="shared" ca="1" si="0"/>
        <v>0</v>
      </c>
      <c r="N10" s="60">
        <f t="shared" ca="1" si="0"/>
        <v>0</v>
      </c>
      <c r="O10" s="60">
        <f t="shared" ca="1" si="0"/>
        <v>0</v>
      </c>
      <c r="P10" s="60">
        <f t="shared" ca="1" si="0"/>
        <v>0</v>
      </c>
      <c r="Q10" s="60">
        <f t="shared" ca="1" si="0"/>
        <v>0</v>
      </c>
      <c r="R10" s="60">
        <f t="shared" ca="1" si="0"/>
        <v>0</v>
      </c>
      <c r="S10" s="60">
        <f t="shared" ca="1" si="0"/>
        <v>0</v>
      </c>
      <c r="T10" s="60">
        <f t="shared" ca="1" si="1"/>
        <v>0</v>
      </c>
      <c r="U10" s="60">
        <f t="shared" ca="1" si="1"/>
        <v>0</v>
      </c>
      <c r="V10" s="60">
        <f t="shared" ca="1" si="1"/>
        <v>0</v>
      </c>
      <c r="W10" s="60">
        <f t="shared" ca="1" si="1"/>
        <v>0</v>
      </c>
      <c r="X10" s="60">
        <f t="shared" ca="1" si="1"/>
        <v>0</v>
      </c>
      <c r="Y10" s="60">
        <f t="shared" ca="1" si="1"/>
        <v>0</v>
      </c>
      <c r="Z10" s="60">
        <f t="shared" ca="1" si="1"/>
        <v>0</v>
      </c>
      <c r="AA10" s="60">
        <f t="shared" ca="1" si="1"/>
        <v>0</v>
      </c>
      <c r="AB10" s="60">
        <f t="shared" ca="1" si="1"/>
        <v>0</v>
      </c>
      <c r="AC10" s="60">
        <f t="shared" ca="1" si="1"/>
        <v>0</v>
      </c>
      <c r="AD10" s="60">
        <f t="shared" ca="1" si="1"/>
        <v>0</v>
      </c>
      <c r="AE10" s="60">
        <f t="shared" ca="1" si="1"/>
        <v>0</v>
      </c>
      <c r="AF10" s="60">
        <f t="shared" ca="1" si="1"/>
        <v>0</v>
      </c>
      <c r="AG10" s="60">
        <f t="shared" ca="1" si="1"/>
        <v>0</v>
      </c>
      <c r="AH10" s="60">
        <f t="shared" ca="1" si="1"/>
        <v>0</v>
      </c>
      <c r="AI10" s="60">
        <f t="shared" ca="1" si="1"/>
        <v>0</v>
      </c>
      <c r="AJ10" s="60">
        <f t="shared" ca="1" si="2"/>
        <v>0</v>
      </c>
      <c r="AK10" s="60">
        <f t="shared" ca="1" si="2"/>
        <v>0</v>
      </c>
      <c r="AL10" s="60">
        <f t="shared" ca="1" si="2"/>
        <v>0</v>
      </c>
      <c r="AM10" s="60">
        <f t="shared" ca="1" si="2"/>
        <v>0</v>
      </c>
      <c r="AN10" s="60">
        <f t="shared" ca="1" si="2"/>
        <v>0</v>
      </c>
      <c r="AO10" s="60">
        <f t="shared" ca="1" si="2"/>
        <v>0</v>
      </c>
      <c r="AP10" s="60">
        <f t="shared" ca="1" si="2"/>
        <v>0</v>
      </c>
      <c r="AQ10" s="60">
        <f t="shared" ca="1" si="2"/>
        <v>0</v>
      </c>
      <c r="AR10" s="60">
        <f t="shared" ca="1" si="2"/>
        <v>0</v>
      </c>
      <c r="AS10" s="60">
        <f t="shared" ca="1" si="2"/>
        <v>0</v>
      </c>
      <c r="AT10" s="60">
        <f t="shared" ca="1" si="2"/>
        <v>0</v>
      </c>
      <c r="AU10" s="60">
        <f t="shared" ca="1" si="2"/>
        <v>0</v>
      </c>
      <c r="AV10" s="60">
        <f t="shared" ca="1" si="2"/>
        <v>0</v>
      </c>
      <c r="AW10" s="60">
        <f t="shared" ca="1" si="2"/>
        <v>0</v>
      </c>
      <c r="AX10" s="60">
        <f t="shared" ca="1" si="2"/>
        <v>0</v>
      </c>
      <c r="AY10" s="60">
        <f t="shared" ca="1" si="2"/>
        <v>0</v>
      </c>
      <c r="AZ10" s="60">
        <f t="shared" ca="1" si="3"/>
        <v>0</v>
      </c>
      <c r="BA10" s="60">
        <f t="shared" ca="1" si="3"/>
        <v>0</v>
      </c>
      <c r="BB10" s="60">
        <f t="shared" ca="1" si="3"/>
        <v>0</v>
      </c>
      <c r="BC10" s="60">
        <f t="shared" ca="1" si="3"/>
        <v>0</v>
      </c>
      <c r="BD10" s="60">
        <f t="shared" ca="1" si="3"/>
        <v>0</v>
      </c>
      <c r="BE10" s="60">
        <f t="shared" ca="1" si="3"/>
        <v>0</v>
      </c>
      <c r="BF10" s="60">
        <f t="shared" ca="1" si="3"/>
        <v>0</v>
      </c>
      <c r="BG10" s="60">
        <f t="shared" ca="1" si="3"/>
        <v>0</v>
      </c>
      <c r="BH10" s="60">
        <f t="shared" ca="1" si="3"/>
        <v>0</v>
      </c>
      <c r="BI10" s="60">
        <f t="shared" ca="1" si="3"/>
        <v>0</v>
      </c>
      <c r="BJ10" s="60">
        <f t="shared" ca="1" si="3"/>
        <v>0</v>
      </c>
      <c r="BK10" s="60">
        <f t="shared" ca="1" si="3"/>
        <v>0</v>
      </c>
      <c r="BL10" s="60">
        <f t="shared" ca="1" si="3"/>
        <v>0</v>
      </c>
      <c r="BM10" s="60">
        <f t="shared" ca="1" si="3"/>
        <v>0</v>
      </c>
      <c r="BN10" s="60">
        <f t="shared" ca="1" si="3"/>
        <v>0</v>
      </c>
      <c r="BO10" s="60">
        <f t="shared" ca="1" si="3"/>
        <v>0</v>
      </c>
      <c r="BP10" s="60">
        <f t="shared" ca="1" si="4"/>
        <v>0</v>
      </c>
      <c r="BQ10" s="60">
        <f t="shared" ca="1" si="4"/>
        <v>0</v>
      </c>
      <c r="BR10" s="60">
        <f t="shared" ca="1" si="4"/>
        <v>0</v>
      </c>
      <c r="BS10" s="60">
        <f t="shared" ca="1" si="4"/>
        <v>0</v>
      </c>
      <c r="BT10" s="60">
        <f t="shared" ca="1" si="4"/>
        <v>0</v>
      </c>
      <c r="BU10" s="60">
        <f t="shared" ca="1" si="4"/>
        <v>0</v>
      </c>
      <c r="BV10" s="60">
        <f t="shared" ca="1" si="4"/>
        <v>0</v>
      </c>
      <c r="BW10" s="60">
        <f t="shared" ca="1" si="4"/>
        <v>0</v>
      </c>
      <c r="BX10" s="60">
        <f t="shared" ca="1" si="4"/>
        <v>0</v>
      </c>
      <c r="BY10" s="60">
        <f t="shared" ca="1" si="4"/>
        <v>0</v>
      </c>
      <c r="BZ10" s="60">
        <f t="shared" ca="1" si="4"/>
        <v>0</v>
      </c>
      <c r="CA10" s="60">
        <f t="shared" ca="1" si="4"/>
        <v>0</v>
      </c>
      <c r="CB10" s="60">
        <f t="shared" ca="1" si="4"/>
        <v>0</v>
      </c>
      <c r="CC10" s="60">
        <f t="shared" ca="1" si="4"/>
        <v>0</v>
      </c>
      <c r="CD10" s="60">
        <f t="shared" ca="1" si="4"/>
        <v>0</v>
      </c>
      <c r="CE10" s="60">
        <f t="shared" ca="1" si="4"/>
        <v>0</v>
      </c>
      <c r="CF10" s="60">
        <f t="shared" ca="1" si="5"/>
        <v>0</v>
      </c>
      <c r="CG10" s="60">
        <f t="shared" ca="1" si="5"/>
        <v>0</v>
      </c>
      <c r="CH10" s="60">
        <f t="shared" ca="1" si="5"/>
        <v>0</v>
      </c>
      <c r="CI10" s="60">
        <f t="shared" ca="1" si="5"/>
        <v>0</v>
      </c>
      <c r="CJ10" s="60">
        <f t="shared" ca="1" si="5"/>
        <v>0</v>
      </c>
      <c r="CK10" s="60">
        <f t="shared" ca="1" si="5"/>
        <v>0</v>
      </c>
      <c r="CL10" s="60">
        <f t="shared" ca="1" si="5"/>
        <v>0</v>
      </c>
      <c r="CM10" s="60">
        <f t="shared" ca="1" si="5"/>
        <v>0</v>
      </c>
      <c r="CN10" s="60">
        <f t="shared" ca="1" si="5"/>
        <v>0</v>
      </c>
      <c r="CO10" s="60">
        <f t="shared" ca="1" si="5"/>
        <v>0</v>
      </c>
      <c r="CP10" s="60">
        <f t="shared" ca="1" si="5"/>
        <v>0</v>
      </c>
      <c r="CQ10" s="60">
        <f t="shared" ca="1" si="5"/>
        <v>0</v>
      </c>
      <c r="CR10" s="60">
        <f t="shared" ca="1" si="5"/>
        <v>0</v>
      </c>
      <c r="CS10" s="60">
        <f t="shared" ca="1" si="5"/>
        <v>0</v>
      </c>
      <c r="CT10" s="60">
        <f t="shared" ca="1" si="5"/>
        <v>0</v>
      </c>
      <c r="CU10" s="60">
        <f t="shared" ca="1" si="6"/>
        <v>0</v>
      </c>
    </row>
    <row r="11" spans="1:186" ht="12.75" customHeight="1">
      <c r="A11" s="43" t="s">
        <v>9</v>
      </c>
      <c r="B11" s="58">
        <v>1006</v>
      </c>
      <c r="C11" s="59" t="s">
        <v>376</v>
      </c>
      <c r="D11" s="60">
        <f t="shared" ca="1" si="0"/>
        <v>0</v>
      </c>
      <c r="E11" s="60">
        <f t="shared" ca="1" si="0"/>
        <v>0</v>
      </c>
      <c r="F11" s="60">
        <f t="shared" ca="1" si="0"/>
        <v>0</v>
      </c>
      <c r="G11" s="60">
        <f t="shared" ca="1" si="0"/>
        <v>0</v>
      </c>
      <c r="H11" s="60">
        <f t="shared" ca="1" si="0"/>
        <v>0</v>
      </c>
      <c r="I11" s="60">
        <f t="shared" ca="1" si="0"/>
        <v>0</v>
      </c>
      <c r="J11" s="60">
        <f t="shared" ca="1" si="0"/>
        <v>0</v>
      </c>
      <c r="K11" s="60">
        <f t="shared" ca="1" si="0"/>
        <v>0</v>
      </c>
      <c r="L11" s="60">
        <f t="shared" ca="1" si="0"/>
        <v>0</v>
      </c>
      <c r="M11" s="60">
        <f t="shared" ca="1" si="0"/>
        <v>0</v>
      </c>
      <c r="N11" s="60">
        <f t="shared" ca="1" si="0"/>
        <v>0</v>
      </c>
      <c r="O11" s="60">
        <f t="shared" ca="1" si="0"/>
        <v>0</v>
      </c>
      <c r="P11" s="60">
        <f t="shared" ca="1" si="0"/>
        <v>0</v>
      </c>
      <c r="Q11" s="60">
        <f t="shared" ca="1" si="0"/>
        <v>0</v>
      </c>
      <c r="R11" s="60">
        <f t="shared" ca="1" si="0"/>
        <v>0</v>
      </c>
      <c r="S11" s="60">
        <f t="shared" ca="1" si="0"/>
        <v>0</v>
      </c>
      <c r="T11" s="60">
        <f t="shared" ca="1" si="1"/>
        <v>0</v>
      </c>
      <c r="U11" s="60">
        <f t="shared" ca="1" si="1"/>
        <v>0</v>
      </c>
      <c r="V11" s="60">
        <f t="shared" ca="1" si="1"/>
        <v>0</v>
      </c>
      <c r="W11" s="60">
        <f t="shared" ca="1" si="1"/>
        <v>0</v>
      </c>
      <c r="X11" s="60">
        <f t="shared" ca="1" si="1"/>
        <v>0</v>
      </c>
      <c r="Y11" s="60">
        <f t="shared" ca="1" si="1"/>
        <v>0</v>
      </c>
      <c r="Z11" s="60">
        <f t="shared" ca="1" si="1"/>
        <v>0</v>
      </c>
      <c r="AA11" s="60">
        <f t="shared" ca="1" si="1"/>
        <v>0</v>
      </c>
      <c r="AB11" s="60">
        <f t="shared" ca="1" si="1"/>
        <v>0</v>
      </c>
      <c r="AC11" s="60">
        <f t="shared" ca="1" si="1"/>
        <v>0</v>
      </c>
      <c r="AD11" s="60">
        <f t="shared" ca="1" si="1"/>
        <v>0</v>
      </c>
      <c r="AE11" s="60">
        <f t="shared" ca="1" si="1"/>
        <v>0</v>
      </c>
      <c r="AF11" s="60">
        <f t="shared" ca="1" si="1"/>
        <v>0</v>
      </c>
      <c r="AG11" s="60">
        <f t="shared" ca="1" si="1"/>
        <v>0</v>
      </c>
      <c r="AH11" s="60">
        <f t="shared" ca="1" si="1"/>
        <v>0</v>
      </c>
      <c r="AI11" s="60">
        <f t="shared" ca="1" si="1"/>
        <v>0</v>
      </c>
      <c r="AJ11" s="60">
        <f t="shared" ca="1" si="2"/>
        <v>0</v>
      </c>
      <c r="AK11" s="60">
        <f t="shared" ca="1" si="2"/>
        <v>0</v>
      </c>
      <c r="AL11" s="60">
        <f t="shared" ca="1" si="2"/>
        <v>0</v>
      </c>
      <c r="AM11" s="60">
        <f t="shared" ca="1" si="2"/>
        <v>0</v>
      </c>
      <c r="AN11" s="60">
        <f t="shared" ca="1" si="2"/>
        <v>0</v>
      </c>
      <c r="AO11" s="60">
        <f t="shared" ca="1" si="2"/>
        <v>0</v>
      </c>
      <c r="AP11" s="60">
        <f t="shared" ca="1" si="2"/>
        <v>0</v>
      </c>
      <c r="AQ11" s="60">
        <f t="shared" ca="1" si="2"/>
        <v>0</v>
      </c>
      <c r="AR11" s="60">
        <f t="shared" ca="1" si="2"/>
        <v>0</v>
      </c>
      <c r="AS11" s="60">
        <f t="shared" ca="1" si="2"/>
        <v>0</v>
      </c>
      <c r="AT11" s="60">
        <f t="shared" ca="1" si="2"/>
        <v>0</v>
      </c>
      <c r="AU11" s="60">
        <f t="shared" ca="1" si="2"/>
        <v>0</v>
      </c>
      <c r="AV11" s="60">
        <f t="shared" ca="1" si="2"/>
        <v>0</v>
      </c>
      <c r="AW11" s="60">
        <f t="shared" ca="1" si="2"/>
        <v>0</v>
      </c>
      <c r="AX11" s="60">
        <f t="shared" ca="1" si="2"/>
        <v>0</v>
      </c>
      <c r="AY11" s="60">
        <f t="shared" ca="1" si="2"/>
        <v>0</v>
      </c>
      <c r="AZ11" s="60">
        <f t="shared" ca="1" si="3"/>
        <v>0</v>
      </c>
      <c r="BA11" s="60">
        <f t="shared" ca="1" si="3"/>
        <v>0</v>
      </c>
      <c r="BB11" s="60">
        <f t="shared" ca="1" si="3"/>
        <v>0</v>
      </c>
      <c r="BC11" s="60">
        <f t="shared" ca="1" si="3"/>
        <v>0</v>
      </c>
      <c r="BD11" s="60">
        <f t="shared" ca="1" si="3"/>
        <v>0</v>
      </c>
      <c r="BE11" s="60">
        <f t="shared" ca="1" si="3"/>
        <v>0</v>
      </c>
      <c r="BF11" s="60">
        <f t="shared" ca="1" si="3"/>
        <v>0</v>
      </c>
      <c r="BG11" s="60">
        <f t="shared" ca="1" si="3"/>
        <v>0</v>
      </c>
      <c r="BH11" s="60">
        <f t="shared" ca="1" si="3"/>
        <v>0</v>
      </c>
      <c r="BI11" s="60">
        <f t="shared" ca="1" si="3"/>
        <v>0</v>
      </c>
      <c r="BJ11" s="60">
        <f t="shared" ca="1" si="3"/>
        <v>0</v>
      </c>
      <c r="BK11" s="60">
        <f t="shared" ca="1" si="3"/>
        <v>0</v>
      </c>
      <c r="BL11" s="60">
        <f t="shared" ca="1" si="3"/>
        <v>0</v>
      </c>
      <c r="BM11" s="60">
        <f t="shared" ca="1" si="3"/>
        <v>0</v>
      </c>
      <c r="BN11" s="60">
        <f t="shared" ca="1" si="3"/>
        <v>0</v>
      </c>
      <c r="BO11" s="60">
        <f t="shared" ca="1" si="3"/>
        <v>0</v>
      </c>
      <c r="BP11" s="60">
        <f t="shared" ca="1" si="4"/>
        <v>0</v>
      </c>
      <c r="BQ11" s="60">
        <f t="shared" ca="1" si="4"/>
        <v>0</v>
      </c>
      <c r="BR11" s="60">
        <f t="shared" ca="1" si="4"/>
        <v>0</v>
      </c>
      <c r="BS11" s="60">
        <f t="shared" ca="1" si="4"/>
        <v>0</v>
      </c>
      <c r="BT11" s="60">
        <f t="shared" ca="1" si="4"/>
        <v>0</v>
      </c>
      <c r="BU11" s="60">
        <f t="shared" ca="1" si="4"/>
        <v>0</v>
      </c>
      <c r="BV11" s="60">
        <f t="shared" ca="1" si="4"/>
        <v>0</v>
      </c>
      <c r="BW11" s="60">
        <f t="shared" ca="1" si="4"/>
        <v>0</v>
      </c>
      <c r="BX11" s="60">
        <f t="shared" ca="1" si="4"/>
        <v>0</v>
      </c>
      <c r="BY11" s="60">
        <f t="shared" ca="1" si="4"/>
        <v>0</v>
      </c>
      <c r="BZ11" s="60">
        <f t="shared" ca="1" si="4"/>
        <v>0</v>
      </c>
      <c r="CA11" s="60">
        <f t="shared" ca="1" si="4"/>
        <v>0</v>
      </c>
      <c r="CB11" s="60">
        <f t="shared" ca="1" si="4"/>
        <v>0</v>
      </c>
      <c r="CC11" s="60">
        <f t="shared" ca="1" si="4"/>
        <v>0</v>
      </c>
      <c r="CD11" s="60">
        <f t="shared" ca="1" si="4"/>
        <v>0</v>
      </c>
      <c r="CE11" s="60">
        <f t="shared" ca="1" si="4"/>
        <v>0</v>
      </c>
      <c r="CF11" s="60">
        <f t="shared" ca="1" si="5"/>
        <v>0</v>
      </c>
      <c r="CG11" s="60">
        <f t="shared" ca="1" si="5"/>
        <v>0</v>
      </c>
      <c r="CH11" s="60">
        <f t="shared" ca="1" si="5"/>
        <v>0</v>
      </c>
      <c r="CI11" s="60">
        <f t="shared" ca="1" si="5"/>
        <v>0</v>
      </c>
      <c r="CJ11" s="60">
        <f t="shared" ca="1" si="5"/>
        <v>0</v>
      </c>
      <c r="CK11" s="60">
        <f t="shared" ca="1" si="5"/>
        <v>0</v>
      </c>
      <c r="CL11" s="60">
        <f t="shared" ca="1" si="5"/>
        <v>0</v>
      </c>
      <c r="CM11" s="60">
        <f t="shared" ca="1" si="5"/>
        <v>0</v>
      </c>
      <c r="CN11" s="60">
        <f t="shared" ca="1" si="5"/>
        <v>0</v>
      </c>
      <c r="CO11" s="60">
        <f t="shared" ca="1" si="5"/>
        <v>0</v>
      </c>
      <c r="CP11" s="60">
        <f t="shared" ca="1" si="5"/>
        <v>0</v>
      </c>
      <c r="CQ11" s="60">
        <f t="shared" ca="1" si="5"/>
        <v>0</v>
      </c>
      <c r="CR11" s="60">
        <f t="shared" ca="1" si="5"/>
        <v>0</v>
      </c>
      <c r="CS11" s="60">
        <f t="shared" ca="1" si="5"/>
        <v>0</v>
      </c>
      <c r="CT11" s="60">
        <f t="shared" ca="1" si="5"/>
        <v>0</v>
      </c>
      <c r="CU11" s="60">
        <f t="shared" ca="1" si="6"/>
        <v>0</v>
      </c>
    </row>
    <row r="12" spans="1:186" ht="12.75" customHeight="1">
      <c r="A12" s="43" t="s">
        <v>11</v>
      </c>
      <c r="B12" s="58">
        <v>1007</v>
      </c>
      <c r="C12" s="59" t="s">
        <v>376</v>
      </c>
      <c r="D12" s="60">
        <f t="shared" ca="1" si="0"/>
        <v>0</v>
      </c>
      <c r="E12" s="60">
        <f t="shared" ca="1" si="0"/>
        <v>0</v>
      </c>
      <c r="F12" s="60">
        <f t="shared" ca="1" si="0"/>
        <v>0</v>
      </c>
      <c r="G12" s="60">
        <f t="shared" ca="1" si="0"/>
        <v>0</v>
      </c>
      <c r="H12" s="60">
        <f t="shared" ca="1" si="0"/>
        <v>0</v>
      </c>
      <c r="I12" s="60">
        <f t="shared" ca="1" si="0"/>
        <v>0</v>
      </c>
      <c r="J12" s="60">
        <f t="shared" ca="1" si="0"/>
        <v>0</v>
      </c>
      <c r="K12" s="60">
        <f t="shared" ca="1" si="0"/>
        <v>0</v>
      </c>
      <c r="L12" s="60">
        <f t="shared" ca="1" si="0"/>
        <v>0</v>
      </c>
      <c r="M12" s="60">
        <f t="shared" ca="1" si="0"/>
        <v>0</v>
      </c>
      <c r="N12" s="60">
        <f t="shared" ca="1" si="0"/>
        <v>0</v>
      </c>
      <c r="O12" s="60">
        <f t="shared" ca="1" si="0"/>
        <v>0</v>
      </c>
      <c r="P12" s="60">
        <f t="shared" ca="1" si="0"/>
        <v>0</v>
      </c>
      <c r="Q12" s="60">
        <f t="shared" ca="1" si="0"/>
        <v>0</v>
      </c>
      <c r="R12" s="60">
        <f t="shared" ca="1" si="0"/>
        <v>0</v>
      </c>
      <c r="S12" s="60">
        <f t="shared" ca="1" si="0"/>
        <v>0</v>
      </c>
      <c r="T12" s="60">
        <f t="shared" ca="1" si="1"/>
        <v>0</v>
      </c>
      <c r="U12" s="60">
        <f t="shared" ca="1" si="1"/>
        <v>0</v>
      </c>
      <c r="V12" s="60">
        <f t="shared" ca="1" si="1"/>
        <v>0</v>
      </c>
      <c r="W12" s="60">
        <f t="shared" ca="1" si="1"/>
        <v>0</v>
      </c>
      <c r="X12" s="60">
        <f t="shared" ca="1" si="1"/>
        <v>0</v>
      </c>
      <c r="Y12" s="60">
        <f t="shared" ca="1" si="1"/>
        <v>0</v>
      </c>
      <c r="Z12" s="60">
        <f t="shared" ca="1" si="1"/>
        <v>0</v>
      </c>
      <c r="AA12" s="60">
        <f t="shared" ca="1" si="1"/>
        <v>0</v>
      </c>
      <c r="AB12" s="60">
        <f t="shared" ca="1" si="1"/>
        <v>0</v>
      </c>
      <c r="AC12" s="60">
        <f t="shared" ca="1" si="1"/>
        <v>0</v>
      </c>
      <c r="AD12" s="60">
        <f t="shared" ca="1" si="1"/>
        <v>0</v>
      </c>
      <c r="AE12" s="60">
        <f t="shared" ca="1" si="1"/>
        <v>0</v>
      </c>
      <c r="AF12" s="60">
        <f t="shared" ca="1" si="1"/>
        <v>0</v>
      </c>
      <c r="AG12" s="60">
        <f t="shared" ca="1" si="1"/>
        <v>0</v>
      </c>
      <c r="AH12" s="60">
        <f t="shared" ca="1" si="1"/>
        <v>0</v>
      </c>
      <c r="AI12" s="60">
        <f t="shared" ca="1" si="1"/>
        <v>0</v>
      </c>
      <c r="AJ12" s="60">
        <f t="shared" ca="1" si="2"/>
        <v>0</v>
      </c>
      <c r="AK12" s="60">
        <f t="shared" ca="1" si="2"/>
        <v>0</v>
      </c>
      <c r="AL12" s="60">
        <f t="shared" ca="1" si="2"/>
        <v>0</v>
      </c>
      <c r="AM12" s="60">
        <f t="shared" ca="1" si="2"/>
        <v>0</v>
      </c>
      <c r="AN12" s="60">
        <f t="shared" ca="1" si="2"/>
        <v>0</v>
      </c>
      <c r="AO12" s="60">
        <f t="shared" ca="1" si="2"/>
        <v>0</v>
      </c>
      <c r="AP12" s="60">
        <f t="shared" ca="1" si="2"/>
        <v>0</v>
      </c>
      <c r="AQ12" s="60">
        <f t="shared" ca="1" si="2"/>
        <v>0</v>
      </c>
      <c r="AR12" s="60">
        <f t="shared" ca="1" si="2"/>
        <v>0</v>
      </c>
      <c r="AS12" s="60">
        <f t="shared" ca="1" si="2"/>
        <v>0</v>
      </c>
      <c r="AT12" s="60">
        <f t="shared" ca="1" si="2"/>
        <v>0</v>
      </c>
      <c r="AU12" s="60">
        <f t="shared" ca="1" si="2"/>
        <v>0</v>
      </c>
      <c r="AV12" s="60">
        <f t="shared" ca="1" si="2"/>
        <v>0</v>
      </c>
      <c r="AW12" s="60">
        <f t="shared" ca="1" si="2"/>
        <v>0</v>
      </c>
      <c r="AX12" s="60">
        <f t="shared" ca="1" si="2"/>
        <v>0</v>
      </c>
      <c r="AY12" s="60">
        <f t="shared" ca="1" si="2"/>
        <v>0</v>
      </c>
      <c r="AZ12" s="60">
        <f t="shared" ca="1" si="3"/>
        <v>0</v>
      </c>
      <c r="BA12" s="60">
        <f t="shared" ca="1" si="3"/>
        <v>0</v>
      </c>
      <c r="BB12" s="60">
        <f t="shared" ca="1" si="3"/>
        <v>0</v>
      </c>
      <c r="BC12" s="60">
        <f t="shared" ca="1" si="3"/>
        <v>0</v>
      </c>
      <c r="BD12" s="60">
        <f t="shared" ca="1" si="3"/>
        <v>0</v>
      </c>
      <c r="BE12" s="60">
        <f t="shared" ca="1" si="3"/>
        <v>0</v>
      </c>
      <c r="BF12" s="60">
        <f t="shared" ca="1" si="3"/>
        <v>0</v>
      </c>
      <c r="BG12" s="60">
        <f t="shared" ca="1" si="3"/>
        <v>0</v>
      </c>
      <c r="BH12" s="60">
        <f t="shared" ca="1" si="3"/>
        <v>0</v>
      </c>
      <c r="BI12" s="60">
        <f t="shared" ca="1" si="3"/>
        <v>0</v>
      </c>
      <c r="BJ12" s="60">
        <f t="shared" ca="1" si="3"/>
        <v>0</v>
      </c>
      <c r="BK12" s="60">
        <f t="shared" ca="1" si="3"/>
        <v>0</v>
      </c>
      <c r="BL12" s="60">
        <f t="shared" ca="1" si="3"/>
        <v>0</v>
      </c>
      <c r="BM12" s="60">
        <f t="shared" ca="1" si="3"/>
        <v>0</v>
      </c>
      <c r="BN12" s="60">
        <f t="shared" ca="1" si="3"/>
        <v>0</v>
      </c>
      <c r="BO12" s="60">
        <f t="shared" ca="1" si="3"/>
        <v>0</v>
      </c>
      <c r="BP12" s="60">
        <f t="shared" ca="1" si="4"/>
        <v>0</v>
      </c>
      <c r="BQ12" s="60">
        <f t="shared" ca="1" si="4"/>
        <v>0</v>
      </c>
      <c r="BR12" s="60">
        <f t="shared" ca="1" si="4"/>
        <v>0</v>
      </c>
      <c r="BS12" s="60">
        <f t="shared" ca="1" si="4"/>
        <v>0</v>
      </c>
      <c r="BT12" s="60">
        <f t="shared" ca="1" si="4"/>
        <v>0</v>
      </c>
      <c r="BU12" s="60">
        <f t="shared" ca="1" si="4"/>
        <v>0</v>
      </c>
      <c r="BV12" s="60">
        <f t="shared" ca="1" si="4"/>
        <v>0</v>
      </c>
      <c r="BW12" s="60">
        <f t="shared" ca="1" si="4"/>
        <v>0</v>
      </c>
      <c r="BX12" s="60">
        <f t="shared" ca="1" si="4"/>
        <v>0</v>
      </c>
      <c r="BY12" s="60">
        <f t="shared" ca="1" si="4"/>
        <v>0</v>
      </c>
      <c r="BZ12" s="60">
        <f t="shared" ca="1" si="4"/>
        <v>0</v>
      </c>
      <c r="CA12" s="60">
        <f t="shared" ca="1" si="4"/>
        <v>0</v>
      </c>
      <c r="CB12" s="60">
        <f t="shared" ca="1" si="4"/>
        <v>0</v>
      </c>
      <c r="CC12" s="60">
        <f t="shared" ca="1" si="4"/>
        <v>0</v>
      </c>
      <c r="CD12" s="60">
        <f t="shared" ca="1" si="4"/>
        <v>0</v>
      </c>
      <c r="CE12" s="60">
        <f t="shared" ca="1" si="4"/>
        <v>0</v>
      </c>
      <c r="CF12" s="60">
        <f t="shared" ca="1" si="5"/>
        <v>0</v>
      </c>
      <c r="CG12" s="60">
        <f t="shared" ca="1" si="5"/>
        <v>0</v>
      </c>
      <c r="CH12" s="60">
        <f t="shared" ca="1" si="5"/>
        <v>0</v>
      </c>
      <c r="CI12" s="60">
        <f t="shared" ca="1" si="5"/>
        <v>0</v>
      </c>
      <c r="CJ12" s="60">
        <f t="shared" ca="1" si="5"/>
        <v>0</v>
      </c>
      <c r="CK12" s="60">
        <f t="shared" ca="1" si="5"/>
        <v>0</v>
      </c>
      <c r="CL12" s="60">
        <f t="shared" ca="1" si="5"/>
        <v>0</v>
      </c>
      <c r="CM12" s="60">
        <f t="shared" ca="1" si="5"/>
        <v>0</v>
      </c>
      <c r="CN12" s="60">
        <f t="shared" ca="1" si="5"/>
        <v>0</v>
      </c>
      <c r="CO12" s="60">
        <f t="shared" ca="1" si="5"/>
        <v>0</v>
      </c>
      <c r="CP12" s="60">
        <f t="shared" ca="1" si="5"/>
        <v>0</v>
      </c>
      <c r="CQ12" s="60">
        <f t="shared" ca="1" si="5"/>
        <v>0</v>
      </c>
      <c r="CR12" s="60">
        <f t="shared" ca="1" si="5"/>
        <v>0</v>
      </c>
      <c r="CS12" s="60">
        <f t="shared" ca="1" si="5"/>
        <v>0</v>
      </c>
      <c r="CT12" s="60">
        <f t="shared" ca="1" si="5"/>
        <v>0</v>
      </c>
      <c r="CU12" s="60">
        <f t="shared" ca="1" si="6"/>
        <v>0</v>
      </c>
    </row>
    <row r="13" spans="1:186" ht="12.75" customHeight="1">
      <c r="A13" s="43" t="s">
        <v>13</v>
      </c>
      <c r="B13" s="58">
        <v>1008</v>
      </c>
      <c r="C13" s="59" t="s">
        <v>376</v>
      </c>
      <c r="D13" s="60">
        <f t="shared" ca="1" si="0"/>
        <v>0</v>
      </c>
      <c r="E13" s="60">
        <f t="shared" ca="1" si="0"/>
        <v>0</v>
      </c>
      <c r="F13" s="60">
        <f t="shared" ca="1" si="0"/>
        <v>0</v>
      </c>
      <c r="G13" s="60">
        <f t="shared" ca="1" si="0"/>
        <v>0</v>
      </c>
      <c r="H13" s="60">
        <f t="shared" ca="1" si="0"/>
        <v>0</v>
      </c>
      <c r="I13" s="60">
        <f t="shared" ca="1" si="0"/>
        <v>0</v>
      </c>
      <c r="J13" s="60">
        <f t="shared" ca="1" si="0"/>
        <v>0</v>
      </c>
      <c r="K13" s="60">
        <f t="shared" ca="1" si="0"/>
        <v>0</v>
      </c>
      <c r="L13" s="60">
        <f t="shared" ca="1" si="0"/>
        <v>0</v>
      </c>
      <c r="M13" s="60">
        <f t="shared" ca="1" si="0"/>
        <v>0</v>
      </c>
      <c r="N13" s="60">
        <f t="shared" ca="1" si="0"/>
        <v>0</v>
      </c>
      <c r="O13" s="60">
        <f t="shared" ca="1" si="0"/>
        <v>0</v>
      </c>
      <c r="P13" s="60">
        <f t="shared" ca="1" si="0"/>
        <v>0</v>
      </c>
      <c r="Q13" s="60">
        <f t="shared" ca="1" si="0"/>
        <v>0</v>
      </c>
      <c r="R13" s="60">
        <f t="shared" ca="1" si="0"/>
        <v>0</v>
      </c>
      <c r="S13" s="60">
        <f t="shared" ca="1" si="0"/>
        <v>0</v>
      </c>
      <c r="T13" s="60">
        <f t="shared" ca="1" si="1"/>
        <v>0</v>
      </c>
      <c r="U13" s="60">
        <f t="shared" ca="1" si="1"/>
        <v>0</v>
      </c>
      <c r="V13" s="60">
        <f t="shared" ca="1" si="1"/>
        <v>0</v>
      </c>
      <c r="W13" s="60">
        <f t="shared" ca="1" si="1"/>
        <v>0</v>
      </c>
      <c r="X13" s="60">
        <f t="shared" ca="1" si="1"/>
        <v>0</v>
      </c>
      <c r="Y13" s="60">
        <f t="shared" ca="1" si="1"/>
        <v>0</v>
      </c>
      <c r="Z13" s="60">
        <f t="shared" ca="1" si="1"/>
        <v>0</v>
      </c>
      <c r="AA13" s="60">
        <f t="shared" ca="1" si="1"/>
        <v>0</v>
      </c>
      <c r="AB13" s="60">
        <f t="shared" ca="1" si="1"/>
        <v>0</v>
      </c>
      <c r="AC13" s="60">
        <f t="shared" ca="1" si="1"/>
        <v>0</v>
      </c>
      <c r="AD13" s="60">
        <f t="shared" ca="1" si="1"/>
        <v>0</v>
      </c>
      <c r="AE13" s="60">
        <f t="shared" ca="1" si="1"/>
        <v>0</v>
      </c>
      <c r="AF13" s="60">
        <f t="shared" ca="1" si="1"/>
        <v>0</v>
      </c>
      <c r="AG13" s="60">
        <f t="shared" ca="1" si="1"/>
        <v>0</v>
      </c>
      <c r="AH13" s="60">
        <f t="shared" ca="1" si="1"/>
        <v>0</v>
      </c>
      <c r="AI13" s="60">
        <f t="shared" ca="1" si="1"/>
        <v>0</v>
      </c>
      <c r="AJ13" s="60">
        <f t="shared" ca="1" si="2"/>
        <v>0</v>
      </c>
      <c r="AK13" s="60">
        <f t="shared" ca="1" si="2"/>
        <v>0</v>
      </c>
      <c r="AL13" s="60">
        <f t="shared" ca="1" si="2"/>
        <v>0</v>
      </c>
      <c r="AM13" s="60">
        <f t="shared" ca="1" si="2"/>
        <v>0</v>
      </c>
      <c r="AN13" s="60">
        <f t="shared" ca="1" si="2"/>
        <v>0</v>
      </c>
      <c r="AO13" s="60">
        <f t="shared" ca="1" si="2"/>
        <v>0</v>
      </c>
      <c r="AP13" s="60">
        <f t="shared" ca="1" si="2"/>
        <v>0</v>
      </c>
      <c r="AQ13" s="60">
        <f t="shared" ca="1" si="2"/>
        <v>0</v>
      </c>
      <c r="AR13" s="60">
        <f t="shared" ca="1" si="2"/>
        <v>0</v>
      </c>
      <c r="AS13" s="60">
        <f t="shared" ca="1" si="2"/>
        <v>0</v>
      </c>
      <c r="AT13" s="60">
        <f t="shared" ca="1" si="2"/>
        <v>0</v>
      </c>
      <c r="AU13" s="60">
        <f t="shared" ca="1" si="2"/>
        <v>0</v>
      </c>
      <c r="AV13" s="60">
        <f t="shared" ca="1" si="2"/>
        <v>0</v>
      </c>
      <c r="AW13" s="60">
        <f t="shared" ca="1" si="2"/>
        <v>0</v>
      </c>
      <c r="AX13" s="60">
        <f t="shared" ca="1" si="2"/>
        <v>0</v>
      </c>
      <c r="AY13" s="60">
        <f t="shared" ca="1" si="2"/>
        <v>0</v>
      </c>
      <c r="AZ13" s="60">
        <f t="shared" ca="1" si="3"/>
        <v>0</v>
      </c>
      <c r="BA13" s="60">
        <f t="shared" ca="1" si="3"/>
        <v>0</v>
      </c>
      <c r="BB13" s="60">
        <f t="shared" ca="1" si="3"/>
        <v>0</v>
      </c>
      <c r="BC13" s="60">
        <f t="shared" ca="1" si="3"/>
        <v>0</v>
      </c>
      <c r="BD13" s="60">
        <f t="shared" ca="1" si="3"/>
        <v>0</v>
      </c>
      <c r="BE13" s="60">
        <f t="shared" ca="1" si="3"/>
        <v>0</v>
      </c>
      <c r="BF13" s="60">
        <f t="shared" ca="1" si="3"/>
        <v>0</v>
      </c>
      <c r="BG13" s="60">
        <f t="shared" ca="1" si="3"/>
        <v>0</v>
      </c>
      <c r="BH13" s="60">
        <f t="shared" ca="1" si="3"/>
        <v>0</v>
      </c>
      <c r="BI13" s="60">
        <f t="shared" ca="1" si="3"/>
        <v>0</v>
      </c>
      <c r="BJ13" s="60">
        <f t="shared" ca="1" si="3"/>
        <v>0</v>
      </c>
      <c r="BK13" s="60">
        <f t="shared" ca="1" si="3"/>
        <v>0</v>
      </c>
      <c r="BL13" s="60">
        <f t="shared" ca="1" si="3"/>
        <v>0</v>
      </c>
      <c r="BM13" s="60">
        <f t="shared" ca="1" si="3"/>
        <v>0</v>
      </c>
      <c r="BN13" s="60">
        <f t="shared" ca="1" si="3"/>
        <v>0</v>
      </c>
      <c r="BO13" s="60">
        <f t="shared" ca="1" si="3"/>
        <v>0</v>
      </c>
      <c r="BP13" s="60">
        <f t="shared" ca="1" si="4"/>
        <v>0</v>
      </c>
      <c r="BQ13" s="60">
        <f t="shared" ca="1" si="4"/>
        <v>0</v>
      </c>
      <c r="BR13" s="60">
        <f t="shared" ca="1" si="4"/>
        <v>0</v>
      </c>
      <c r="BS13" s="60">
        <f t="shared" ca="1" si="4"/>
        <v>0</v>
      </c>
      <c r="BT13" s="60">
        <f t="shared" ca="1" si="4"/>
        <v>0</v>
      </c>
      <c r="BU13" s="60">
        <f t="shared" ca="1" si="4"/>
        <v>0</v>
      </c>
      <c r="BV13" s="60">
        <f t="shared" ca="1" si="4"/>
        <v>0</v>
      </c>
      <c r="BW13" s="60">
        <f t="shared" ca="1" si="4"/>
        <v>0</v>
      </c>
      <c r="BX13" s="60">
        <f t="shared" ca="1" si="4"/>
        <v>0</v>
      </c>
      <c r="BY13" s="60">
        <f t="shared" ca="1" si="4"/>
        <v>0</v>
      </c>
      <c r="BZ13" s="60">
        <f t="shared" ca="1" si="4"/>
        <v>0</v>
      </c>
      <c r="CA13" s="60">
        <f t="shared" ca="1" si="4"/>
        <v>0</v>
      </c>
      <c r="CB13" s="60">
        <f t="shared" ca="1" si="4"/>
        <v>0</v>
      </c>
      <c r="CC13" s="60">
        <f t="shared" ca="1" si="4"/>
        <v>0</v>
      </c>
      <c r="CD13" s="60">
        <f t="shared" ca="1" si="4"/>
        <v>0</v>
      </c>
      <c r="CE13" s="60">
        <f t="shared" ca="1" si="4"/>
        <v>0</v>
      </c>
      <c r="CF13" s="60">
        <f t="shared" ca="1" si="5"/>
        <v>0</v>
      </c>
      <c r="CG13" s="60">
        <f t="shared" ca="1" si="5"/>
        <v>0</v>
      </c>
      <c r="CH13" s="60">
        <f t="shared" ca="1" si="5"/>
        <v>0</v>
      </c>
      <c r="CI13" s="60">
        <f t="shared" ca="1" si="5"/>
        <v>0</v>
      </c>
      <c r="CJ13" s="60">
        <f t="shared" ca="1" si="5"/>
        <v>0</v>
      </c>
      <c r="CK13" s="60">
        <f t="shared" ca="1" si="5"/>
        <v>0</v>
      </c>
      <c r="CL13" s="60">
        <f t="shared" ca="1" si="5"/>
        <v>0</v>
      </c>
      <c r="CM13" s="60">
        <f t="shared" ca="1" si="5"/>
        <v>0</v>
      </c>
      <c r="CN13" s="60">
        <f t="shared" ca="1" si="5"/>
        <v>0</v>
      </c>
      <c r="CO13" s="60">
        <f t="shared" ca="1" si="5"/>
        <v>0</v>
      </c>
      <c r="CP13" s="60">
        <f t="shared" ca="1" si="5"/>
        <v>0</v>
      </c>
      <c r="CQ13" s="60">
        <f t="shared" ca="1" si="5"/>
        <v>0</v>
      </c>
      <c r="CR13" s="60">
        <f t="shared" ca="1" si="5"/>
        <v>0</v>
      </c>
      <c r="CS13" s="60">
        <f t="shared" ca="1" si="5"/>
        <v>0</v>
      </c>
      <c r="CT13" s="60">
        <f t="shared" ca="1" si="5"/>
        <v>0</v>
      </c>
      <c r="CU13" s="60">
        <f t="shared" ca="1" si="6"/>
        <v>0</v>
      </c>
    </row>
    <row r="14" spans="1:186" ht="12.75" customHeight="1">
      <c r="A14" s="43" t="s">
        <v>15</v>
      </c>
      <c r="B14" s="58">
        <v>1009</v>
      </c>
      <c r="C14" s="59" t="s">
        <v>376</v>
      </c>
      <c r="D14" s="60">
        <f t="shared" ca="1" si="0"/>
        <v>0</v>
      </c>
      <c r="E14" s="60">
        <f t="shared" ca="1" si="0"/>
        <v>0</v>
      </c>
      <c r="F14" s="60">
        <f t="shared" ca="1" si="0"/>
        <v>0</v>
      </c>
      <c r="G14" s="60">
        <f t="shared" ca="1" si="0"/>
        <v>0</v>
      </c>
      <c r="H14" s="60">
        <f t="shared" ca="1" si="0"/>
        <v>0</v>
      </c>
      <c r="I14" s="60">
        <f t="shared" ca="1" si="0"/>
        <v>0</v>
      </c>
      <c r="J14" s="60">
        <f t="shared" ca="1" si="0"/>
        <v>0</v>
      </c>
      <c r="K14" s="60">
        <f t="shared" ca="1" si="0"/>
        <v>0</v>
      </c>
      <c r="L14" s="60">
        <f t="shared" ca="1" si="0"/>
        <v>0</v>
      </c>
      <c r="M14" s="60">
        <f t="shared" ca="1" si="0"/>
        <v>0</v>
      </c>
      <c r="N14" s="60">
        <f t="shared" ca="1" si="0"/>
        <v>0</v>
      </c>
      <c r="O14" s="60">
        <f t="shared" ca="1" si="0"/>
        <v>0</v>
      </c>
      <c r="P14" s="60">
        <f t="shared" ca="1" si="0"/>
        <v>0</v>
      </c>
      <c r="Q14" s="60">
        <f t="shared" ca="1" si="0"/>
        <v>0</v>
      </c>
      <c r="R14" s="60">
        <f t="shared" ca="1" si="0"/>
        <v>0</v>
      </c>
      <c r="S14" s="60">
        <f t="shared" ca="1" si="0"/>
        <v>0</v>
      </c>
      <c r="T14" s="60">
        <f t="shared" ca="1" si="1"/>
        <v>0</v>
      </c>
      <c r="U14" s="60">
        <f t="shared" ca="1" si="1"/>
        <v>0</v>
      </c>
      <c r="V14" s="60">
        <f t="shared" ca="1" si="1"/>
        <v>0</v>
      </c>
      <c r="W14" s="60">
        <f t="shared" ca="1" si="1"/>
        <v>0</v>
      </c>
      <c r="X14" s="60">
        <f t="shared" ca="1" si="1"/>
        <v>0</v>
      </c>
      <c r="Y14" s="60">
        <f t="shared" ca="1" si="1"/>
        <v>0</v>
      </c>
      <c r="Z14" s="60">
        <f t="shared" ca="1" si="1"/>
        <v>0</v>
      </c>
      <c r="AA14" s="60">
        <f t="shared" ca="1" si="1"/>
        <v>0</v>
      </c>
      <c r="AB14" s="60">
        <f t="shared" ca="1" si="1"/>
        <v>0</v>
      </c>
      <c r="AC14" s="60">
        <f t="shared" ca="1" si="1"/>
        <v>0</v>
      </c>
      <c r="AD14" s="60">
        <f t="shared" ca="1" si="1"/>
        <v>0</v>
      </c>
      <c r="AE14" s="60">
        <f t="shared" ca="1" si="1"/>
        <v>0</v>
      </c>
      <c r="AF14" s="60">
        <f t="shared" ca="1" si="1"/>
        <v>0</v>
      </c>
      <c r="AG14" s="60">
        <f t="shared" ca="1" si="1"/>
        <v>0</v>
      </c>
      <c r="AH14" s="60">
        <f t="shared" ca="1" si="1"/>
        <v>0</v>
      </c>
      <c r="AI14" s="60">
        <f t="shared" ca="1" si="1"/>
        <v>0</v>
      </c>
      <c r="AJ14" s="60">
        <f t="shared" ca="1" si="2"/>
        <v>0</v>
      </c>
      <c r="AK14" s="60">
        <f t="shared" ca="1" si="2"/>
        <v>0</v>
      </c>
      <c r="AL14" s="60">
        <f t="shared" ca="1" si="2"/>
        <v>0</v>
      </c>
      <c r="AM14" s="60">
        <f t="shared" ca="1" si="2"/>
        <v>0</v>
      </c>
      <c r="AN14" s="60">
        <f t="shared" ca="1" si="2"/>
        <v>0</v>
      </c>
      <c r="AO14" s="60">
        <f t="shared" ca="1" si="2"/>
        <v>0</v>
      </c>
      <c r="AP14" s="60">
        <f t="shared" ca="1" si="2"/>
        <v>0</v>
      </c>
      <c r="AQ14" s="60">
        <f t="shared" ca="1" si="2"/>
        <v>0</v>
      </c>
      <c r="AR14" s="60">
        <f t="shared" ca="1" si="2"/>
        <v>0</v>
      </c>
      <c r="AS14" s="60">
        <f t="shared" ca="1" si="2"/>
        <v>0</v>
      </c>
      <c r="AT14" s="60">
        <f t="shared" ca="1" si="2"/>
        <v>0</v>
      </c>
      <c r="AU14" s="60">
        <f t="shared" ca="1" si="2"/>
        <v>0</v>
      </c>
      <c r="AV14" s="60">
        <f t="shared" ca="1" si="2"/>
        <v>0</v>
      </c>
      <c r="AW14" s="60">
        <f t="shared" ca="1" si="2"/>
        <v>0</v>
      </c>
      <c r="AX14" s="60">
        <f t="shared" ca="1" si="2"/>
        <v>0</v>
      </c>
      <c r="AY14" s="60">
        <f t="shared" ca="1" si="2"/>
        <v>0</v>
      </c>
      <c r="AZ14" s="60">
        <f t="shared" ca="1" si="3"/>
        <v>0</v>
      </c>
      <c r="BA14" s="60">
        <f t="shared" ca="1" si="3"/>
        <v>0</v>
      </c>
      <c r="BB14" s="60">
        <f t="shared" ca="1" si="3"/>
        <v>0</v>
      </c>
      <c r="BC14" s="60">
        <f t="shared" ca="1" si="3"/>
        <v>0</v>
      </c>
      <c r="BD14" s="60">
        <f t="shared" ca="1" si="3"/>
        <v>0</v>
      </c>
      <c r="BE14" s="60">
        <f t="shared" ca="1" si="3"/>
        <v>0</v>
      </c>
      <c r="BF14" s="60">
        <f t="shared" ca="1" si="3"/>
        <v>0</v>
      </c>
      <c r="BG14" s="60">
        <f t="shared" ca="1" si="3"/>
        <v>0</v>
      </c>
      <c r="BH14" s="60">
        <f t="shared" ca="1" si="3"/>
        <v>0</v>
      </c>
      <c r="BI14" s="60">
        <f t="shared" ca="1" si="3"/>
        <v>0</v>
      </c>
      <c r="BJ14" s="60">
        <f t="shared" ca="1" si="3"/>
        <v>0</v>
      </c>
      <c r="BK14" s="60">
        <f t="shared" ca="1" si="3"/>
        <v>0</v>
      </c>
      <c r="BL14" s="60">
        <f t="shared" ca="1" si="3"/>
        <v>0</v>
      </c>
      <c r="BM14" s="60">
        <f t="shared" ca="1" si="3"/>
        <v>0</v>
      </c>
      <c r="BN14" s="60">
        <f t="shared" ca="1" si="3"/>
        <v>0</v>
      </c>
      <c r="BO14" s="60">
        <f t="shared" ca="1" si="3"/>
        <v>0</v>
      </c>
      <c r="BP14" s="60">
        <f t="shared" ca="1" si="4"/>
        <v>0</v>
      </c>
      <c r="BQ14" s="60">
        <f t="shared" ca="1" si="4"/>
        <v>0</v>
      </c>
      <c r="BR14" s="60">
        <f t="shared" ca="1" si="4"/>
        <v>0</v>
      </c>
      <c r="BS14" s="60">
        <f t="shared" ca="1" si="4"/>
        <v>0</v>
      </c>
      <c r="BT14" s="60">
        <f t="shared" ca="1" si="4"/>
        <v>0</v>
      </c>
      <c r="BU14" s="60">
        <f t="shared" ca="1" si="4"/>
        <v>0</v>
      </c>
      <c r="BV14" s="60">
        <f t="shared" ca="1" si="4"/>
        <v>0</v>
      </c>
      <c r="BW14" s="60">
        <f t="shared" ca="1" si="4"/>
        <v>0</v>
      </c>
      <c r="BX14" s="60">
        <f t="shared" ca="1" si="4"/>
        <v>0</v>
      </c>
      <c r="BY14" s="60">
        <f t="shared" ca="1" si="4"/>
        <v>0</v>
      </c>
      <c r="BZ14" s="60">
        <f t="shared" ca="1" si="4"/>
        <v>0</v>
      </c>
      <c r="CA14" s="60">
        <f t="shared" ca="1" si="4"/>
        <v>0</v>
      </c>
      <c r="CB14" s="60">
        <f t="shared" ca="1" si="4"/>
        <v>0</v>
      </c>
      <c r="CC14" s="60">
        <f t="shared" ca="1" si="4"/>
        <v>0</v>
      </c>
      <c r="CD14" s="60">
        <f t="shared" ca="1" si="4"/>
        <v>0</v>
      </c>
      <c r="CE14" s="60">
        <f t="shared" ca="1" si="4"/>
        <v>0</v>
      </c>
      <c r="CF14" s="60">
        <f t="shared" ca="1" si="5"/>
        <v>0</v>
      </c>
      <c r="CG14" s="60">
        <f t="shared" ca="1" si="5"/>
        <v>0</v>
      </c>
      <c r="CH14" s="60">
        <f t="shared" ca="1" si="5"/>
        <v>0</v>
      </c>
      <c r="CI14" s="60">
        <f t="shared" ca="1" si="5"/>
        <v>0</v>
      </c>
      <c r="CJ14" s="60">
        <f t="shared" ca="1" si="5"/>
        <v>0</v>
      </c>
      <c r="CK14" s="60">
        <f t="shared" ca="1" si="5"/>
        <v>0</v>
      </c>
      <c r="CL14" s="60">
        <f t="shared" ca="1" si="5"/>
        <v>0</v>
      </c>
      <c r="CM14" s="60">
        <f t="shared" ca="1" si="5"/>
        <v>0</v>
      </c>
      <c r="CN14" s="60">
        <f t="shared" ca="1" si="5"/>
        <v>0</v>
      </c>
      <c r="CO14" s="60">
        <f t="shared" ca="1" si="5"/>
        <v>0</v>
      </c>
      <c r="CP14" s="60">
        <f t="shared" ca="1" si="5"/>
        <v>0</v>
      </c>
      <c r="CQ14" s="60">
        <f t="shared" ca="1" si="5"/>
        <v>0</v>
      </c>
      <c r="CR14" s="60">
        <f t="shared" ca="1" si="5"/>
        <v>0</v>
      </c>
      <c r="CS14" s="60">
        <f t="shared" ca="1" si="5"/>
        <v>0</v>
      </c>
      <c r="CT14" s="60">
        <f t="shared" ca="1" si="5"/>
        <v>0</v>
      </c>
      <c r="CU14" s="60">
        <f t="shared" ca="1" si="6"/>
        <v>0</v>
      </c>
    </row>
    <row r="15" spans="1:186" ht="12.75" customHeight="1">
      <c r="A15" s="43" t="s">
        <v>17</v>
      </c>
      <c r="B15" s="58">
        <v>1010</v>
      </c>
      <c r="C15" s="59" t="s">
        <v>376</v>
      </c>
      <c r="D15" s="60">
        <f t="shared" ca="1" si="0"/>
        <v>0</v>
      </c>
      <c r="E15" s="60">
        <f t="shared" ca="1" si="0"/>
        <v>0</v>
      </c>
      <c r="F15" s="60">
        <f t="shared" ca="1" si="0"/>
        <v>0</v>
      </c>
      <c r="G15" s="60">
        <f t="shared" ca="1" si="0"/>
        <v>0</v>
      </c>
      <c r="H15" s="60">
        <f t="shared" ca="1" si="0"/>
        <v>0</v>
      </c>
      <c r="I15" s="60">
        <f t="shared" ca="1" si="0"/>
        <v>0</v>
      </c>
      <c r="J15" s="60">
        <f t="shared" ca="1" si="0"/>
        <v>0</v>
      </c>
      <c r="K15" s="60">
        <f t="shared" ca="1" si="0"/>
        <v>0</v>
      </c>
      <c r="L15" s="60">
        <f t="shared" ca="1" si="0"/>
        <v>0</v>
      </c>
      <c r="M15" s="60">
        <f t="shared" ca="1" si="0"/>
        <v>0</v>
      </c>
      <c r="N15" s="60">
        <f t="shared" ca="1" si="0"/>
        <v>0</v>
      </c>
      <c r="O15" s="60">
        <f t="shared" ca="1" si="0"/>
        <v>0</v>
      </c>
      <c r="P15" s="60">
        <f t="shared" ca="1" si="0"/>
        <v>0</v>
      </c>
      <c r="Q15" s="60">
        <f t="shared" ca="1" si="0"/>
        <v>0</v>
      </c>
      <c r="R15" s="60">
        <f t="shared" ca="1" si="0"/>
        <v>0</v>
      </c>
      <c r="S15" s="60">
        <f t="shared" ca="1" si="0"/>
        <v>0</v>
      </c>
      <c r="T15" s="60">
        <f t="shared" ca="1" si="1"/>
        <v>0</v>
      </c>
      <c r="U15" s="60">
        <f t="shared" ca="1" si="1"/>
        <v>0</v>
      </c>
      <c r="V15" s="60">
        <f t="shared" ca="1" si="1"/>
        <v>0</v>
      </c>
      <c r="W15" s="60">
        <f t="shared" ca="1" si="1"/>
        <v>0</v>
      </c>
      <c r="X15" s="60">
        <f t="shared" ca="1" si="1"/>
        <v>0</v>
      </c>
      <c r="Y15" s="60">
        <f t="shared" ca="1" si="1"/>
        <v>0</v>
      </c>
      <c r="Z15" s="60">
        <f t="shared" ca="1" si="1"/>
        <v>0</v>
      </c>
      <c r="AA15" s="60">
        <f t="shared" ca="1" si="1"/>
        <v>0</v>
      </c>
      <c r="AB15" s="60">
        <f t="shared" ca="1" si="1"/>
        <v>0</v>
      </c>
      <c r="AC15" s="60">
        <f t="shared" ca="1" si="1"/>
        <v>0</v>
      </c>
      <c r="AD15" s="60">
        <f t="shared" ca="1" si="1"/>
        <v>0</v>
      </c>
      <c r="AE15" s="60">
        <f t="shared" ca="1" si="1"/>
        <v>0</v>
      </c>
      <c r="AF15" s="60">
        <f t="shared" ca="1" si="1"/>
        <v>0</v>
      </c>
      <c r="AG15" s="60">
        <f t="shared" ca="1" si="1"/>
        <v>0</v>
      </c>
      <c r="AH15" s="60">
        <f t="shared" ca="1" si="1"/>
        <v>0</v>
      </c>
      <c r="AI15" s="60">
        <f t="shared" ca="1" si="1"/>
        <v>0</v>
      </c>
      <c r="AJ15" s="60">
        <f t="shared" ca="1" si="2"/>
        <v>0</v>
      </c>
      <c r="AK15" s="60">
        <f t="shared" ca="1" si="2"/>
        <v>0</v>
      </c>
      <c r="AL15" s="60">
        <f t="shared" ca="1" si="2"/>
        <v>0</v>
      </c>
      <c r="AM15" s="60">
        <f t="shared" ca="1" si="2"/>
        <v>0</v>
      </c>
      <c r="AN15" s="60">
        <f t="shared" ca="1" si="2"/>
        <v>0</v>
      </c>
      <c r="AO15" s="60">
        <f t="shared" ca="1" si="2"/>
        <v>0</v>
      </c>
      <c r="AP15" s="60">
        <f t="shared" ca="1" si="2"/>
        <v>0</v>
      </c>
      <c r="AQ15" s="60">
        <f t="shared" ca="1" si="2"/>
        <v>0</v>
      </c>
      <c r="AR15" s="60">
        <f t="shared" ca="1" si="2"/>
        <v>0</v>
      </c>
      <c r="AS15" s="60">
        <f t="shared" ca="1" si="2"/>
        <v>0</v>
      </c>
      <c r="AT15" s="60">
        <f t="shared" ca="1" si="2"/>
        <v>0</v>
      </c>
      <c r="AU15" s="60">
        <f t="shared" ca="1" si="2"/>
        <v>0</v>
      </c>
      <c r="AV15" s="60">
        <f t="shared" ca="1" si="2"/>
        <v>0</v>
      </c>
      <c r="AW15" s="60">
        <f t="shared" ca="1" si="2"/>
        <v>0</v>
      </c>
      <c r="AX15" s="60">
        <f t="shared" ca="1" si="2"/>
        <v>0</v>
      </c>
      <c r="AY15" s="60">
        <f t="shared" ca="1" si="2"/>
        <v>0</v>
      </c>
      <c r="AZ15" s="60">
        <f t="shared" ca="1" si="3"/>
        <v>0</v>
      </c>
      <c r="BA15" s="60">
        <f t="shared" ca="1" si="3"/>
        <v>0</v>
      </c>
      <c r="BB15" s="60">
        <f t="shared" ca="1" si="3"/>
        <v>0</v>
      </c>
      <c r="BC15" s="60">
        <f t="shared" ca="1" si="3"/>
        <v>0</v>
      </c>
      <c r="BD15" s="60">
        <f t="shared" ca="1" si="3"/>
        <v>0</v>
      </c>
      <c r="BE15" s="60">
        <f t="shared" ca="1" si="3"/>
        <v>0</v>
      </c>
      <c r="BF15" s="60">
        <f t="shared" ca="1" si="3"/>
        <v>0</v>
      </c>
      <c r="BG15" s="60">
        <f t="shared" ca="1" si="3"/>
        <v>0</v>
      </c>
      <c r="BH15" s="60">
        <f t="shared" ca="1" si="3"/>
        <v>0</v>
      </c>
      <c r="BI15" s="60">
        <f t="shared" ca="1" si="3"/>
        <v>0</v>
      </c>
      <c r="BJ15" s="60">
        <f t="shared" ca="1" si="3"/>
        <v>0</v>
      </c>
      <c r="BK15" s="60">
        <f t="shared" ca="1" si="3"/>
        <v>0</v>
      </c>
      <c r="BL15" s="60">
        <f t="shared" ca="1" si="3"/>
        <v>0</v>
      </c>
      <c r="BM15" s="60">
        <f t="shared" ca="1" si="3"/>
        <v>0</v>
      </c>
      <c r="BN15" s="60">
        <f t="shared" ca="1" si="3"/>
        <v>0</v>
      </c>
      <c r="BO15" s="60">
        <f t="shared" ca="1" si="3"/>
        <v>0</v>
      </c>
      <c r="BP15" s="60">
        <f t="shared" ca="1" si="4"/>
        <v>0</v>
      </c>
      <c r="BQ15" s="60">
        <f t="shared" ca="1" si="4"/>
        <v>0</v>
      </c>
      <c r="BR15" s="60">
        <f t="shared" ca="1" si="4"/>
        <v>0</v>
      </c>
      <c r="BS15" s="60">
        <f t="shared" ca="1" si="4"/>
        <v>0</v>
      </c>
      <c r="BT15" s="60">
        <f t="shared" ca="1" si="4"/>
        <v>0</v>
      </c>
      <c r="BU15" s="60">
        <f t="shared" ca="1" si="4"/>
        <v>0</v>
      </c>
      <c r="BV15" s="60">
        <f t="shared" ca="1" si="4"/>
        <v>0</v>
      </c>
      <c r="BW15" s="60">
        <f t="shared" ca="1" si="4"/>
        <v>0</v>
      </c>
      <c r="BX15" s="60">
        <f t="shared" ca="1" si="4"/>
        <v>0</v>
      </c>
      <c r="BY15" s="60">
        <f t="shared" ca="1" si="4"/>
        <v>0</v>
      </c>
      <c r="BZ15" s="60">
        <f t="shared" ca="1" si="4"/>
        <v>0</v>
      </c>
      <c r="CA15" s="60">
        <f t="shared" ca="1" si="4"/>
        <v>0</v>
      </c>
      <c r="CB15" s="60">
        <f t="shared" ca="1" si="4"/>
        <v>0</v>
      </c>
      <c r="CC15" s="60">
        <f t="shared" ca="1" si="4"/>
        <v>0</v>
      </c>
      <c r="CD15" s="60">
        <f t="shared" ca="1" si="4"/>
        <v>0</v>
      </c>
      <c r="CE15" s="60">
        <f t="shared" ca="1" si="4"/>
        <v>0</v>
      </c>
      <c r="CF15" s="60">
        <f t="shared" ca="1" si="5"/>
        <v>0</v>
      </c>
      <c r="CG15" s="60">
        <f t="shared" ca="1" si="5"/>
        <v>0</v>
      </c>
      <c r="CH15" s="60">
        <f t="shared" ca="1" si="5"/>
        <v>0</v>
      </c>
      <c r="CI15" s="60">
        <f t="shared" ca="1" si="5"/>
        <v>0</v>
      </c>
      <c r="CJ15" s="60">
        <f t="shared" ca="1" si="5"/>
        <v>0</v>
      </c>
      <c r="CK15" s="60">
        <f t="shared" ca="1" si="5"/>
        <v>0</v>
      </c>
      <c r="CL15" s="60">
        <f t="shared" ca="1" si="5"/>
        <v>0</v>
      </c>
      <c r="CM15" s="60">
        <f t="shared" ca="1" si="5"/>
        <v>0</v>
      </c>
      <c r="CN15" s="60">
        <f t="shared" ca="1" si="5"/>
        <v>0</v>
      </c>
      <c r="CO15" s="60">
        <f t="shared" ca="1" si="5"/>
        <v>0</v>
      </c>
      <c r="CP15" s="60">
        <f t="shared" ca="1" si="5"/>
        <v>0</v>
      </c>
      <c r="CQ15" s="60">
        <f t="shared" ca="1" si="5"/>
        <v>0</v>
      </c>
      <c r="CR15" s="60">
        <f t="shared" ca="1" si="5"/>
        <v>0</v>
      </c>
      <c r="CS15" s="60">
        <f t="shared" ca="1" si="5"/>
        <v>0</v>
      </c>
      <c r="CT15" s="60">
        <f t="shared" ca="1" si="5"/>
        <v>0</v>
      </c>
      <c r="CU15" s="60">
        <f t="shared" ca="1" si="6"/>
        <v>0</v>
      </c>
    </row>
    <row r="16" spans="1:186" ht="12.75" customHeight="1">
      <c r="A16" s="43" t="s">
        <v>19</v>
      </c>
      <c r="B16" s="58">
        <v>1011</v>
      </c>
      <c r="C16" s="59" t="s">
        <v>376</v>
      </c>
      <c r="D16" s="60">
        <f t="shared" ca="1" si="0"/>
        <v>0</v>
      </c>
      <c r="E16" s="60">
        <f t="shared" ca="1" si="0"/>
        <v>0</v>
      </c>
      <c r="F16" s="60">
        <f t="shared" ca="1" si="0"/>
        <v>0</v>
      </c>
      <c r="G16" s="60">
        <f t="shared" ca="1" si="0"/>
        <v>0</v>
      </c>
      <c r="H16" s="60">
        <f t="shared" ca="1" si="0"/>
        <v>0</v>
      </c>
      <c r="I16" s="60">
        <f t="shared" ca="1" si="0"/>
        <v>0</v>
      </c>
      <c r="J16" s="60">
        <f t="shared" ca="1" si="0"/>
        <v>0</v>
      </c>
      <c r="K16" s="60">
        <f t="shared" ca="1" si="0"/>
        <v>0</v>
      </c>
      <c r="L16" s="60">
        <f t="shared" ca="1" si="0"/>
        <v>0</v>
      </c>
      <c r="M16" s="60">
        <f t="shared" ca="1" si="0"/>
        <v>0</v>
      </c>
      <c r="N16" s="60">
        <f t="shared" ca="1" si="0"/>
        <v>0</v>
      </c>
      <c r="O16" s="60">
        <f t="shared" ca="1" si="0"/>
        <v>0</v>
      </c>
      <c r="P16" s="60">
        <f t="shared" ca="1" si="0"/>
        <v>0</v>
      </c>
      <c r="Q16" s="60">
        <f t="shared" ca="1" si="0"/>
        <v>0</v>
      </c>
      <c r="R16" s="60">
        <f t="shared" ca="1" si="0"/>
        <v>0</v>
      </c>
      <c r="S16" s="60">
        <f t="shared" ca="1" si="0"/>
        <v>0</v>
      </c>
      <c r="T16" s="60">
        <f t="shared" ca="1" si="1"/>
        <v>0</v>
      </c>
      <c r="U16" s="60">
        <f t="shared" ca="1" si="1"/>
        <v>0</v>
      </c>
      <c r="V16" s="60">
        <f t="shared" ca="1" si="1"/>
        <v>0</v>
      </c>
      <c r="W16" s="60">
        <f t="shared" ca="1" si="1"/>
        <v>0</v>
      </c>
      <c r="X16" s="60">
        <f t="shared" ca="1" si="1"/>
        <v>0</v>
      </c>
      <c r="Y16" s="60">
        <f t="shared" ca="1" si="1"/>
        <v>0</v>
      </c>
      <c r="Z16" s="60">
        <f t="shared" ca="1" si="1"/>
        <v>0</v>
      </c>
      <c r="AA16" s="60">
        <f t="shared" ca="1" si="1"/>
        <v>0</v>
      </c>
      <c r="AB16" s="60">
        <f t="shared" ca="1" si="1"/>
        <v>0</v>
      </c>
      <c r="AC16" s="60">
        <f t="shared" ca="1" si="1"/>
        <v>0</v>
      </c>
      <c r="AD16" s="60">
        <f t="shared" ca="1" si="1"/>
        <v>0</v>
      </c>
      <c r="AE16" s="60">
        <f t="shared" ca="1" si="1"/>
        <v>0</v>
      </c>
      <c r="AF16" s="60">
        <f t="shared" ca="1" si="1"/>
        <v>0</v>
      </c>
      <c r="AG16" s="60">
        <f t="shared" ca="1" si="1"/>
        <v>0</v>
      </c>
      <c r="AH16" s="60">
        <f t="shared" ca="1" si="1"/>
        <v>0</v>
      </c>
      <c r="AI16" s="60">
        <f t="shared" ca="1" si="1"/>
        <v>0</v>
      </c>
      <c r="AJ16" s="60">
        <f t="shared" ca="1" si="2"/>
        <v>0</v>
      </c>
      <c r="AK16" s="60">
        <f t="shared" ca="1" si="2"/>
        <v>0</v>
      </c>
      <c r="AL16" s="60">
        <f t="shared" ca="1" si="2"/>
        <v>0</v>
      </c>
      <c r="AM16" s="60">
        <f t="shared" ca="1" si="2"/>
        <v>0</v>
      </c>
      <c r="AN16" s="60">
        <f t="shared" ca="1" si="2"/>
        <v>0</v>
      </c>
      <c r="AO16" s="60">
        <f t="shared" ca="1" si="2"/>
        <v>0</v>
      </c>
      <c r="AP16" s="60">
        <f t="shared" ca="1" si="2"/>
        <v>0</v>
      </c>
      <c r="AQ16" s="60">
        <f t="shared" ca="1" si="2"/>
        <v>0</v>
      </c>
      <c r="AR16" s="60">
        <f t="shared" ca="1" si="2"/>
        <v>0</v>
      </c>
      <c r="AS16" s="60">
        <f t="shared" ca="1" si="2"/>
        <v>0</v>
      </c>
      <c r="AT16" s="60">
        <f t="shared" ca="1" si="2"/>
        <v>0</v>
      </c>
      <c r="AU16" s="60">
        <f t="shared" ca="1" si="2"/>
        <v>0</v>
      </c>
      <c r="AV16" s="60">
        <f t="shared" ca="1" si="2"/>
        <v>0</v>
      </c>
      <c r="AW16" s="60">
        <f t="shared" ca="1" si="2"/>
        <v>0</v>
      </c>
      <c r="AX16" s="60">
        <f t="shared" ca="1" si="2"/>
        <v>0</v>
      </c>
      <c r="AY16" s="60">
        <f t="shared" ca="1" si="2"/>
        <v>0</v>
      </c>
      <c r="AZ16" s="60">
        <f t="shared" ca="1" si="3"/>
        <v>0</v>
      </c>
      <c r="BA16" s="60">
        <f t="shared" ca="1" si="3"/>
        <v>0</v>
      </c>
      <c r="BB16" s="60">
        <f t="shared" ca="1" si="3"/>
        <v>0</v>
      </c>
      <c r="BC16" s="60">
        <f t="shared" ca="1" si="3"/>
        <v>0</v>
      </c>
      <c r="BD16" s="60">
        <f t="shared" ca="1" si="3"/>
        <v>0</v>
      </c>
      <c r="BE16" s="60">
        <f t="shared" ca="1" si="3"/>
        <v>0</v>
      </c>
      <c r="BF16" s="60">
        <f t="shared" ca="1" si="3"/>
        <v>0</v>
      </c>
      <c r="BG16" s="60">
        <f t="shared" ca="1" si="3"/>
        <v>0</v>
      </c>
      <c r="BH16" s="60">
        <f t="shared" ca="1" si="3"/>
        <v>0</v>
      </c>
      <c r="BI16" s="60">
        <f t="shared" ca="1" si="3"/>
        <v>0</v>
      </c>
      <c r="BJ16" s="60">
        <f t="shared" ca="1" si="3"/>
        <v>0</v>
      </c>
      <c r="BK16" s="60">
        <f t="shared" ca="1" si="3"/>
        <v>0</v>
      </c>
      <c r="BL16" s="60">
        <f t="shared" ca="1" si="3"/>
        <v>0</v>
      </c>
      <c r="BM16" s="60">
        <f t="shared" ca="1" si="3"/>
        <v>0</v>
      </c>
      <c r="BN16" s="60">
        <f t="shared" ca="1" si="3"/>
        <v>0</v>
      </c>
      <c r="BO16" s="60">
        <f t="shared" ca="1" si="3"/>
        <v>0</v>
      </c>
      <c r="BP16" s="60">
        <f t="shared" ca="1" si="4"/>
        <v>0</v>
      </c>
      <c r="BQ16" s="60">
        <f t="shared" ca="1" si="4"/>
        <v>0</v>
      </c>
      <c r="BR16" s="60">
        <f t="shared" ca="1" si="4"/>
        <v>0</v>
      </c>
      <c r="BS16" s="60">
        <f t="shared" ca="1" si="4"/>
        <v>0</v>
      </c>
      <c r="BT16" s="60">
        <f t="shared" ca="1" si="4"/>
        <v>0</v>
      </c>
      <c r="BU16" s="60">
        <f t="shared" ca="1" si="4"/>
        <v>0</v>
      </c>
      <c r="BV16" s="60">
        <f t="shared" ca="1" si="4"/>
        <v>0</v>
      </c>
      <c r="BW16" s="60">
        <f t="shared" ca="1" si="4"/>
        <v>0</v>
      </c>
      <c r="BX16" s="60">
        <f t="shared" ca="1" si="4"/>
        <v>0</v>
      </c>
      <c r="BY16" s="60">
        <f t="shared" ca="1" si="4"/>
        <v>0</v>
      </c>
      <c r="BZ16" s="60">
        <f t="shared" ca="1" si="4"/>
        <v>0</v>
      </c>
      <c r="CA16" s="60">
        <f t="shared" ca="1" si="4"/>
        <v>0</v>
      </c>
      <c r="CB16" s="60">
        <f t="shared" ca="1" si="4"/>
        <v>0</v>
      </c>
      <c r="CC16" s="60">
        <f t="shared" ca="1" si="4"/>
        <v>0</v>
      </c>
      <c r="CD16" s="60">
        <f t="shared" ca="1" si="4"/>
        <v>0</v>
      </c>
      <c r="CE16" s="60">
        <f t="shared" ca="1" si="4"/>
        <v>0</v>
      </c>
      <c r="CF16" s="60">
        <f t="shared" ca="1" si="5"/>
        <v>0</v>
      </c>
      <c r="CG16" s="60">
        <f t="shared" ca="1" si="5"/>
        <v>0</v>
      </c>
      <c r="CH16" s="60">
        <f t="shared" ca="1" si="5"/>
        <v>0</v>
      </c>
      <c r="CI16" s="60">
        <f t="shared" ca="1" si="5"/>
        <v>0</v>
      </c>
      <c r="CJ16" s="60">
        <f t="shared" ca="1" si="5"/>
        <v>0</v>
      </c>
      <c r="CK16" s="60">
        <f t="shared" ca="1" si="5"/>
        <v>0</v>
      </c>
      <c r="CL16" s="60">
        <f t="shared" ca="1" si="5"/>
        <v>0</v>
      </c>
      <c r="CM16" s="60">
        <f t="shared" ca="1" si="5"/>
        <v>0</v>
      </c>
      <c r="CN16" s="60">
        <f t="shared" ca="1" si="5"/>
        <v>0</v>
      </c>
      <c r="CO16" s="60">
        <f t="shared" ca="1" si="5"/>
        <v>0</v>
      </c>
      <c r="CP16" s="60">
        <f t="shared" ca="1" si="5"/>
        <v>0</v>
      </c>
      <c r="CQ16" s="60">
        <f t="shared" ca="1" si="5"/>
        <v>0</v>
      </c>
      <c r="CR16" s="60">
        <f t="shared" ca="1" si="5"/>
        <v>0</v>
      </c>
      <c r="CS16" s="60">
        <f t="shared" ca="1" si="5"/>
        <v>0</v>
      </c>
      <c r="CT16" s="60">
        <f t="shared" ca="1" si="5"/>
        <v>0</v>
      </c>
      <c r="CU16" s="60">
        <f t="shared" ca="1" si="6"/>
        <v>0</v>
      </c>
    </row>
    <row r="17" spans="1:99" ht="12.75" customHeight="1">
      <c r="A17" s="43" t="s">
        <v>21</v>
      </c>
      <c r="B17" s="58">
        <v>1012</v>
      </c>
      <c r="C17" s="59" t="s">
        <v>376</v>
      </c>
      <c r="D17" s="60">
        <f t="shared" ca="1" si="0"/>
        <v>0</v>
      </c>
      <c r="E17" s="60">
        <f t="shared" ca="1" si="0"/>
        <v>0</v>
      </c>
      <c r="F17" s="60">
        <f t="shared" ca="1" si="0"/>
        <v>0</v>
      </c>
      <c r="G17" s="60">
        <f t="shared" ca="1" si="0"/>
        <v>0</v>
      </c>
      <c r="H17" s="60">
        <f t="shared" ca="1" si="0"/>
        <v>0</v>
      </c>
      <c r="I17" s="60">
        <f t="shared" ca="1" si="0"/>
        <v>0</v>
      </c>
      <c r="J17" s="60">
        <f t="shared" ca="1" si="0"/>
        <v>0</v>
      </c>
      <c r="K17" s="60">
        <f t="shared" ca="1" si="0"/>
        <v>0</v>
      </c>
      <c r="L17" s="60">
        <f t="shared" ca="1" si="0"/>
        <v>0</v>
      </c>
      <c r="M17" s="60">
        <f t="shared" ca="1" si="0"/>
        <v>0</v>
      </c>
      <c r="N17" s="60">
        <f t="shared" ca="1" si="0"/>
        <v>0</v>
      </c>
      <c r="O17" s="60">
        <f t="shared" ca="1" si="0"/>
        <v>0</v>
      </c>
      <c r="P17" s="60">
        <f t="shared" ca="1" si="0"/>
        <v>0</v>
      </c>
      <c r="Q17" s="60">
        <f t="shared" ca="1" si="0"/>
        <v>0</v>
      </c>
      <c r="R17" s="60">
        <f t="shared" ca="1" si="0"/>
        <v>0</v>
      </c>
      <c r="S17" s="60">
        <f t="shared" ca="1" si="0"/>
        <v>0</v>
      </c>
      <c r="T17" s="60">
        <f t="shared" ca="1" si="1"/>
        <v>0</v>
      </c>
      <c r="U17" s="60">
        <f t="shared" ca="1" si="1"/>
        <v>0</v>
      </c>
      <c r="V17" s="60">
        <f t="shared" ca="1" si="1"/>
        <v>0</v>
      </c>
      <c r="W17" s="60">
        <f t="shared" ca="1" si="1"/>
        <v>0</v>
      </c>
      <c r="X17" s="60">
        <f t="shared" ca="1" si="1"/>
        <v>0</v>
      </c>
      <c r="Y17" s="60">
        <f t="shared" ca="1" si="1"/>
        <v>0</v>
      </c>
      <c r="Z17" s="60">
        <f t="shared" ca="1" si="1"/>
        <v>0</v>
      </c>
      <c r="AA17" s="60">
        <f t="shared" ca="1" si="1"/>
        <v>0</v>
      </c>
      <c r="AB17" s="60">
        <f t="shared" ca="1" si="1"/>
        <v>0</v>
      </c>
      <c r="AC17" s="60">
        <f t="shared" ca="1" si="1"/>
        <v>0</v>
      </c>
      <c r="AD17" s="60">
        <f t="shared" ca="1" si="1"/>
        <v>0</v>
      </c>
      <c r="AE17" s="60">
        <f t="shared" ca="1" si="1"/>
        <v>0</v>
      </c>
      <c r="AF17" s="60">
        <f t="shared" ca="1" si="1"/>
        <v>0</v>
      </c>
      <c r="AG17" s="60">
        <f t="shared" ca="1" si="1"/>
        <v>0</v>
      </c>
      <c r="AH17" s="60">
        <f t="shared" ca="1" si="1"/>
        <v>0</v>
      </c>
      <c r="AI17" s="60">
        <f t="shared" ca="1" si="1"/>
        <v>0</v>
      </c>
      <c r="AJ17" s="60">
        <f t="shared" ca="1" si="2"/>
        <v>0</v>
      </c>
      <c r="AK17" s="60">
        <f t="shared" ca="1" si="2"/>
        <v>0</v>
      </c>
      <c r="AL17" s="60">
        <f t="shared" ca="1" si="2"/>
        <v>0</v>
      </c>
      <c r="AM17" s="60">
        <f t="shared" ca="1" si="2"/>
        <v>0</v>
      </c>
      <c r="AN17" s="60">
        <f t="shared" ca="1" si="2"/>
        <v>0</v>
      </c>
      <c r="AO17" s="60">
        <f t="shared" ca="1" si="2"/>
        <v>0</v>
      </c>
      <c r="AP17" s="60">
        <f t="shared" ca="1" si="2"/>
        <v>0</v>
      </c>
      <c r="AQ17" s="60">
        <f t="shared" ca="1" si="2"/>
        <v>0</v>
      </c>
      <c r="AR17" s="60">
        <f t="shared" ca="1" si="2"/>
        <v>0</v>
      </c>
      <c r="AS17" s="60">
        <f t="shared" ca="1" si="2"/>
        <v>0</v>
      </c>
      <c r="AT17" s="60">
        <f t="shared" ca="1" si="2"/>
        <v>0</v>
      </c>
      <c r="AU17" s="60">
        <f t="shared" ca="1" si="2"/>
        <v>0</v>
      </c>
      <c r="AV17" s="60">
        <f t="shared" ca="1" si="2"/>
        <v>0</v>
      </c>
      <c r="AW17" s="60">
        <f t="shared" ca="1" si="2"/>
        <v>0</v>
      </c>
      <c r="AX17" s="60">
        <f t="shared" ca="1" si="2"/>
        <v>0</v>
      </c>
      <c r="AY17" s="60">
        <f t="shared" ca="1" si="2"/>
        <v>0</v>
      </c>
      <c r="AZ17" s="60">
        <f t="shared" ca="1" si="3"/>
        <v>0</v>
      </c>
      <c r="BA17" s="60">
        <f t="shared" ca="1" si="3"/>
        <v>0</v>
      </c>
      <c r="BB17" s="60">
        <f t="shared" ca="1" si="3"/>
        <v>0</v>
      </c>
      <c r="BC17" s="60">
        <f t="shared" ca="1" si="3"/>
        <v>0</v>
      </c>
      <c r="BD17" s="60">
        <f t="shared" ca="1" si="3"/>
        <v>0</v>
      </c>
      <c r="BE17" s="60">
        <f t="shared" ca="1" si="3"/>
        <v>0</v>
      </c>
      <c r="BF17" s="60">
        <f t="shared" ca="1" si="3"/>
        <v>0</v>
      </c>
      <c r="BG17" s="60">
        <f t="shared" ca="1" si="3"/>
        <v>0</v>
      </c>
      <c r="BH17" s="60">
        <f t="shared" ca="1" si="3"/>
        <v>0</v>
      </c>
      <c r="BI17" s="60">
        <f t="shared" ca="1" si="3"/>
        <v>0</v>
      </c>
      <c r="BJ17" s="60">
        <f t="shared" ca="1" si="3"/>
        <v>0</v>
      </c>
      <c r="BK17" s="60">
        <f t="shared" ca="1" si="3"/>
        <v>0</v>
      </c>
      <c r="BL17" s="60">
        <f t="shared" ca="1" si="3"/>
        <v>0</v>
      </c>
      <c r="BM17" s="60">
        <f t="shared" ca="1" si="3"/>
        <v>0</v>
      </c>
      <c r="BN17" s="60">
        <f t="shared" ca="1" si="3"/>
        <v>0</v>
      </c>
      <c r="BO17" s="60">
        <f t="shared" ca="1" si="3"/>
        <v>0</v>
      </c>
      <c r="BP17" s="60">
        <f t="shared" ca="1" si="4"/>
        <v>0</v>
      </c>
      <c r="BQ17" s="60">
        <f t="shared" ca="1" si="4"/>
        <v>0</v>
      </c>
      <c r="BR17" s="60">
        <f t="shared" ca="1" si="4"/>
        <v>0</v>
      </c>
      <c r="BS17" s="60">
        <f t="shared" ca="1" si="4"/>
        <v>0</v>
      </c>
      <c r="BT17" s="60">
        <f t="shared" ca="1" si="4"/>
        <v>0</v>
      </c>
      <c r="BU17" s="60">
        <f t="shared" ca="1" si="4"/>
        <v>0</v>
      </c>
      <c r="BV17" s="60">
        <f t="shared" ca="1" si="4"/>
        <v>0</v>
      </c>
      <c r="BW17" s="60">
        <f t="shared" ca="1" si="4"/>
        <v>0</v>
      </c>
      <c r="BX17" s="60">
        <f t="shared" ca="1" si="4"/>
        <v>0</v>
      </c>
      <c r="BY17" s="60">
        <f t="shared" ca="1" si="4"/>
        <v>0</v>
      </c>
      <c r="BZ17" s="60">
        <f t="shared" ca="1" si="4"/>
        <v>0</v>
      </c>
      <c r="CA17" s="60">
        <f t="shared" ca="1" si="4"/>
        <v>0</v>
      </c>
      <c r="CB17" s="60">
        <f t="shared" ca="1" si="4"/>
        <v>0</v>
      </c>
      <c r="CC17" s="60">
        <f t="shared" ca="1" si="4"/>
        <v>0</v>
      </c>
      <c r="CD17" s="60">
        <f t="shared" ca="1" si="4"/>
        <v>0</v>
      </c>
      <c r="CE17" s="60">
        <f t="shared" ca="1" si="4"/>
        <v>0</v>
      </c>
      <c r="CF17" s="60">
        <f t="shared" ca="1" si="5"/>
        <v>0</v>
      </c>
      <c r="CG17" s="60">
        <f t="shared" ca="1" si="5"/>
        <v>0</v>
      </c>
      <c r="CH17" s="60">
        <f t="shared" ca="1" si="5"/>
        <v>0</v>
      </c>
      <c r="CI17" s="60">
        <f t="shared" ca="1" si="5"/>
        <v>0</v>
      </c>
      <c r="CJ17" s="60">
        <f t="shared" ca="1" si="5"/>
        <v>0</v>
      </c>
      <c r="CK17" s="60">
        <f t="shared" ca="1" si="5"/>
        <v>0</v>
      </c>
      <c r="CL17" s="60">
        <f t="shared" ca="1" si="5"/>
        <v>0</v>
      </c>
      <c r="CM17" s="60">
        <f t="shared" ca="1" si="5"/>
        <v>0</v>
      </c>
      <c r="CN17" s="60">
        <f t="shared" ca="1" si="5"/>
        <v>0</v>
      </c>
      <c r="CO17" s="60">
        <f t="shared" ca="1" si="5"/>
        <v>0</v>
      </c>
      <c r="CP17" s="60">
        <f t="shared" ca="1" si="5"/>
        <v>0</v>
      </c>
      <c r="CQ17" s="60">
        <f t="shared" ca="1" si="5"/>
        <v>0</v>
      </c>
      <c r="CR17" s="60">
        <f t="shared" ca="1" si="5"/>
        <v>0</v>
      </c>
      <c r="CS17" s="60">
        <f t="shared" ca="1" si="5"/>
        <v>0</v>
      </c>
      <c r="CT17" s="60">
        <f t="shared" ca="1" si="5"/>
        <v>0</v>
      </c>
      <c r="CU17" s="60">
        <f t="shared" ca="1" si="6"/>
        <v>0</v>
      </c>
    </row>
    <row r="18" spans="1:99" ht="12.75" customHeight="1">
      <c r="A18" s="43" t="s">
        <v>23</v>
      </c>
      <c r="B18" s="58">
        <v>1013</v>
      </c>
      <c r="C18" s="59" t="s">
        <v>376</v>
      </c>
      <c r="D18" s="60">
        <f t="shared" ca="1" si="0"/>
        <v>0</v>
      </c>
      <c r="E18" s="60">
        <f t="shared" ca="1" si="0"/>
        <v>0</v>
      </c>
      <c r="F18" s="60">
        <f t="shared" ca="1" si="0"/>
        <v>0</v>
      </c>
      <c r="G18" s="60">
        <f t="shared" ca="1" si="0"/>
        <v>0</v>
      </c>
      <c r="H18" s="60">
        <f t="shared" ca="1" si="0"/>
        <v>0</v>
      </c>
      <c r="I18" s="60">
        <f t="shared" ca="1" si="0"/>
        <v>0</v>
      </c>
      <c r="J18" s="60">
        <f t="shared" ca="1" si="0"/>
        <v>0</v>
      </c>
      <c r="K18" s="60">
        <f t="shared" ca="1" si="0"/>
        <v>0</v>
      </c>
      <c r="L18" s="60">
        <f t="shared" ca="1" si="0"/>
        <v>0</v>
      </c>
      <c r="M18" s="60">
        <f t="shared" ca="1" si="0"/>
        <v>0</v>
      </c>
      <c r="N18" s="60">
        <f t="shared" ca="1" si="0"/>
        <v>0</v>
      </c>
      <c r="O18" s="60">
        <f t="shared" ca="1" si="0"/>
        <v>0</v>
      </c>
      <c r="P18" s="60">
        <f t="shared" ca="1" si="0"/>
        <v>0</v>
      </c>
      <c r="Q18" s="60">
        <f t="shared" ca="1" si="0"/>
        <v>0</v>
      </c>
      <c r="R18" s="60">
        <f t="shared" ca="1" si="0"/>
        <v>0</v>
      </c>
      <c r="S18" s="60">
        <f t="shared" ca="1" si="0"/>
        <v>0</v>
      </c>
      <c r="T18" s="60">
        <f t="shared" ca="1" si="1"/>
        <v>0</v>
      </c>
      <c r="U18" s="60">
        <f t="shared" ca="1" si="1"/>
        <v>0</v>
      </c>
      <c r="V18" s="60">
        <f t="shared" ca="1" si="1"/>
        <v>0</v>
      </c>
      <c r="W18" s="60">
        <f t="shared" ca="1" si="1"/>
        <v>0</v>
      </c>
      <c r="X18" s="60">
        <f t="shared" ca="1" si="1"/>
        <v>0</v>
      </c>
      <c r="Y18" s="60">
        <f t="shared" ca="1" si="1"/>
        <v>0</v>
      </c>
      <c r="Z18" s="60">
        <f t="shared" ca="1" si="1"/>
        <v>0</v>
      </c>
      <c r="AA18" s="60">
        <f t="shared" ca="1" si="1"/>
        <v>0</v>
      </c>
      <c r="AB18" s="60">
        <f t="shared" ca="1" si="1"/>
        <v>0</v>
      </c>
      <c r="AC18" s="60">
        <f t="shared" ca="1" si="1"/>
        <v>0</v>
      </c>
      <c r="AD18" s="60">
        <f t="shared" ca="1" si="1"/>
        <v>0</v>
      </c>
      <c r="AE18" s="60">
        <f t="shared" ca="1" si="1"/>
        <v>0</v>
      </c>
      <c r="AF18" s="60">
        <f t="shared" ca="1" si="1"/>
        <v>0</v>
      </c>
      <c r="AG18" s="60">
        <f t="shared" ca="1" si="1"/>
        <v>0</v>
      </c>
      <c r="AH18" s="60">
        <f t="shared" ca="1" si="1"/>
        <v>0</v>
      </c>
      <c r="AI18" s="60">
        <f t="shared" ca="1" si="1"/>
        <v>0</v>
      </c>
      <c r="AJ18" s="60">
        <f t="shared" ca="1" si="2"/>
        <v>0</v>
      </c>
      <c r="AK18" s="60">
        <f t="shared" ca="1" si="2"/>
        <v>0</v>
      </c>
      <c r="AL18" s="60">
        <f t="shared" ca="1" si="2"/>
        <v>0</v>
      </c>
      <c r="AM18" s="60">
        <f t="shared" ca="1" si="2"/>
        <v>0</v>
      </c>
      <c r="AN18" s="60">
        <f t="shared" ca="1" si="2"/>
        <v>0</v>
      </c>
      <c r="AO18" s="60">
        <f t="shared" ca="1" si="2"/>
        <v>0</v>
      </c>
      <c r="AP18" s="60">
        <f t="shared" ca="1" si="2"/>
        <v>0</v>
      </c>
      <c r="AQ18" s="60">
        <f t="shared" ca="1" si="2"/>
        <v>0</v>
      </c>
      <c r="AR18" s="60">
        <f t="shared" ca="1" si="2"/>
        <v>0</v>
      </c>
      <c r="AS18" s="60">
        <f t="shared" ca="1" si="2"/>
        <v>0</v>
      </c>
      <c r="AT18" s="60">
        <f t="shared" ca="1" si="2"/>
        <v>0</v>
      </c>
      <c r="AU18" s="60">
        <f t="shared" ca="1" si="2"/>
        <v>0</v>
      </c>
      <c r="AV18" s="60">
        <f t="shared" ca="1" si="2"/>
        <v>0</v>
      </c>
      <c r="AW18" s="60">
        <f t="shared" ca="1" si="2"/>
        <v>0</v>
      </c>
      <c r="AX18" s="60">
        <f t="shared" ca="1" si="2"/>
        <v>0</v>
      </c>
      <c r="AY18" s="60">
        <f t="shared" ca="1" si="2"/>
        <v>0</v>
      </c>
      <c r="AZ18" s="60">
        <f t="shared" ca="1" si="3"/>
        <v>0</v>
      </c>
      <c r="BA18" s="60">
        <f t="shared" ca="1" si="3"/>
        <v>0</v>
      </c>
      <c r="BB18" s="60">
        <f t="shared" ca="1" si="3"/>
        <v>0</v>
      </c>
      <c r="BC18" s="60">
        <f t="shared" ca="1" si="3"/>
        <v>0</v>
      </c>
      <c r="BD18" s="60">
        <f t="shared" ca="1" si="3"/>
        <v>0</v>
      </c>
      <c r="BE18" s="60">
        <f t="shared" ca="1" si="3"/>
        <v>0</v>
      </c>
      <c r="BF18" s="60">
        <f t="shared" ca="1" si="3"/>
        <v>0</v>
      </c>
      <c r="BG18" s="60">
        <f t="shared" ca="1" si="3"/>
        <v>0</v>
      </c>
      <c r="BH18" s="60">
        <f t="shared" ca="1" si="3"/>
        <v>0</v>
      </c>
      <c r="BI18" s="60">
        <f t="shared" ca="1" si="3"/>
        <v>0</v>
      </c>
      <c r="BJ18" s="60">
        <f t="shared" ca="1" si="3"/>
        <v>0</v>
      </c>
      <c r="BK18" s="60">
        <f t="shared" ca="1" si="3"/>
        <v>0</v>
      </c>
      <c r="BL18" s="60">
        <f t="shared" ca="1" si="3"/>
        <v>0</v>
      </c>
      <c r="BM18" s="60">
        <f t="shared" ca="1" si="3"/>
        <v>0</v>
      </c>
      <c r="BN18" s="60">
        <f t="shared" ca="1" si="3"/>
        <v>0</v>
      </c>
      <c r="BO18" s="60">
        <f t="shared" ca="1" si="3"/>
        <v>0</v>
      </c>
      <c r="BP18" s="60">
        <f t="shared" ca="1" si="4"/>
        <v>0</v>
      </c>
      <c r="BQ18" s="60">
        <f t="shared" ca="1" si="4"/>
        <v>0</v>
      </c>
      <c r="BR18" s="60">
        <f t="shared" ca="1" si="4"/>
        <v>0</v>
      </c>
      <c r="BS18" s="60">
        <f t="shared" ca="1" si="4"/>
        <v>0</v>
      </c>
      <c r="BT18" s="60">
        <f t="shared" ca="1" si="4"/>
        <v>0</v>
      </c>
      <c r="BU18" s="60">
        <f t="shared" ca="1" si="4"/>
        <v>0</v>
      </c>
      <c r="BV18" s="60">
        <f t="shared" ca="1" si="4"/>
        <v>0</v>
      </c>
      <c r="BW18" s="60">
        <f t="shared" ca="1" si="4"/>
        <v>0</v>
      </c>
      <c r="BX18" s="60">
        <f t="shared" ca="1" si="4"/>
        <v>0</v>
      </c>
      <c r="BY18" s="60">
        <f t="shared" ca="1" si="4"/>
        <v>0</v>
      </c>
      <c r="BZ18" s="60">
        <f t="shared" ca="1" si="4"/>
        <v>0</v>
      </c>
      <c r="CA18" s="60">
        <f t="shared" ca="1" si="4"/>
        <v>0</v>
      </c>
      <c r="CB18" s="60">
        <f t="shared" ca="1" si="4"/>
        <v>0</v>
      </c>
      <c r="CC18" s="60">
        <f t="shared" ca="1" si="4"/>
        <v>0</v>
      </c>
      <c r="CD18" s="60">
        <f t="shared" ca="1" si="4"/>
        <v>0</v>
      </c>
      <c r="CE18" s="60">
        <f t="shared" ca="1" si="4"/>
        <v>0</v>
      </c>
      <c r="CF18" s="60">
        <f t="shared" ca="1" si="5"/>
        <v>0</v>
      </c>
      <c r="CG18" s="60">
        <f t="shared" ca="1" si="5"/>
        <v>0</v>
      </c>
      <c r="CH18" s="60">
        <f t="shared" ca="1" si="5"/>
        <v>0</v>
      </c>
      <c r="CI18" s="60">
        <f t="shared" ca="1" si="5"/>
        <v>0</v>
      </c>
      <c r="CJ18" s="60">
        <f t="shared" ca="1" si="5"/>
        <v>0</v>
      </c>
      <c r="CK18" s="60">
        <f t="shared" ca="1" si="5"/>
        <v>0</v>
      </c>
      <c r="CL18" s="60">
        <f t="shared" ca="1" si="5"/>
        <v>0</v>
      </c>
      <c r="CM18" s="60">
        <f t="shared" ca="1" si="5"/>
        <v>0</v>
      </c>
      <c r="CN18" s="60">
        <f t="shared" ca="1" si="5"/>
        <v>0</v>
      </c>
      <c r="CO18" s="60">
        <f t="shared" ca="1" si="5"/>
        <v>0</v>
      </c>
      <c r="CP18" s="60">
        <f t="shared" ca="1" si="5"/>
        <v>0</v>
      </c>
      <c r="CQ18" s="60">
        <f t="shared" ca="1" si="5"/>
        <v>0</v>
      </c>
      <c r="CR18" s="60">
        <f t="shared" ca="1" si="5"/>
        <v>0</v>
      </c>
      <c r="CS18" s="60">
        <f t="shared" ca="1" si="5"/>
        <v>0</v>
      </c>
      <c r="CT18" s="60">
        <f t="shared" ca="1" si="5"/>
        <v>0</v>
      </c>
      <c r="CU18" s="60">
        <f t="shared" ca="1" si="6"/>
        <v>0</v>
      </c>
    </row>
    <row r="19" spans="1:99" ht="12.75" customHeight="1">
      <c r="A19" s="43" t="s">
        <v>25</v>
      </c>
      <c r="B19" s="58">
        <v>1016</v>
      </c>
      <c r="C19" s="59" t="s">
        <v>376</v>
      </c>
      <c r="D19" s="60">
        <f t="shared" ca="1" si="0"/>
        <v>0</v>
      </c>
      <c r="E19" s="60">
        <f t="shared" ca="1" si="0"/>
        <v>0</v>
      </c>
      <c r="F19" s="60">
        <f t="shared" ca="1" si="0"/>
        <v>0</v>
      </c>
      <c r="G19" s="60">
        <f t="shared" ca="1" si="0"/>
        <v>0</v>
      </c>
      <c r="H19" s="60">
        <f t="shared" ca="1" si="0"/>
        <v>0</v>
      </c>
      <c r="I19" s="60">
        <f t="shared" ca="1" si="0"/>
        <v>0</v>
      </c>
      <c r="J19" s="60">
        <f t="shared" ca="1" si="0"/>
        <v>0</v>
      </c>
      <c r="K19" s="60">
        <f t="shared" ca="1" si="0"/>
        <v>0</v>
      </c>
      <c r="L19" s="60">
        <f t="shared" ca="1" si="0"/>
        <v>0</v>
      </c>
      <c r="M19" s="60">
        <f t="shared" ca="1" si="0"/>
        <v>0</v>
      </c>
      <c r="N19" s="60">
        <f t="shared" ca="1" si="0"/>
        <v>0</v>
      </c>
      <c r="O19" s="60">
        <f t="shared" ca="1" si="0"/>
        <v>0</v>
      </c>
      <c r="P19" s="60">
        <f t="shared" ca="1" si="0"/>
        <v>0</v>
      </c>
      <c r="Q19" s="60">
        <f t="shared" ca="1" si="0"/>
        <v>0</v>
      </c>
      <c r="R19" s="60">
        <f t="shared" ca="1" si="0"/>
        <v>0</v>
      </c>
      <c r="S19" s="60">
        <f t="shared" ca="1" si="0"/>
        <v>0</v>
      </c>
      <c r="T19" s="60">
        <f t="shared" ca="1" si="1"/>
        <v>0</v>
      </c>
      <c r="U19" s="60">
        <f t="shared" ca="1" si="1"/>
        <v>0</v>
      </c>
      <c r="V19" s="60">
        <f t="shared" ca="1" si="1"/>
        <v>0</v>
      </c>
      <c r="W19" s="60">
        <f t="shared" ca="1" si="1"/>
        <v>0</v>
      </c>
      <c r="X19" s="60">
        <f t="shared" ca="1" si="1"/>
        <v>0</v>
      </c>
      <c r="Y19" s="60">
        <f t="shared" ca="1" si="1"/>
        <v>0</v>
      </c>
      <c r="Z19" s="60">
        <f t="shared" ca="1" si="1"/>
        <v>0</v>
      </c>
      <c r="AA19" s="60">
        <f t="shared" ca="1" si="1"/>
        <v>0</v>
      </c>
      <c r="AB19" s="60">
        <f t="shared" ca="1" si="1"/>
        <v>0</v>
      </c>
      <c r="AC19" s="60">
        <f t="shared" ca="1" si="1"/>
        <v>0</v>
      </c>
      <c r="AD19" s="60">
        <f t="shared" ca="1" si="1"/>
        <v>0</v>
      </c>
      <c r="AE19" s="60">
        <f t="shared" ca="1" si="1"/>
        <v>0</v>
      </c>
      <c r="AF19" s="60">
        <f t="shared" ca="1" si="1"/>
        <v>0</v>
      </c>
      <c r="AG19" s="60">
        <f t="shared" ca="1" si="1"/>
        <v>0</v>
      </c>
      <c r="AH19" s="60">
        <f t="shared" ca="1" si="1"/>
        <v>0</v>
      </c>
      <c r="AI19" s="60">
        <f t="shared" ca="1" si="1"/>
        <v>0</v>
      </c>
      <c r="AJ19" s="60">
        <f t="shared" ca="1" si="2"/>
        <v>0</v>
      </c>
      <c r="AK19" s="60">
        <f t="shared" ca="1" si="2"/>
        <v>0</v>
      </c>
      <c r="AL19" s="60">
        <f t="shared" ca="1" si="2"/>
        <v>0</v>
      </c>
      <c r="AM19" s="60">
        <f t="shared" ca="1" si="2"/>
        <v>0</v>
      </c>
      <c r="AN19" s="60">
        <f t="shared" ca="1" si="2"/>
        <v>0</v>
      </c>
      <c r="AO19" s="60">
        <f t="shared" ca="1" si="2"/>
        <v>0</v>
      </c>
      <c r="AP19" s="60">
        <f t="shared" ca="1" si="2"/>
        <v>0</v>
      </c>
      <c r="AQ19" s="60">
        <f t="shared" ca="1" si="2"/>
        <v>0</v>
      </c>
      <c r="AR19" s="60">
        <f t="shared" ca="1" si="2"/>
        <v>0</v>
      </c>
      <c r="AS19" s="60">
        <f t="shared" ca="1" si="2"/>
        <v>0</v>
      </c>
      <c r="AT19" s="60">
        <f t="shared" ca="1" si="2"/>
        <v>0</v>
      </c>
      <c r="AU19" s="60">
        <f t="shared" ca="1" si="2"/>
        <v>0</v>
      </c>
      <c r="AV19" s="60">
        <f t="shared" ca="1" si="2"/>
        <v>0</v>
      </c>
      <c r="AW19" s="60">
        <f t="shared" ca="1" si="2"/>
        <v>0</v>
      </c>
      <c r="AX19" s="60">
        <f t="shared" ca="1" si="2"/>
        <v>0</v>
      </c>
      <c r="AY19" s="60">
        <f t="shared" ca="1" si="2"/>
        <v>0</v>
      </c>
      <c r="AZ19" s="60">
        <f t="shared" ca="1" si="3"/>
        <v>0</v>
      </c>
      <c r="BA19" s="60">
        <f t="shared" ca="1" si="3"/>
        <v>0</v>
      </c>
      <c r="BB19" s="60">
        <f t="shared" ca="1" si="3"/>
        <v>0</v>
      </c>
      <c r="BC19" s="60">
        <f t="shared" ca="1" si="3"/>
        <v>0</v>
      </c>
      <c r="BD19" s="60">
        <f t="shared" ca="1" si="3"/>
        <v>0</v>
      </c>
      <c r="BE19" s="60">
        <f t="shared" ca="1" si="3"/>
        <v>0</v>
      </c>
      <c r="BF19" s="60">
        <f t="shared" ca="1" si="3"/>
        <v>0</v>
      </c>
      <c r="BG19" s="60">
        <f t="shared" ca="1" si="3"/>
        <v>0</v>
      </c>
      <c r="BH19" s="60">
        <f t="shared" ca="1" si="3"/>
        <v>0</v>
      </c>
      <c r="BI19" s="60">
        <f t="shared" ca="1" si="3"/>
        <v>0</v>
      </c>
      <c r="BJ19" s="60">
        <f t="shared" ca="1" si="3"/>
        <v>0</v>
      </c>
      <c r="BK19" s="60">
        <f t="shared" ca="1" si="3"/>
        <v>0</v>
      </c>
      <c r="BL19" s="60">
        <f t="shared" ca="1" si="3"/>
        <v>0</v>
      </c>
      <c r="BM19" s="60">
        <f t="shared" ca="1" si="3"/>
        <v>0</v>
      </c>
      <c r="BN19" s="60">
        <f t="shared" ca="1" si="3"/>
        <v>0</v>
      </c>
      <c r="BO19" s="60">
        <f t="shared" ca="1" si="3"/>
        <v>0</v>
      </c>
      <c r="BP19" s="60">
        <f t="shared" ca="1" si="4"/>
        <v>0</v>
      </c>
      <c r="BQ19" s="60">
        <f t="shared" ca="1" si="4"/>
        <v>0</v>
      </c>
      <c r="BR19" s="60">
        <f t="shared" ca="1" si="4"/>
        <v>0</v>
      </c>
      <c r="BS19" s="60">
        <f t="shared" ca="1" si="4"/>
        <v>0</v>
      </c>
      <c r="BT19" s="60">
        <f t="shared" ca="1" si="4"/>
        <v>0</v>
      </c>
      <c r="BU19" s="60">
        <f t="shared" ca="1" si="4"/>
        <v>0</v>
      </c>
      <c r="BV19" s="60">
        <f t="shared" ca="1" si="4"/>
        <v>0</v>
      </c>
      <c r="BW19" s="60">
        <f t="shared" ca="1" si="4"/>
        <v>0</v>
      </c>
      <c r="BX19" s="60">
        <f t="shared" ca="1" si="4"/>
        <v>0</v>
      </c>
      <c r="BY19" s="60">
        <f t="shared" ca="1" si="4"/>
        <v>0</v>
      </c>
      <c r="BZ19" s="60">
        <f t="shared" ca="1" si="4"/>
        <v>0</v>
      </c>
      <c r="CA19" s="60">
        <f t="shared" ca="1" si="4"/>
        <v>0</v>
      </c>
      <c r="CB19" s="60">
        <f t="shared" ca="1" si="4"/>
        <v>0</v>
      </c>
      <c r="CC19" s="60">
        <f t="shared" ca="1" si="4"/>
        <v>0</v>
      </c>
      <c r="CD19" s="60">
        <f t="shared" ca="1" si="4"/>
        <v>0</v>
      </c>
      <c r="CE19" s="60">
        <f t="shared" ca="1" si="4"/>
        <v>0</v>
      </c>
      <c r="CF19" s="60">
        <f t="shared" ca="1" si="5"/>
        <v>0</v>
      </c>
      <c r="CG19" s="60">
        <f t="shared" ca="1" si="5"/>
        <v>0</v>
      </c>
      <c r="CH19" s="60">
        <f t="shared" ca="1" si="5"/>
        <v>0</v>
      </c>
      <c r="CI19" s="60">
        <f t="shared" ca="1" si="5"/>
        <v>0</v>
      </c>
      <c r="CJ19" s="60">
        <f t="shared" ca="1" si="5"/>
        <v>0</v>
      </c>
      <c r="CK19" s="60">
        <f t="shared" ca="1" si="5"/>
        <v>0</v>
      </c>
      <c r="CL19" s="60">
        <f t="shared" ca="1" si="5"/>
        <v>0</v>
      </c>
      <c r="CM19" s="60">
        <f t="shared" ca="1" si="5"/>
        <v>0</v>
      </c>
      <c r="CN19" s="60">
        <f t="shared" ca="1" si="5"/>
        <v>0</v>
      </c>
      <c r="CO19" s="60">
        <f t="shared" ca="1" si="5"/>
        <v>0</v>
      </c>
      <c r="CP19" s="60">
        <f t="shared" ca="1" si="5"/>
        <v>0</v>
      </c>
      <c r="CQ19" s="60">
        <f t="shared" ca="1" si="5"/>
        <v>0</v>
      </c>
      <c r="CR19" s="60">
        <f t="shared" ca="1" si="5"/>
        <v>0</v>
      </c>
      <c r="CS19" s="60">
        <f t="shared" ca="1" si="5"/>
        <v>0</v>
      </c>
      <c r="CT19" s="60">
        <f t="shared" ca="1" si="5"/>
        <v>0</v>
      </c>
      <c r="CU19" s="60">
        <f t="shared" ca="1" si="6"/>
        <v>0</v>
      </c>
    </row>
    <row r="20" spans="1:99" ht="12.75" customHeight="1">
      <c r="A20" s="43" t="s">
        <v>27</v>
      </c>
      <c r="B20" s="58">
        <v>1017</v>
      </c>
      <c r="C20" s="59" t="s">
        <v>376</v>
      </c>
      <c r="D20" s="60">
        <f t="shared" ca="1" si="0"/>
        <v>0</v>
      </c>
      <c r="E20" s="60">
        <f t="shared" ca="1" si="0"/>
        <v>0</v>
      </c>
      <c r="F20" s="60">
        <f t="shared" ca="1" si="0"/>
        <v>0</v>
      </c>
      <c r="G20" s="60">
        <f t="shared" ca="1" si="0"/>
        <v>0</v>
      </c>
      <c r="H20" s="60">
        <f t="shared" ca="1" si="0"/>
        <v>0</v>
      </c>
      <c r="I20" s="60">
        <f t="shared" ca="1" si="0"/>
        <v>0</v>
      </c>
      <c r="J20" s="60">
        <f t="shared" ca="1" si="0"/>
        <v>0</v>
      </c>
      <c r="K20" s="60">
        <f t="shared" ca="1" si="0"/>
        <v>0</v>
      </c>
      <c r="L20" s="60">
        <f t="shared" ca="1" si="0"/>
        <v>0</v>
      </c>
      <c r="M20" s="60">
        <f t="shared" ca="1" si="0"/>
        <v>0</v>
      </c>
      <c r="N20" s="60">
        <f t="shared" ca="1" si="0"/>
        <v>0</v>
      </c>
      <c r="O20" s="60">
        <f t="shared" ca="1" si="0"/>
        <v>0</v>
      </c>
      <c r="P20" s="60">
        <f t="shared" ca="1" si="0"/>
        <v>0</v>
      </c>
      <c r="Q20" s="60">
        <f t="shared" ca="1" si="0"/>
        <v>0</v>
      </c>
      <c r="R20" s="60">
        <f t="shared" ca="1" si="0"/>
        <v>0</v>
      </c>
      <c r="S20" s="60">
        <f t="shared" ca="1" si="0"/>
        <v>0</v>
      </c>
      <c r="T20" s="60">
        <f t="shared" ca="1" si="1"/>
        <v>0</v>
      </c>
      <c r="U20" s="60">
        <f t="shared" ca="1" si="1"/>
        <v>0</v>
      </c>
      <c r="V20" s="60">
        <f t="shared" ca="1" si="1"/>
        <v>0</v>
      </c>
      <c r="W20" s="60">
        <f t="shared" ca="1" si="1"/>
        <v>0</v>
      </c>
      <c r="X20" s="60">
        <f t="shared" ca="1" si="1"/>
        <v>0</v>
      </c>
      <c r="Y20" s="60">
        <f t="shared" ca="1" si="1"/>
        <v>0</v>
      </c>
      <c r="Z20" s="60">
        <f t="shared" ca="1" si="1"/>
        <v>0</v>
      </c>
      <c r="AA20" s="60">
        <f t="shared" ca="1" si="1"/>
        <v>0</v>
      </c>
      <c r="AB20" s="60">
        <f t="shared" ca="1" si="1"/>
        <v>0</v>
      </c>
      <c r="AC20" s="60">
        <f t="shared" ca="1" si="1"/>
        <v>0</v>
      </c>
      <c r="AD20" s="60">
        <f t="shared" ca="1" si="1"/>
        <v>0</v>
      </c>
      <c r="AE20" s="60">
        <f t="shared" ca="1" si="1"/>
        <v>0</v>
      </c>
      <c r="AF20" s="60">
        <f t="shared" ca="1" si="1"/>
        <v>0</v>
      </c>
      <c r="AG20" s="60">
        <f t="shared" ca="1" si="1"/>
        <v>0</v>
      </c>
      <c r="AH20" s="60">
        <f t="shared" ca="1" si="1"/>
        <v>0</v>
      </c>
      <c r="AI20" s="60">
        <f t="shared" ca="1" si="1"/>
        <v>0</v>
      </c>
      <c r="AJ20" s="60">
        <f t="shared" ca="1" si="2"/>
        <v>0</v>
      </c>
      <c r="AK20" s="60">
        <f t="shared" ca="1" si="2"/>
        <v>0</v>
      </c>
      <c r="AL20" s="60">
        <f t="shared" ca="1" si="2"/>
        <v>0</v>
      </c>
      <c r="AM20" s="60">
        <f t="shared" ca="1" si="2"/>
        <v>0</v>
      </c>
      <c r="AN20" s="60">
        <f t="shared" ca="1" si="2"/>
        <v>0</v>
      </c>
      <c r="AO20" s="60">
        <f t="shared" ca="1" si="2"/>
        <v>0</v>
      </c>
      <c r="AP20" s="60">
        <f t="shared" ca="1" si="2"/>
        <v>0</v>
      </c>
      <c r="AQ20" s="60">
        <f t="shared" ca="1" si="2"/>
        <v>0</v>
      </c>
      <c r="AR20" s="60">
        <f t="shared" ca="1" si="2"/>
        <v>0</v>
      </c>
      <c r="AS20" s="60">
        <f t="shared" ca="1" si="2"/>
        <v>0</v>
      </c>
      <c r="AT20" s="60">
        <f t="shared" ca="1" si="2"/>
        <v>0</v>
      </c>
      <c r="AU20" s="60">
        <f t="shared" ca="1" si="2"/>
        <v>0</v>
      </c>
      <c r="AV20" s="60">
        <f t="shared" ca="1" si="2"/>
        <v>0</v>
      </c>
      <c r="AW20" s="60">
        <f t="shared" ca="1" si="2"/>
        <v>0</v>
      </c>
      <c r="AX20" s="60">
        <f t="shared" ca="1" si="2"/>
        <v>0</v>
      </c>
      <c r="AY20" s="60">
        <f t="shared" ca="1" si="2"/>
        <v>0</v>
      </c>
      <c r="AZ20" s="60">
        <f t="shared" ca="1" si="3"/>
        <v>0</v>
      </c>
      <c r="BA20" s="60">
        <f t="shared" ca="1" si="3"/>
        <v>0</v>
      </c>
      <c r="BB20" s="60">
        <f t="shared" ca="1" si="3"/>
        <v>0</v>
      </c>
      <c r="BC20" s="60">
        <f t="shared" ca="1" si="3"/>
        <v>0</v>
      </c>
      <c r="BD20" s="60">
        <f t="shared" ca="1" si="3"/>
        <v>0</v>
      </c>
      <c r="BE20" s="60">
        <f t="shared" ca="1" si="3"/>
        <v>0</v>
      </c>
      <c r="BF20" s="60">
        <f t="shared" ca="1" si="3"/>
        <v>0</v>
      </c>
      <c r="BG20" s="60">
        <f t="shared" ca="1" si="3"/>
        <v>0</v>
      </c>
      <c r="BH20" s="60">
        <f t="shared" ca="1" si="3"/>
        <v>0</v>
      </c>
      <c r="BI20" s="60">
        <f t="shared" ca="1" si="3"/>
        <v>0</v>
      </c>
      <c r="BJ20" s="60">
        <f t="shared" ca="1" si="3"/>
        <v>0</v>
      </c>
      <c r="BK20" s="60">
        <f t="shared" ca="1" si="3"/>
        <v>0</v>
      </c>
      <c r="BL20" s="60">
        <f t="shared" ca="1" si="3"/>
        <v>0</v>
      </c>
      <c r="BM20" s="60">
        <f t="shared" ca="1" si="3"/>
        <v>0</v>
      </c>
      <c r="BN20" s="60">
        <f t="shared" ca="1" si="3"/>
        <v>0</v>
      </c>
      <c r="BO20" s="60">
        <f t="shared" ca="1" si="3"/>
        <v>0</v>
      </c>
      <c r="BP20" s="60">
        <f t="shared" ca="1" si="4"/>
        <v>0</v>
      </c>
      <c r="BQ20" s="60">
        <f t="shared" ca="1" si="4"/>
        <v>0</v>
      </c>
      <c r="BR20" s="60">
        <f t="shared" ca="1" si="4"/>
        <v>0</v>
      </c>
      <c r="BS20" s="60">
        <f t="shared" ca="1" si="4"/>
        <v>0</v>
      </c>
      <c r="BT20" s="60">
        <f t="shared" ca="1" si="4"/>
        <v>0</v>
      </c>
      <c r="BU20" s="60">
        <f t="shared" ca="1" si="4"/>
        <v>0</v>
      </c>
      <c r="BV20" s="60">
        <f t="shared" ca="1" si="4"/>
        <v>0</v>
      </c>
      <c r="BW20" s="60">
        <f t="shared" ca="1" si="4"/>
        <v>0</v>
      </c>
      <c r="BX20" s="60">
        <f t="shared" ca="1" si="4"/>
        <v>0</v>
      </c>
      <c r="BY20" s="60">
        <f t="shared" ca="1" si="4"/>
        <v>0</v>
      </c>
      <c r="BZ20" s="60">
        <f t="shared" ca="1" si="4"/>
        <v>0</v>
      </c>
      <c r="CA20" s="60">
        <f t="shared" ca="1" si="4"/>
        <v>0</v>
      </c>
      <c r="CB20" s="60">
        <f t="shared" ca="1" si="4"/>
        <v>0</v>
      </c>
      <c r="CC20" s="60">
        <f t="shared" ca="1" si="4"/>
        <v>0</v>
      </c>
      <c r="CD20" s="60">
        <f t="shared" ca="1" si="4"/>
        <v>0</v>
      </c>
      <c r="CE20" s="60">
        <f t="shared" ca="1" si="4"/>
        <v>0</v>
      </c>
      <c r="CF20" s="60">
        <f t="shared" ca="1" si="5"/>
        <v>0</v>
      </c>
      <c r="CG20" s="60">
        <f t="shared" ca="1" si="5"/>
        <v>0</v>
      </c>
      <c r="CH20" s="60">
        <f t="shared" ca="1" si="5"/>
        <v>0</v>
      </c>
      <c r="CI20" s="60">
        <f t="shared" ca="1" si="5"/>
        <v>0</v>
      </c>
      <c r="CJ20" s="60">
        <f t="shared" ca="1" si="5"/>
        <v>0</v>
      </c>
      <c r="CK20" s="60">
        <f t="shared" ca="1" si="5"/>
        <v>0</v>
      </c>
      <c r="CL20" s="60">
        <f t="shared" ca="1" si="5"/>
        <v>0</v>
      </c>
      <c r="CM20" s="60">
        <f t="shared" ca="1" si="5"/>
        <v>0</v>
      </c>
      <c r="CN20" s="60">
        <f t="shared" ca="1" si="5"/>
        <v>0</v>
      </c>
      <c r="CO20" s="60">
        <f t="shared" ca="1" si="5"/>
        <v>0</v>
      </c>
      <c r="CP20" s="60">
        <f t="shared" ca="1" si="5"/>
        <v>0</v>
      </c>
      <c r="CQ20" s="60">
        <f t="shared" ca="1" si="5"/>
        <v>0</v>
      </c>
      <c r="CR20" s="60">
        <f t="shared" ca="1" si="5"/>
        <v>0</v>
      </c>
      <c r="CS20" s="60">
        <f t="shared" ca="1" si="5"/>
        <v>0</v>
      </c>
      <c r="CT20" s="60">
        <f t="shared" ca="1" si="5"/>
        <v>0</v>
      </c>
      <c r="CU20" s="60">
        <f t="shared" ca="1" si="6"/>
        <v>0</v>
      </c>
    </row>
    <row r="21" spans="1:99" ht="12.75" customHeight="1">
      <c r="A21" s="43" t="s">
        <v>29</v>
      </c>
      <c r="B21" s="58">
        <v>1018</v>
      </c>
      <c r="C21" s="59" t="s">
        <v>376</v>
      </c>
      <c r="D21" s="60">
        <f t="shared" ca="1" si="0"/>
        <v>0</v>
      </c>
      <c r="E21" s="60">
        <f t="shared" ca="1" si="0"/>
        <v>0</v>
      </c>
      <c r="F21" s="60">
        <f t="shared" ca="1" si="0"/>
        <v>0</v>
      </c>
      <c r="G21" s="60">
        <f t="shared" ca="1" si="0"/>
        <v>0</v>
      </c>
      <c r="H21" s="60">
        <f t="shared" ca="1" si="0"/>
        <v>0</v>
      </c>
      <c r="I21" s="60">
        <f t="shared" ca="1" si="0"/>
        <v>0</v>
      </c>
      <c r="J21" s="60">
        <f t="shared" ca="1" si="0"/>
        <v>0</v>
      </c>
      <c r="K21" s="60">
        <f t="shared" ca="1" si="0"/>
        <v>0</v>
      </c>
      <c r="L21" s="60">
        <f t="shared" ca="1" si="0"/>
        <v>0</v>
      </c>
      <c r="M21" s="60">
        <f t="shared" ca="1" si="0"/>
        <v>0</v>
      </c>
      <c r="N21" s="60">
        <f t="shared" ca="1" si="0"/>
        <v>0</v>
      </c>
      <c r="O21" s="60">
        <f t="shared" ca="1" si="0"/>
        <v>0</v>
      </c>
      <c r="P21" s="60">
        <f t="shared" ca="1" si="0"/>
        <v>0</v>
      </c>
      <c r="Q21" s="60">
        <f t="shared" ca="1" si="0"/>
        <v>0</v>
      </c>
      <c r="R21" s="60">
        <f t="shared" ca="1" si="0"/>
        <v>0</v>
      </c>
      <c r="S21" s="60">
        <f t="shared" ca="1" si="0"/>
        <v>0</v>
      </c>
      <c r="T21" s="60">
        <f t="shared" ca="1" si="1"/>
        <v>0</v>
      </c>
      <c r="U21" s="60">
        <f t="shared" ca="1" si="1"/>
        <v>0</v>
      </c>
      <c r="V21" s="60">
        <f t="shared" ca="1" si="1"/>
        <v>0</v>
      </c>
      <c r="W21" s="60">
        <f t="shared" ca="1" si="1"/>
        <v>0</v>
      </c>
      <c r="X21" s="60">
        <f t="shared" ca="1" si="1"/>
        <v>0</v>
      </c>
      <c r="Y21" s="60">
        <f t="shared" ca="1" si="1"/>
        <v>0</v>
      </c>
      <c r="Z21" s="60">
        <f t="shared" ca="1" si="1"/>
        <v>0</v>
      </c>
      <c r="AA21" s="60">
        <f t="shared" ca="1" si="1"/>
        <v>0</v>
      </c>
      <c r="AB21" s="60">
        <f t="shared" ca="1" si="1"/>
        <v>0</v>
      </c>
      <c r="AC21" s="60">
        <f t="shared" ca="1" si="1"/>
        <v>0</v>
      </c>
      <c r="AD21" s="60">
        <f t="shared" ca="1" si="1"/>
        <v>0</v>
      </c>
      <c r="AE21" s="60">
        <f t="shared" ca="1" si="1"/>
        <v>0</v>
      </c>
      <c r="AF21" s="60">
        <f t="shared" ca="1" si="1"/>
        <v>0</v>
      </c>
      <c r="AG21" s="60">
        <f t="shared" ca="1" si="1"/>
        <v>0</v>
      </c>
      <c r="AH21" s="60">
        <f t="shared" ca="1" si="1"/>
        <v>0</v>
      </c>
      <c r="AI21" s="60">
        <f t="shared" ca="1" si="1"/>
        <v>0</v>
      </c>
      <c r="AJ21" s="60">
        <f t="shared" ca="1" si="2"/>
        <v>0</v>
      </c>
      <c r="AK21" s="60">
        <f t="shared" ca="1" si="2"/>
        <v>0</v>
      </c>
      <c r="AL21" s="60">
        <f t="shared" ca="1" si="2"/>
        <v>0</v>
      </c>
      <c r="AM21" s="60">
        <f t="shared" ca="1" si="2"/>
        <v>0</v>
      </c>
      <c r="AN21" s="60">
        <f t="shared" ca="1" si="2"/>
        <v>0</v>
      </c>
      <c r="AO21" s="60">
        <f t="shared" ca="1" si="2"/>
        <v>0</v>
      </c>
      <c r="AP21" s="60">
        <f t="shared" ca="1" si="2"/>
        <v>0</v>
      </c>
      <c r="AQ21" s="60">
        <f t="shared" ca="1" si="2"/>
        <v>0</v>
      </c>
      <c r="AR21" s="60">
        <f t="shared" ca="1" si="2"/>
        <v>0</v>
      </c>
      <c r="AS21" s="60">
        <f t="shared" ca="1" si="2"/>
        <v>0</v>
      </c>
      <c r="AT21" s="60">
        <f t="shared" ca="1" si="2"/>
        <v>0</v>
      </c>
      <c r="AU21" s="60">
        <f t="shared" ca="1" si="2"/>
        <v>0</v>
      </c>
      <c r="AV21" s="60">
        <f t="shared" ca="1" si="2"/>
        <v>0</v>
      </c>
      <c r="AW21" s="60">
        <f t="shared" ca="1" si="2"/>
        <v>0</v>
      </c>
      <c r="AX21" s="60">
        <f t="shared" ca="1" si="2"/>
        <v>0</v>
      </c>
      <c r="AY21" s="60">
        <f t="shared" ca="1" si="2"/>
        <v>0</v>
      </c>
      <c r="AZ21" s="60">
        <f t="shared" ca="1" si="3"/>
        <v>0</v>
      </c>
      <c r="BA21" s="60">
        <f t="shared" ca="1" si="3"/>
        <v>0</v>
      </c>
      <c r="BB21" s="60">
        <f t="shared" ca="1" si="3"/>
        <v>0</v>
      </c>
      <c r="BC21" s="60">
        <f t="shared" ca="1" si="3"/>
        <v>0</v>
      </c>
      <c r="BD21" s="60">
        <f t="shared" ca="1" si="3"/>
        <v>0</v>
      </c>
      <c r="BE21" s="60">
        <f t="shared" ca="1" si="3"/>
        <v>0</v>
      </c>
      <c r="BF21" s="60">
        <f t="shared" ca="1" si="3"/>
        <v>0</v>
      </c>
      <c r="BG21" s="60">
        <f t="shared" ca="1" si="3"/>
        <v>0</v>
      </c>
      <c r="BH21" s="60">
        <f t="shared" ca="1" si="3"/>
        <v>0</v>
      </c>
      <c r="BI21" s="60">
        <f t="shared" ca="1" si="3"/>
        <v>0</v>
      </c>
      <c r="BJ21" s="60">
        <f t="shared" ca="1" si="3"/>
        <v>0</v>
      </c>
      <c r="BK21" s="60">
        <f t="shared" ca="1" si="3"/>
        <v>0</v>
      </c>
      <c r="BL21" s="60">
        <f t="shared" ca="1" si="3"/>
        <v>0</v>
      </c>
      <c r="BM21" s="60">
        <f t="shared" ca="1" si="3"/>
        <v>0</v>
      </c>
      <c r="BN21" s="60">
        <f t="shared" ca="1" si="3"/>
        <v>0</v>
      </c>
      <c r="BO21" s="60">
        <f t="shared" ca="1" si="3"/>
        <v>0</v>
      </c>
      <c r="BP21" s="60">
        <f t="shared" ca="1" si="4"/>
        <v>0</v>
      </c>
      <c r="BQ21" s="60">
        <f t="shared" ca="1" si="4"/>
        <v>0</v>
      </c>
      <c r="BR21" s="60">
        <f t="shared" ca="1" si="4"/>
        <v>0</v>
      </c>
      <c r="BS21" s="60">
        <f t="shared" ca="1" si="4"/>
        <v>0</v>
      </c>
      <c r="BT21" s="60">
        <f t="shared" ca="1" si="4"/>
        <v>0</v>
      </c>
      <c r="BU21" s="60">
        <f t="shared" ca="1" si="4"/>
        <v>0</v>
      </c>
      <c r="BV21" s="60">
        <f t="shared" ca="1" si="4"/>
        <v>0</v>
      </c>
      <c r="BW21" s="60">
        <f t="shared" ca="1" si="4"/>
        <v>0</v>
      </c>
      <c r="BX21" s="60">
        <f t="shared" ca="1" si="4"/>
        <v>0</v>
      </c>
      <c r="BY21" s="60">
        <f t="shared" ca="1" si="4"/>
        <v>0</v>
      </c>
      <c r="BZ21" s="60">
        <f t="shared" ca="1" si="4"/>
        <v>0</v>
      </c>
      <c r="CA21" s="60">
        <f t="shared" ca="1" si="4"/>
        <v>0</v>
      </c>
      <c r="CB21" s="60">
        <f t="shared" ca="1" si="4"/>
        <v>0</v>
      </c>
      <c r="CC21" s="60">
        <f t="shared" ca="1" si="4"/>
        <v>0</v>
      </c>
      <c r="CD21" s="60">
        <f t="shared" ca="1" si="4"/>
        <v>0</v>
      </c>
      <c r="CE21" s="60">
        <f t="shared" ca="1" si="4"/>
        <v>0</v>
      </c>
      <c r="CF21" s="60">
        <f t="shared" ca="1" si="5"/>
        <v>0</v>
      </c>
      <c r="CG21" s="60">
        <f t="shared" ca="1" si="5"/>
        <v>0</v>
      </c>
      <c r="CH21" s="60">
        <f t="shared" ca="1" si="5"/>
        <v>0</v>
      </c>
      <c r="CI21" s="60">
        <f t="shared" ca="1" si="5"/>
        <v>0</v>
      </c>
      <c r="CJ21" s="60">
        <f t="shared" ca="1" si="5"/>
        <v>0</v>
      </c>
      <c r="CK21" s="60">
        <f t="shared" ca="1" si="5"/>
        <v>0</v>
      </c>
      <c r="CL21" s="60">
        <f t="shared" ca="1" si="5"/>
        <v>0</v>
      </c>
      <c r="CM21" s="60">
        <f t="shared" ca="1" si="5"/>
        <v>0</v>
      </c>
      <c r="CN21" s="60">
        <f t="shared" ca="1" si="5"/>
        <v>0</v>
      </c>
      <c r="CO21" s="60">
        <f t="shared" ca="1" si="5"/>
        <v>0</v>
      </c>
      <c r="CP21" s="60">
        <f t="shared" ca="1" si="5"/>
        <v>0</v>
      </c>
      <c r="CQ21" s="60">
        <f t="shared" ca="1" si="5"/>
        <v>0</v>
      </c>
      <c r="CR21" s="60">
        <f t="shared" ca="1" si="5"/>
        <v>0</v>
      </c>
      <c r="CS21" s="60">
        <f t="shared" ca="1" si="5"/>
        <v>0</v>
      </c>
      <c r="CT21" s="60">
        <f t="shared" ca="1" si="5"/>
        <v>0</v>
      </c>
      <c r="CU21" s="60">
        <f t="shared" ca="1" si="6"/>
        <v>0</v>
      </c>
    </row>
    <row r="22" spans="1:99" ht="12.75" customHeight="1">
      <c r="A22" s="43" t="s">
        <v>31</v>
      </c>
      <c r="B22" s="58">
        <v>1020</v>
      </c>
      <c r="C22" s="59" t="s">
        <v>376</v>
      </c>
      <c r="D22" s="60">
        <f t="shared" ca="1" si="0"/>
        <v>0</v>
      </c>
      <c r="E22" s="60">
        <f t="shared" ca="1" si="0"/>
        <v>0</v>
      </c>
      <c r="F22" s="60">
        <f t="shared" ca="1" si="0"/>
        <v>0</v>
      </c>
      <c r="G22" s="60">
        <f t="shared" ca="1" si="0"/>
        <v>0</v>
      </c>
      <c r="H22" s="60">
        <f t="shared" ca="1" si="0"/>
        <v>0</v>
      </c>
      <c r="I22" s="60">
        <f t="shared" ca="1" si="0"/>
        <v>0</v>
      </c>
      <c r="J22" s="60">
        <f t="shared" ca="1" si="0"/>
        <v>0</v>
      </c>
      <c r="K22" s="60">
        <f t="shared" ca="1" si="0"/>
        <v>0</v>
      </c>
      <c r="L22" s="60">
        <f t="shared" ca="1" si="0"/>
        <v>0</v>
      </c>
      <c r="M22" s="60">
        <f t="shared" ca="1" si="0"/>
        <v>0</v>
      </c>
      <c r="N22" s="60">
        <f t="shared" ca="1" si="0"/>
        <v>0</v>
      </c>
      <c r="O22" s="60">
        <f t="shared" ca="1" si="0"/>
        <v>0</v>
      </c>
      <c r="P22" s="60">
        <f t="shared" ca="1" si="0"/>
        <v>0</v>
      </c>
      <c r="Q22" s="60">
        <f t="shared" ca="1" si="0"/>
        <v>0</v>
      </c>
      <c r="R22" s="60">
        <f t="shared" ca="1" si="0"/>
        <v>0</v>
      </c>
      <c r="S22" s="60">
        <f t="shared" ref="N22:AC37" ca="1" si="7">INDIRECT("'"&amp;VLOOKUP($A$2,$GC$1:$GD$19,2,0)&amp;"'!"&amp;ADDRESS(IFERROR(MATCH($B22,INDIRECT("'"&amp;VLOOKUP($A$2,$GC$1:$GD$19,2,0)&amp;"'!B:B"),0),MATCH($A$82,INDIRECT("'"&amp;VLOOKUP($A$2,$GC$1:$GD$19,2,0)&amp;"'!A:A"),0)),MATCH(S$5,INDIRECT("'"&amp;VLOOKUP($A$2,$GC$1:$GD$19,2,0)&amp;"'!5:5"),0)))</f>
        <v>0</v>
      </c>
      <c r="T22" s="60">
        <f t="shared" ca="1" si="7"/>
        <v>0</v>
      </c>
      <c r="U22" s="60">
        <f t="shared" ca="1" si="7"/>
        <v>0</v>
      </c>
      <c r="V22" s="60">
        <f t="shared" ca="1" si="7"/>
        <v>0</v>
      </c>
      <c r="W22" s="60">
        <f t="shared" ca="1" si="7"/>
        <v>0</v>
      </c>
      <c r="X22" s="60">
        <f t="shared" ca="1" si="1"/>
        <v>0</v>
      </c>
      <c r="Y22" s="60">
        <f t="shared" ca="1" si="1"/>
        <v>0</v>
      </c>
      <c r="Z22" s="60">
        <f t="shared" ca="1" si="1"/>
        <v>0</v>
      </c>
      <c r="AA22" s="60">
        <f t="shared" ca="1" si="1"/>
        <v>0</v>
      </c>
      <c r="AB22" s="60">
        <f t="shared" ca="1" si="1"/>
        <v>0</v>
      </c>
      <c r="AC22" s="60">
        <f t="shared" ca="1" si="1"/>
        <v>0</v>
      </c>
      <c r="AD22" s="60">
        <f t="shared" ca="1" si="1"/>
        <v>0</v>
      </c>
      <c r="AE22" s="60">
        <f t="shared" ca="1" si="1"/>
        <v>0</v>
      </c>
      <c r="AF22" s="60">
        <f t="shared" ca="1" si="1"/>
        <v>0</v>
      </c>
      <c r="AG22" s="60">
        <f t="shared" ca="1" si="1"/>
        <v>0</v>
      </c>
      <c r="AH22" s="60">
        <f t="shared" ca="1" si="1"/>
        <v>0</v>
      </c>
      <c r="AI22" s="60">
        <f t="shared" ca="1" si="1"/>
        <v>0</v>
      </c>
      <c r="AJ22" s="60">
        <f t="shared" ca="1" si="2"/>
        <v>0</v>
      </c>
      <c r="AK22" s="60">
        <f t="shared" ca="1" si="2"/>
        <v>0</v>
      </c>
      <c r="AL22" s="60">
        <f t="shared" ca="1" si="2"/>
        <v>0</v>
      </c>
      <c r="AM22" s="60">
        <f t="shared" ca="1" si="2"/>
        <v>0</v>
      </c>
      <c r="AN22" s="60">
        <f t="shared" ca="1" si="2"/>
        <v>0</v>
      </c>
      <c r="AO22" s="60">
        <f t="shared" ca="1" si="2"/>
        <v>0</v>
      </c>
      <c r="AP22" s="60">
        <f t="shared" ca="1" si="2"/>
        <v>0</v>
      </c>
      <c r="AQ22" s="60">
        <f t="shared" ca="1" si="2"/>
        <v>0</v>
      </c>
      <c r="AR22" s="60">
        <f t="shared" ca="1" si="2"/>
        <v>0</v>
      </c>
      <c r="AS22" s="60">
        <f t="shared" ca="1" si="2"/>
        <v>0</v>
      </c>
      <c r="AT22" s="60">
        <f t="shared" ca="1" si="2"/>
        <v>0</v>
      </c>
      <c r="AU22" s="60">
        <f t="shared" ca="1" si="2"/>
        <v>0</v>
      </c>
      <c r="AV22" s="60">
        <f t="shared" ca="1" si="2"/>
        <v>0</v>
      </c>
      <c r="AW22" s="60">
        <f t="shared" ca="1" si="2"/>
        <v>0</v>
      </c>
      <c r="AX22" s="60">
        <f t="shared" ca="1" si="2"/>
        <v>0</v>
      </c>
      <c r="AY22" s="60">
        <f t="shared" ref="AY22:BA22" ca="1" si="8">INDIRECT("'"&amp;VLOOKUP($A$2,$GC$1:$GD$19,2,0)&amp;"'!"&amp;ADDRESS(IFERROR(MATCH($B22,INDIRECT("'"&amp;VLOOKUP($A$2,$GC$1:$GD$19,2,0)&amp;"'!B:B"),0),MATCH($A$82,INDIRECT("'"&amp;VLOOKUP($A$2,$GC$1:$GD$19,2,0)&amp;"'!A:A"),0)),MATCH(AY$5,INDIRECT("'"&amp;VLOOKUP($A$2,$GC$1:$GD$19,2,0)&amp;"'!5:5"),0)))</f>
        <v>0</v>
      </c>
      <c r="AZ22" s="60">
        <f t="shared" ca="1" si="8"/>
        <v>0</v>
      </c>
      <c r="BA22" s="60">
        <f t="shared" ca="1" si="8"/>
        <v>0</v>
      </c>
      <c r="BB22" s="60">
        <f t="shared" ca="1" si="3"/>
        <v>0</v>
      </c>
      <c r="BC22" s="60">
        <f t="shared" ca="1" si="3"/>
        <v>0</v>
      </c>
      <c r="BD22" s="60">
        <f t="shared" ca="1" si="3"/>
        <v>0</v>
      </c>
      <c r="BE22" s="60">
        <f t="shared" ca="1" si="3"/>
        <v>0</v>
      </c>
      <c r="BF22" s="60">
        <f t="shared" ca="1" si="3"/>
        <v>0</v>
      </c>
      <c r="BG22" s="60">
        <f t="shared" ca="1" si="3"/>
        <v>0</v>
      </c>
      <c r="BH22" s="60">
        <f t="shared" ca="1" si="3"/>
        <v>0</v>
      </c>
      <c r="BI22" s="60">
        <f t="shared" ca="1" si="3"/>
        <v>0</v>
      </c>
      <c r="BJ22" s="60">
        <f t="shared" ca="1" si="3"/>
        <v>0</v>
      </c>
      <c r="BK22" s="60">
        <f t="shared" ca="1" si="3"/>
        <v>0</v>
      </c>
      <c r="BL22" s="60">
        <f t="shared" ca="1" si="3"/>
        <v>0</v>
      </c>
      <c r="BM22" s="60">
        <f t="shared" ca="1" si="3"/>
        <v>0</v>
      </c>
      <c r="BN22" s="60">
        <f t="shared" ca="1" si="3"/>
        <v>0</v>
      </c>
      <c r="BO22" s="60">
        <f t="shared" ca="1" si="3"/>
        <v>0</v>
      </c>
      <c r="BP22" s="60">
        <f t="shared" ca="1" si="4"/>
        <v>0</v>
      </c>
      <c r="BQ22" s="60">
        <f t="shared" ca="1" si="4"/>
        <v>0</v>
      </c>
      <c r="BR22" s="60">
        <f t="shared" ca="1" si="4"/>
        <v>0</v>
      </c>
      <c r="BS22" s="60">
        <f t="shared" ca="1" si="4"/>
        <v>0</v>
      </c>
      <c r="BT22" s="60">
        <f t="shared" ca="1" si="4"/>
        <v>0</v>
      </c>
      <c r="BU22" s="60">
        <f t="shared" ca="1" si="4"/>
        <v>0</v>
      </c>
      <c r="BV22" s="60">
        <f t="shared" ca="1" si="4"/>
        <v>0</v>
      </c>
      <c r="BW22" s="60">
        <f t="shared" ca="1" si="4"/>
        <v>0</v>
      </c>
      <c r="BX22" s="60">
        <f t="shared" ca="1" si="4"/>
        <v>0</v>
      </c>
      <c r="BY22" s="60">
        <f t="shared" ca="1" si="4"/>
        <v>0</v>
      </c>
      <c r="BZ22" s="60">
        <f t="shared" ca="1" si="4"/>
        <v>0</v>
      </c>
      <c r="CA22" s="60">
        <f t="shared" ca="1" si="4"/>
        <v>0</v>
      </c>
      <c r="CB22" s="60">
        <f t="shared" ca="1" si="4"/>
        <v>0</v>
      </c>
      <c r="CC22" s="60">
        <f t="shared" ca="1" si="4"/>
        <v>0</v>
      </c>
      <c r="CD22" s="60">
        <f t="shared" ca="1" si="4"/>
        <v>0</v>
      </c>
      <c r="CE22" s="60">
        <f t="shared" ref="CE22" ca="1" si="9">INDIRECT("'"&amp;VLOOKUP($A$2,$GC$1:$GD$19,2,0)&amp;"'!"&amp;ADDRESS(IFERROR(MATCH($B22,INDIRECT("'"&amp;VLOOKUP($A$2,$GC$1:$GD$19,2,0)&amp;"'!B:B"),0),MATCH($A$82,INDIRECT("'"&amp;VLOOKUP($A$2,$GC$1:$GD$19,2,0)&amp;"'!A:A"),0)),MATCH(CE$5,INDIRECT("'"&amp;VLOOKUP($A$2,$GC$1:$GD$19,2,0)&amp;"'!5:5"),0)))</f>
        <v>0</v>
      </c>
      <c r="CF22" s="60">
        <f t="shared" ca="1" si="5"/>
        <v>0</v>
      </c>
      <c r="CG22" s="60">
        <f t="shared" ca="1" si="5"/>
        <v>0</v>
      </c>
      <c r="CH22" s="60">
        <f t="shared" ca="1" si="5"/>
        <v>0</v>
      </c>
      <c r="CI22" s="60">
        <f t="shared" ca="1" si="5"/>
        <v>0</v>
      </c>
      <c r="CJ22" s="60">
        <f t="shared" ca="1" si="5"/>
        <v>0</v>
      </c>
      <c r="CK22" s="60">
        <f t="shared" ca="1" si="5"/>
        <v>0</v>
      </c>
      <c r="CL22" s="60">
        <f t="shared" ca="1" si="5"/>
        <v>0</v>
      </c>
      <c r="CM22" s="60">
        <f t="shared" ca="1" si="5"/>
        <v>0</v>
      </c>
      <c r="CN22" s="60">
        <f t="shared" ca="1" si="5"/>
        <v>0</v>
      </c>
      <c r="CO22" s="60">
        <f t="shared" ca="1" si="5"/>
        <v>0</v>
      </c>
      <c r="CP22" s="60">
        <f t="shared" ca="1" si="5"/>
        <v>0</v>
      </c>
      <c r="CQ22" s="60">
        <f t="shared" ca="1" si="5"/>
        <v>0</v>
      </c>
      <c r="CR22" s="60">
        <f t="shared" ca="1" si="5"/>
        <v>0</v>
      </c>
      <c r="CS22" s="60">
        <f t="shared" ca="1" si="5"/>
        <v>0</v>
      </c>
      <c r="CT22" s="60">
        <f t="shared" ca="1" si="5"/>
        <v>0</v>
      </c>
      <c r="CU22" s="60">
        <f t="shared" ca="1" si="6"/>
        <v>0</v>
      </c>
    </row>
    <row r="23" spans="1:99" ht="12.75" customHeight="1">
      <c r="A23" s="43" t="s">
        <v>33</v>
      </c>
      <c r="B23" s="58">
        <v>1022</v>
      </c>
      <c r="C23" s="59" t="s">
        <v>376</v>
      </c>
      <c r="D23" s="60">
        <f t="shared" ref="D23:S38" ca="1" si="10">INDIRECT("'"&amp;VLOOKUP($A$2,$GC$1:$GD$19,2,0)&amp;"'!"&amp;ADDRESS(IFERROR(MATCH($B23,INDIRECT("'"&amp;VLOOKUP($A$2,$GC$1:$GD$19,2,0)&amp;"'!B:B"),0),MATCH($A$82,INDIRECT("'"&amp;VLOOKUP($A$2,$GC$1:$GD$19,2,0)&amp;"'!A:A"),0)),MATCH(D$5,INDIRECT("'"&amp;VLOOKUP($A$2,$GC$1:$GD$19,2,0)&amp;"'!5:5"),0)))</f>
        <v>0</v>
      </c>
      <c r="E23" s="60">
        <f t="shared" ca="1" si="10"/>
        <v>0</v>
      </c>
      <c r="F23" s="60">
        <f t="shared" ca="1" si="10"/>
        <v>0</v>
      </c>
      <c r="G23" s="60">
        <f t="shared" ca="1" si="10"/>
        <v>0</v>
      </c>
      <c r="H23" s="60">
        <f t="shared" ca="1" si="10"/>
        <v>0</v>
      </c>
      <c r="I23" s="60">
        <f t="shared" ca="1" si="10"/>
        <v>0</v>
      </c>
      <c r="J23" s="60">
        <f t="shared" ca="1" si="10"/>
        <v>0</v>
      </c>
      <c r="K23" s="60">
        <f t="shared" ca="1" si="10"/>
        <v>0</v>
      </c>
      <c r="L23" s="60">
        <f t="shared" ca="1" si="10"/>
        <v>0</v>
      </c>
      <c r="M23" s="60">
        <f t="shared" ca="1" si="10"/>
        <v>0</v>
      </c>
      <c r="N23" s="60">
        <f t="shared" ca="1" si="7"/>
        <v>0</v>
      </c>
      <c r="O23" s="60">
        <f t="shared" ca="1" si="7"/>
        <v>0</v>
      </c>
      <c r="P23" s="60">
        <f t="shared" ca="1" si="7"/>
        <v>0</v>
      </c>
      <c r="Q23" s="60">
        <f t="shared" ca="1" si="7"/>
        <v>0</v>
      </c>
      <c r="R23" s="60">
        <f t="shared" ca="1" si="7"/>
        <v>0</v>
      </c>
      <c r="S23" s="60">
        <f t="shared" ca="1" si="7"/>
        <v>0</v>
      </c>
      <c r="T23" s="60">
        <f t="shared" ca="1" si="7"/>
        <v>0</v>
      </c>
      <c r="U23" s="60">
        <f t="shared" ca="1" si="7"/>
        <v>0</v>
      </c>
      <c r="V23" s="60">
        <f t="shared" ca="1" si="7"/>
        <v>0</v>
      </c>
      <c r="W23" s="60">
        <f t="shared" ca="1" si="7"/>
        <v>0</v>
      </c>
      <c r="X23" s="60">
        <f t="shared" ca="1" si="7"/>
        <v>0</v>
      </c>
      <c r="Y23" s="60">
        <f t="shared" ca="1" si="7"/>
        <v>0</v>
      </c>
      <c r="Z23" s="60">
        <f t="shared" ca="1" si="7"/>
        <v>0</v>
      </c>
      <c r="AA23" s="60">
        <f t="shared" ca="1" si="7"/>
        <v>0</v>
      </c>
      <c r="AB23" s="60">
        <f t="shared" ca="1" si="7"/>
        <v>0</v>
      </c>
      <c r="AC23" s="60">
        <f t="shared" ca="1" si="7"/>
        <v>0</v>
      </c>
      <c r="AD23" s="60">
        <f t="shared" ref="AD23:AS38" ca="1" si="11">INDIRECT("'"&amp;VLOOKUP($A$2,$GC$1:$GD$19,2,0)&amp;"'!"&amp;ADDRESS(IFERROR(MATCH($B23,INDIRECT("'"&amp;VLOOKUP($A$2,$GC$1:$GD$19,2,0)&amp;"'!B:B"),0),MATCH($A$82,INDIRECT("'"&amp;VLOOKUP($A$2,$GC$1:$GD$19,2,0)&amp;"'!A:A"),0)),MATCH(AD$5,INDIRECT("'"&amp;VLOOKUP($A$2,$GC$1:$GD$19,2,0)&amp;"'!5:5"),0)))</f>
        <v>0</v>
      </c>
      <c r="AE23" s="60">
        <f t="shared" ca="1" si="11"/>
        <v>0</v>
      </c>
      <c r="AF23" s="60">
        <f t="shared" ca="1" si="11"/>
        <v>0</v>
      </c>
      <c r="AG23" s="60">
        <f t="shared" ca="1" si="11"/>
        <v>0</v>
      </c>
      <c r="AH23" s="60">
        <f t="shared" ca="1" si="11"/>
        <v>0</v>
      </c>
      <c r="AI23" s="60">
        <f t="shared" ca="1" si="11"/>
        <v>0</v>
      </c>
      <c r="AJ23" s="60">
        <f t="shared" ca="1" si="11"/>
        <v>0</v>
      </c>
      <c r="AK23" s="60">
        <f t="shared" ca="1" si="11"/>
        <v>0</v>
      </c>
      <c r="AL23" s="60">
        <f t="shared" ca="1" si="11"/>
        <v>0</v>
      </c>
      <c r="AM23" s="60">
        <f t="shared" ca="1" si="11"/>
        <v>0</v>
      </c>
      <c r="AN23" s="60">
        <f t="shared" ca="1" si="11"/>
        <v>0</v>
      </c>
      <c r="AO23" s="60">
        <f t="shared" ca="1" si="11"/>
        <v>0</v>
      </c>
      <c r="AP23" s="60">
        <f t="shared" ca="1" si="11"/>
        <v>0</v>
      </c>
      <c r="AQ23" s="60">
        <f t="shared" ca="1" si="11"/>
        <v>0</v>
      </c>
      <c r="AR23" s="60">
        <f t="shared" ca="1" si="11"/>
        <v>0</v>
      </c>
      <c r="AS23" s="60">
        <f t="shared" ca="1" si="11"/>
        <v>0</v>
      </c>
      <c r="AT23" s="60">
        <f t="shared" ref="AT23:BI38" ca="1" si="12">INDIRECT("'"&amp;VLOOKUP($A$2,$GC$1:$GD$19,2,0)&amp;"'!"&amp;ADDRESS(IFERROR(MATCH($B23,INDIRECT("'"&amp;VLOOKUP($A$2,$GC$1:$GD$19,2,0)&amp;"'!B:B"),0),MATCH($A$82,INDIRECT("'"&amp;VLOOKUP($A$2,$GC$1:$GD$19,2,0)&amp;"'!A:A"),0)),MATCH(AT$5,INDIRECT("'"&amp;VLOOKUP($A$2,$GC$1:$GD$19,2,0)&amp;"'!5:5"),0)))</f>
        <v>0</v>
      </c>
      <c r="AU23" s="60">
        <f t="shared" ca="1" si="12"/>
        <v>0</v>
      </c>
      <c r="AV23" s="60">
        <f t="shared" ca="1" si="12"/>
        <v>0</v>
      </c>
      <c r="AW23" s="60">
        <f t="shared" ca="1" si="12"/>
        <v>0</v>
      </c>
      <c r="AX23" s="60">
        <f t="shared" ca="1" si="12"/>
        <v>0</v>
      </c>
      <c r="AY23" s="60">
        <f t="shared" ca="1" si="12"/>
        <v>0</v>
      </c>
      <c r="AZ23" s="60">
        <f t="shared" ca="1" si="12"/>
        <v>0</v>
      </c>
      <c r="BA23" s="60">
        <f t="shared" ca="1" si="12"/>
        <v>0</v>
      </c>
      <c r="BB23" s="60">
        <f t="shared" ca="1" si="12"/>
        <v>0</v>
      </c>
      <c r="BC23" s="60">
        <f t="shared" ca="1" si="12"/>
        <v>0</v>
      </c>
      <c r="BD23" s="60">
        <f t="shared" ca="1" si="12"/>
        <v>0</v>
      </c>
      <c r="BE23" s="60">
        <f t="shared" ca="1" si="12"/>
        <v>0</v>
      </c>
      <c r="BF23" s="60">
        <f t="shared" ca="1" si="12"/>
        <v>0</v>
      </c>
      <c r="BG23" s="60">
        <f t="shared" ca="1" si="12"/>
        <v>0</v>
      </c>
      <c r="BH23" s="60">
        <f t="shared" ca="1" si="12"/>
        <v>0</v>
      </c>
      <c r="BI23" s="60">
        <f t="shared" ca="1" si="12"/>
        <v>0</v>
      </c>
      <c r="BJ23" s="60">
        <f t="shared" ref="BJ23:BY38" ca="1" si="13">INDIRECT("'"&amp;VLOOKUP($A$2,$GC$1:$GD$19,2,0)&amp;"'!"&amp;ADDRESS(IFERROR(MATCH($B23,INDIRECT("'"&amp;VLOOKUP($A$2,$GC$1:$GD$19,2,0)&amp;"'!B:B"),0),MATCH($A$82,INDIRECT("'"&amp;VLOOKUP($A$2,$GC$1:$GD$19,2,0)&amp;"'!A:A"),0)),MATCH(BJ$5,INDIRECT("'"&amp;VLOOKUP($A$2,$GC$1:$GD$19,2,0)&amp;"'!5:5"),0)))</f>
        <v>0</v>
      </c>
      <c r="BK23" s="60">
        <f t="shared" ca="1" si="13"/>
        <v>0</v>
      </c>
      <c r="BL23" s="60">
        <f t="shared" ca="1" si="13"/>
        <v>0</v>
      </c>
      <c r="BM23" s="60">
        <f t="shared" ca="1" si="13"/>
        <v>0</v>
      </c>
      <c r="BN23" s="60">
        <f t="shared" ca="1" si="13"/>
        <v>0</v>
      </c>
      <c r="BO23" s="60">
        <f t="shared" ca="1" si="13"/>
        <v>0</v>
      </c>
      <c r="BP23" s="60">
        <f t="shared" ca="1" si="13"/>
        <v>0</v>
      </c>
      <c r="BQ23" s="60">
        <f t="shared" ca="1" si="13"/>
        <v>0</v>
      </c>
      <c r="BR23" s="60">
        <f t="shared" ca="1" si="13"/>
        <v>0</v>
      </c>
      <c r="BS23" s="60">
        <f t="shared" ca="1" si="13"/>
        <v>0</v>
      </c>
      <c r="BT23" s="60">
        <f t="shared" ca="1" si="13"/>
        <v>0</v>
      </c>
      <c r="BU23" s="60">
        <f t="shared" ca="1" si="13"/>
        <v>0</v>
      </c>
      <c r="BV23" s="60">
        <f t="shared" ca="1" si="13"/>
        <v>0</v>
      </c>
      <c r="BW23" s="60">
        <f t="shared" ca="1" si="13"/>
        <v>0</v>
      </c>
      <c r="BX23" s="60">
        <f t="shared" ca="1" si="13"/>
        <v>0</v>
      </c>
      <c r="BY23" s="60">
        <f t="shared" ca="1" si="13"/>
        <v>0</v>
      </c>
      <c r="BZ23" s="60">
        <f t="shared" ref="BZ23:CO38" ca="1" si="14">INDIRECT("'"&amp;VLOOKUP($A$2,$GC$1:$GD$19,2,0)&amp;"'!"&amp;ADDRESS(IFERROR(MATCH($B23,INDIRECT("'"&amp;VLOOKUP($A$2,$GC$1:$GD$19,2,0)&amp;"'!B:B"),0),MATCH($A$82,INDIRECT("'"&amp;VLOOKUP($A$2,$GC$1:$GD$19,2,0)&amp;"'!A:A"),0)),MATCH(BZ$5,INDIRECT("'"&amp;VLOOKUP($A$2,$GC$1:$GD$19,2,0)&amp;"'!5:5"),0)))</f>
        <v>0</v>
      </c>
      <c r="CA23" s="60">
        <f t="shared" ca="1" si="14"/>
        <v>0</v>
      </c>
      <c r="CB23" s="60">
        <f t="shared" ca="1" si="14"/>
        <v>0</v>
      </c>
      <c r="CC23" s="60">
        <f t="shared" ca="1" si="14"/>
        <v>0</v>
      </c>
      <c r="CD23" s="60">
        <f t="shared" ca="1" si="14"/>
        <v>0</v>
      </c>
      <c r="CE23" s="60">
        <f t="shared" ca="1" si="14"/>
        <v>0</v>
      </c>
      <c r="CF23" s="60">
        <f t="shared" ca="1" si="14"/>
        <v>0</v>
      </c>
      <c r="CG23" s="60">
        <f t="shared" ca="1" si="14"/>
        <v>0</v>
      </c>
      <c r="CH23" s="60">
        <f t="shared" ca="1" si="14"/>
        <v>0</v>
      </c>
      <c r="CI23" s="60">
        <f t="shared" ca="1" si="14"/>
        <v>0</v>
      </c>
      <c r="CJ23" s="60">
        <f t="shared" ca="1" si="14"/>
        <v>0</v>
      </c>
      <c r="CK23" s="60">
        <f t="shared" ca="1" si="14"/>
        <v>0</v>
      </c>
      <c r="CL23" s="60">
        <f t="shared" ca="1" si="14"/>
        <v>0</v>
      </c>
      <c r="CM23" s="60">
        <f t="shared" ca="1" si="14"/>
        <v>0</v>
      </c>
      <c r="CN23" s="60">
        <f t="shared" ca="1" si="14"/>
        <v>0</v>
      </c>
      <c r="CO23" s="60">
        <f t="shared" ca="1" si="14"/>
        <v>0</v>
      </c>
      <c r="CP23" s="60">
        <f t="shared" ref="CP23:CT37" ca="1" si="15">INDIRECT("'"&amp;VLOOKUP($A$2,$GC$1:$GD$19,2,0)&amp;"'!"&amp;ADDRESS(IFERROR(MATCH($B23,INDIRECT("'"&amp;VLOOKUP($A$2,$GC$1:$GD$19,2,0)&amp;"'!B:B"),0),MATCH($A$82,INDIRECT("'"&amp;VLOOKUP($A$2,$GC$1:$GD$19,2,0)&amp;"'!A:A"),0)),MATCH(CP$5,INDIRECT("'"&amp;VLOOKUP($A$2,$GC$1:$GD$19,2,0)&amp;"'!5:5"),0)))</f>
        <v>0</v>
      </c>
      <c r="CQ23" s="60">
        <f t="shared" ca="1" si="15"/>
        <v>0</v>
      </c>
      <c r="CR23" s="60">
        <f t="shared" ca="1" si="15"/>
        <v>0</v>
      </c>
      <c r="CS23" s="60">
        <f t="shared" ca="1" si="15"/>
        <v>0</v>
      </c>
      <c r="CT23" s="60">
        <f t="shared" ca="1" si="15"/>
        <v>0</v>
      </c>
      <c r="CU23" s="60">
        <f t="shared" ca="1" si="6"/>
        <v>0</v>
      </c>
    </row>
    <row r="24" spans="1:99" ht="12.75" customHeight="1">
      <c r="A24" s="43" t="s">
        <v>35</v>
      </c>
      <c r="B24" s="58">
        <v>1025</v>
      </c>
      <c r="C24" s="59" t="s">
        <v>376</v>
      </c>
      <c r="D24" s="60">
        <f t="shared" ca="1" si="10"/>
        <v>0</v>
      </c>
      <c r="E24" s="60">
        <f t="shared" ca="1" si="10"/>
        <v>0</v>
      </c>
      <c r="F24" s="60">
        <f t="shared" ca="1" si="10"/>
        <v>0</v>
      </c>
      <c r="G24" s="60">
        <f t="shared" ca="1" si="10"/>
        <v>0</v>
      </c>
      <c r="H24" s="60">
        <f t="shared" ca="1" si="10"/>
        <v>0</v>
      </c>
      <c r="I24" s="60">
        <f t="shared" ca="1" si="10"/>
        <v>0</v>
      </c>
      <c r="J24" s="60">
        <f t="shared" ca="1" si="10"/>
        <v>0</v>
      </c>
      <c r="K24" s="60">
        <f t="shared" ca="1" si="10"/>
        <v>0</v>
      </c>
      <c r="L24" s="60">
        <f t="shared" ca="1" si="10"/>
        <v>0</v>
      </c>
      <c r="M24" s="60">
        <f t="shared" ca="1" si="10"/>
        <v>0</v>
      </c>
      <c r="N24" s="60">
        <f t="shared" ca="1" si="7"/>
        <v>0</v>
      </c>
      <c r="O24" s="60">
        <f t="shared" ca="1" si="7"/>
        <v>0</v>
      </c>
      <c r="P24" s="60">
        <f t="shared" ca="1" si="7"/>
        <v>0</v>
      </c>
      <c r="Q24" s="60">
        <f t="shared" ca="1" si="7"/>
        <v>0</v>
      </c>
      <c r="R24" s="60">
        <f t="shared" ca="1" si="7"/>
        <v>0</v>
      </c>
      <c r="S24" s="60">
        <f t="shared" ca="1" si="7"/>
        <v>0</v>
      </c>
      <c r="T24" s="60">
        <f t="shared" ca="1" si="7"/>
        <v>0</v>
      </c>
      <c r="U24" s="60">
        <f t="shared" ca="1" si="7"/>
        <v>0</v>
      </c>
      <c r="V24" s="60">
        <f t="shared" ca="1" si="7"/>
        <v>0</v>
      </c>
      <c r="W24" s="60">
        <f t="shared" ca="1" si="7"/>
        <v>0</v>
      </c>
      <c r="X24" s="60">
        <f t="shared" ca="1" si="7"/>
        <v>0</v>
      </c>
      <c r="Y24" s="60">
        <f t="shared" ca="1" si="7"/>
        <v>0</v>
      </c>
      <c r="Z24" s="60">
        <f t="shared" ca="1" si="7"/>
        <v>0</v>
      </c>
      <c r="AA24" s="60">
        <f t="shared" ca="1" si="7"/>
        <v>0</v>
      </c>
      <c r="AB24" s="60">
        <f t="shared" ca="1" si="7"/>
        <v>0</v>
      </c>
      <c r="AC24" s="60">
        <f t="shared" ca="1" si="7"/>
        <v>0</v>
      </c>
      <c r="AD24" s="60">
        <f t="shared" ca="1" si="11"/>
        <v>0</v>
      </c>
      <c r="AE24" s="60">
        <f t="shared" ca="1" si="11"/>
        <v>0</v>
      </c>
      <c r="AF24" s="60">
        <f t="shared" ca="1" si="11"/>
        <v>0</v>
      </c>
      <c r="AG24" s="60">
        <f t="shared" ca="1" si="11"/>
        <v>0</v>
      </c>
      <c r="AH24" s="60">
        <f t="shared" ca="1" si="11"/>
        <v>0</v>
      </c>
      <c r="AI24" s="60">
        <f t="shared" ca="1" si="11"/>
        <v>0</v>
      </c>
      <c r="AJ24" s="60">
        <f t="shared" ca="1" si="11"/>
        <v>0</v>
      </c>
      <c r="AK24" s="60">
        <f t="shared" ca="1" si="11"/>
        <v>0</v>
      </c>
      <c r="AL24" s="60">
        <f t="shared" ca="1" si="11"/>
        <v>0</v>
      </c>
      <c r="AM24" s="60">
        <f t="shared" ca="1" si="11"/>
        <v>0</v>
      </c>
      <c r="AN24" s="60">
        <f t="shared" ca="1" si="11"/>
        <v>0</v>
      </c>
      <c r="AO24" s="60">
        <f t="shared" ca="1" si="11"/>
        <v>0</v>
      </c>
      <c r="AP24" s="60">
        <f t="shared" ca="1" si="11"/>
        <v>0</v>
      </c>
      <c r="AQ24" s="60">
        <f t="shared" ca="1" si="11"/>
        <v>0</v>
      </c>
      <c r="AR24" s="60">
        <f t="shared" ca="1" si="11"/>
        <v>0</v>
      </c>
      <c r="AS24" s="60">
        <f t="shared" ca="1" si="11"/>
        <v>0</v>
      </c>
      <c r="AT24" s="60">
        <f t="shared" ca="1" si="12"/>
        <v>0</v>
      </c>
      <c r="AU24" s="60">
        <f t="shared" ca="1" si="12"/>
        <v>0</v>
      </c>
      <c r="AV24" s="60">
        <f t="shared" ca="1" si="12"/>
        <v>0</v>
      </c>
      <c r="AW24" s="60">
        <f t="shared" ca="1" si="12"/>
        <v>0</v>
      </c>
      <c r="AX24" s="60">
        <f t="shared" ca="1" si="12"/>
        <v>0</v>
      </c>
      <c r="AY24" s="60">
        <f t="shared" ca="1" si="12"/>
        <v>0</v>
      </c>
      <c r="AZ24" s="60">
        <f t="shared" ca="1" si="12"/>
        <v>0</v>
      </c>
      <c r="BA24" s="60">
        <f t="shared" ca="1" si="12"/>
        <v>0</v>
      </c>
      <c r="BB24" s="60">
        <f t="shared" ca="1" si="12"/>
        <v>0</v>
      </c>
      <c r="BC24" s="60">
        <f t="shared" ca="1" si="12"/>
        <v>0</v>
      </c>
      <c r="BD24" s="60">
        <f t="shared" ca="1" si="12"/>
        <v>0</v>
      </c>
      <c r="BE24" s="60">
        <f t="shared" ca="1" si="12"/>
        <v>0</v>
      </c>
      <c r="BF24" s="60">
        <f t="shared" ca="1" si="12"/>
        <v>0</v>
      </c>
      <c r="BG24" s="60">
        <f t="shared" ca="1" si="12"/>
        <v>0</v>
      </c>
      <c r="BH24" s="60">
        <f t="shared" ca="1" si="12"/>
        <v>0</v>
      </c>
      <c r="BI24" s="60">
        <f t="shared" ca="1" si="12"/>
        <v>0</v>
      </c>
      <c r="BJ24" s="60">
        <f t="shared" ca="1" si="13"/>
        <v>0</v>
      </c>
      <c r="BK24" s="60">
        <f t="shared" ca="1" si="13"/>
        <v>0</v>
      </c>
      <c r="BL24" s="60">
        <f t="shared" ca="1" si="13"/>
        <v>0</v>
      </c>
      <c r="BM24" s="60">
        <f t="shared" ca="1" si="13"/>
        <v>0</v>
      </c>
      <c r="BN24" s="60">
        <f t="shared" ca="1" si="13"/>
        <v>0</v>
      </c>
      <c r="BO24" s="60">
        <f t="shared" ca="1" si="13"/>
        <v>0</v>
      </c>
      <c r="BP24" s="60">
        <f t="shared" ca="1" si="13"/>
        <v>0</v>
      </c>
      <c r="BQ24" s="60">
        <f t="shared" ca="1" si="13"/>
        <v>0</v>
      </c>
      <c r="BR24" s="60">
        <f t="shared" ca="1" si="13"/>
        <v>0</v>
      </c>
      <c r="BS24" s="60">
        <f t="shared" ca="1" si="13"/>
        <v>0</v>
      </c>
      <c r="BT24" s="60">
        <f t="shared" ca="1" si="13"/>
        <v>0</v>
      </c>
      <c r="BU24" s="60">
        <f t="shared" ca="1" si="13"/>
        <v>0</v>
      </c>
      <c r="BV24" s="60">
        <f t="shared" ca="1" si="13"/>
        <v>0</v>
      </c>
      <c r="BW24" s="60">
        <f t="shared" ca="1" si="13"/>
        <v>0</v>
      </c>
      <c r="BX24" s="60">
        <f t="shared" ca="1" si="13"/>
        <v>0</v>
      </c>
      <c r="BY24" s="60">
        <f t="shared" ca="1" si="13"/>
        <v>0</v>
      </c>
      <c r="BZ24" s="60">
        <f t="shared" ca="1" si="14"/>
        <v>0</v>
      </c>
      <c r="CA24" s="60">
        <f t="shared" ca="1" si="14"/>
        <v>0</v>
      </c>
      <c r="CB24" s="60">
        <f t="shared" ca="1" si="14"/>
        <v>0</v>
      </c>
      <c r="CC24" s="60">
        <f t="shared" ca="1" si="14"/>
        <v>0</v>
      </c>
      <c r="CD24" s="60">
        <f t="shared" ca="1" si="14"/>
        <v>0</v>
      </c>
      <c r="CE24" s="60">
        <f t="shared" ca="1" si="14"/>
        <v>0</v>
      </c>
      <c r="CF24" s="60">
        <f t="shared" ca="1" si="14"/>
        <v>0</v>
      </c>
      <c r="CG24" s="60">
        <f t="shared" ca="1" si="14"/>
        <v>0</v>
      </c>
      <c r="CH24" s="60">
        <f t="shared" ca="1" si="14"/>
        <v>0</v>
      </c>
      <c r="CI24" s="60">
        <f t="shared" ca="1" si="14"/>
        <v>0</v>
      </c>
      <c r="CJ24" s="60">
        <f t="shared" ca="1" si="14"/>
        <v>0</v>
      </c>
      <c r="CK24" s="60">
        <f t="shared" ca="1" si="14"/>
        <v>0</v>
      </c>
      <c r="CL24" s="60">
        <f t="shared" ca="1" si="14"/>
        <v>0</v>
      </c>
      <c r="CM24" s="60">
        <f t="shared" ca="1" si="14"/>
        <v>0</v>
      </c>
      <c r="CN24" s="60">
        <f t="shared" ca="1" si="14"/>
        <v>0</v>
      </c>
      <c r="CO24" s="60">
        <f t="shared" ca="1" si="14"/>
        <v>0</v>
      </c>
      <c r="CP24" s="60">
        <f t="shared" ca="1" si="15"/>
        <v>0</v>
      </c>
      <c r="CQ24" s="60">
        <f t="shared" ca="1" si="15"/>
        <v>0</v>
      </c>
      <c r="CR24" s="60">
        <f t="shared" ca="1" si="15"/>
        <v>0</v>
      </c>
      <c r="CS24" s="60">
        <f t="shared" ca="1" si="15"/>
        <v>0</v>
      </c>
      <c r="CT24" s="60">
        <f t="shared" ca="1" si="15"/>
        <v>0</v>
      </c>
      <c r="CU24" s="60">
        <f t="shared" ca="1" si="6"/>
        <v>0</v>
      </c>
    </row>
    <row r="25" spans="1:99" ht="12.75" customHeight="1">
      <c r="A25" s="43" t="s">
        <v>37</v>
      </c>
      <c r="B25" s="58">
        <v>1027</v>
      </c>
      <c r="C25" s="59" t="s">
        <v>376</v>
      </c>
      <c r="D25" s="60">
        <f t="shared" ca="1" si="10"/>
        <v>0</v>
      </c>
      <c r="E25" s="60">
        <f t="shared" ca="1" si="10"/>
        <v>0</v>
      </c>
      <c r="F25" s="60">
        <f t="shared" ca="1" si="10"/>
        <v>0</v>
      </c>
      <c r="G25" s="60">
        <f t="shared" ca="1" si="10"/>
        <v>0</v>
      </c>
      <c r="H25" s="60">
        <f t="shared" ca="1" si="10"/>
        <v>0</v>
      </c>
      <c r="I25" s="60">
        <f t="shared" ca="1" si="10"/>
        <v>0</v>
      </c>
      <c r="J25" s="60">
        <f t="shared" ca="1" si="10"/>
        <v>0</v>
      </c>
      <c r="K25" s="60">
        <f t="shared" ca="1" si="10"/>
        <v>0</v>
      </c>
      <c r="L25" s="60">
        <f t="shared" ca="1" si="10"/>
        <v>0</v>
      </c>
      <c r="M25" s="60">
        <f t="shared" ca="1" si="10"/>
        <v>0</v>
      </c>
      <c r="N25" s="60">
        <f t="shared" ca="1" si="7"/>
        <v>0</v>
      </c>
      <c r="O25" s="60">
        <f t="shared" ca="1" si="7"/>
        <v>0</v>
      </c>
      <c r="P25" s="60">
        <f t="shared" ca="1" si="7"/>
        <v>0</v>
      </c>
      <c r="Q25" s="60">
        <f t="shared" ca="1" si="7"/>
        <v>0</v>
      </c>
      <c r="R25" s="60">
        <f t="shared" ca="1" si="7"/>
        <v>0</v>
      </c>
      <c r="S25" s="60">
        <f t="shared" ca="1" si="7"/>
        <v>0</v>
      </c>
      <c r="T25" s="60">
        <f t="shared" ca="1" si="7"/>
        <v>0</v>
      </c>
      <c r="U25" s="60">
        <f t="shared" ca="1" si="7"/>
        <v>0</v>
      </c>
      <c r="V25" s="60">
        <f t="shared" ca="1" si="7"/>
        <v>0</v>
      </c>
      <c r="W25" s="60">
        <f t="shared" ca="1" si="7"/>
        <v>0</v>
      </c>
      <c r="X25" s="60">
        <f t="shared" ca="1" si="7"/>
        <v>0</v>
      </c>
      <c r="Y25" s="60">
        <f t="shared" ca="1" si="7"/>
        <v>0</v>
      </c>
      <c r="Z25" s="60">
        <f t="shared" ca="1" si="7"/>
        <v>0</v>
      </c>
      <c r="AA25" s="60">
        <f t="shared" ca="1" si="7"/>
        <v>0</v>
      </c>
      <c r="AB25" s="60">
        <f t="shared" ca="1" si="7"/>
        <v>0</v>
      </c>
      <c r="AC25" s="60">
        <f t="shared" ca="1" si="7"/>
        <v>0</v>
      </c>
      <c r="AD25" s="60">
        <f t="shared" ca="1" si="11"/>
        <v>0</v>
      </c>
      <c r="AE25" s="60">
        <f t="shared" ca="1" si="11"/>
        <v>0</v>
      </c>
      <c r="AF25" s="60">
        <f t="shared" ca="1" si="11"/>
        <v>0</v>
      </c>
      <c r="AG25" s="60">
        <f t="shared" ca="1" si="11"/>
        <v>0</v>
      </c>
      <c r="AH25" s="60">
        <f t="shared" ca="1" si="11"/>
        <v>0</v>
      </c>
      <c r="AI25" s="60">
        <f t="shared" ca="1" si="11"/>
        <v>0</v>
      </c>
      <c r="AJ25" s="60">
        <f t="shared" ca="1" si="11"/>
        <v>0</v>
      </c>
      <c r="AK25" s="60">
        <f t="shared" ca="1" si="11"/>
        <v>0</v>
      </c>
      <c r="AL25" s="60">
        <f t="shared" ca="1" si="11"/>
        <v>0</v>
      </c>
      <c r="AM25" s="60">
        <f t="shared" ca="1" si="11"/>
        <v>0</v>
      </c>
      <c r="AN25" s="60">
        <f t="shared" ca="1" si="11"/>
        <v>0</v>
      </c>
      <c r="AO25" s="60">
        <f t="shared" ca="1" si="11"/>
        <v>0</v>
      </c>
      <c r="AP25" s="60">
        <f t="shared" ca="1" si="11"/>
        <v>0</v>
      </c>
      <c r="AQ25" s="60">
        <f t="shared" ca="1" si="11"/>
        <v>0</v>
      </c>
      <c r="AR25" s="60">
        <f t="shared" ca="1" si="11"/>
        <v>0</v>
      </c>
      <c r="AS25" s="60">
        <f t="shared" ca="1" si="11"/>
        <v>0</v>
      </c>
      <c r="AT25" s="60">
        <f t="shared" ca="1" si="12"/>
        <v>0</v>
      </c>
      <c r="AU25" s="60">
        <f t="shared" ca="1" si="12"/>
        <v>0</v>
      </c>
      <c r="AV25" s="60">
        <f t="shared" ca="1" si="12"/>
        <v>0</v>
      </c>
      <c r="AW25" s="60">
        <f t="shared" ca="1" si="12"/>
        <v>0</v>
      </c>
      <c r="AX25" s="60">
        <f t="shared" ca="1" si="12"/>
        <v>0</v>
      </c>
      <c r="AY25" s="60">
        <f t="shared" ca="1" si="12"/>
        <v>0</v>
      </c>
      <c r="AZ25" s="60">
        <f t="shared" ca="1" si="12"/>
        <v>0</v>
      </c>
      <c r="BA25" s="60">
        <f t="shared" ca="1" si="12"/>
        <v>0</v>
      </c>
      <c r="BB25" s="60">
        <f t="shared" ca="1" si="12"/>
        <v>0</v>
      </c>
      <c r="BC25" s="60">
        <f t="shared" ca="1" si="12"/>
        <v>0</v>
      </c>
      <c r="BD25" s="60">
        <f t="shared" ca="1" si="12"/>
        <v>0</v>
      </c>
      <c r="BE25" s="60">
        <f t="shared" ca="1" si="12"/>
        <v>0</v>
      </c>
      <c r="BF25" s="60">
        <f t="shared" ca="1" si="12"/>
        <v>0</v>
      </c>
      <c r="BG25" s="60">
        <f t="shared" ca="1" si="12"/>
        <v>0</v>
      </c>
      <c r="BH25" s="60">
        <f t="shared" ca="1" si="12"/>
        <v>0</v>
      </c>
      <c r="BI25" s="60">
        <f t="shared" ca="1" si="12"/>
        <v>0</v>
      </c>
      <c r="BJ25" s="60">
        <f t="shared" ca="1" si="13"/>
        <v>0</v>
      </c>
      <c r="BK25" s="60">
        <f t="shared" ca="1" si="13"/>
        <v>0</v>
      </c>
      <c r="BL25" s="60">
        <f t="shared" ca="1" si="13"/>
        <v>0</v>
      </c>
      <c r="BM25" s="60">
        <f t="shared" ca="1" si="13"/>
        <v>0</v>
      </c>
      <c r="BN25" s="60">
        <f t="shared" ca="1" si="13"/>
        <v>0</v>
      </c>
      <c r="BO25" s="60">
        <f t="shared" ca="1" si="13"/>
        <v>0</v>
      </c>
      <c r="BP25" s="60">
        <f t="shared" ca="1" si="13"/>
        <v>0</v>
      </c>
      <c r="BQ25" s="60">
        <f t="shared" ca="1" si="13"/>
        <v>0</v>
      </c>
      <c r="BR25" s="60">
        <f t="shared" ca="1" si="13"/>
        <v>0</v>
      </c>
      <c r="BS25" s="60">
        <f t="shared" ca="1" si="13"/>
        <v>0</v>
      </c>
      <c r="BT25" s="60">
        <f t="shared" ca="1" si="13"/>
        <v>0</v>
      </c>
      <c r="BU25" s="60">
        <f t="shared" ca="1" si="13"/>
        <v>0</v>
      </c>
      <c r="BV25" s="60">
        <f t="shared" ca="1" si="13"/>
        <v>0</v>
      </c>
      <c r="BW25" s="60">
        <f t="shared" ca="1" si="13"/>
        <v>0</v>
      </c>
      <c r="BX25" s="60">
        <f t="shared" ca="1" si="13"/>
        <v>0</v>
      </c>
      <c r="BY25" s="60">
        <f t="shared" ca="1" si="13"/>
        <v>0</v>
      </c>
      <c r="BZ25" s="60">
        <f t="shared" ca="1" si="14"/>
        <v>0</v>
      </c>
      <c r="CA25" s="60">
        <f t="shared" ca="1" si="14"/>
        <v>0</v>
      </c>
      <c r="CB25" s="60">
        <f t="shared" ca="1" si="14"/>
        <v>0</v>
      </c>
      <c r="CC25" s="60">
        <f t="shared" ca="1" si="14"/>
        <v>0</v>
      </c>
      <c r="CD25" s="60">
        <f t="shared" ca="1" si="14"/>
        <v>0</v>
      </c>
      <c r="CE25" s="60">
        <f t="shared" ca="1" si="14"/>
        <v>0</v>
      </c>
      <c r="CF25" s="60">
        <f t="shared" ca="1" si="14"/>
        <v>0</v>
      </c>
      <c r="CG25" s="60">
        <f t="shared" ca="1" si="14"/>
        <v>0</v>
      </c>
      <c r="CH25" s="60">
        <f t="shared" ca="1" si="14"/>
        <v>0</v>
      </c>
      <c r="CI25" s="60">
        <f t="shared" ca="1" si="14"/>
        <v>0</v>
      </c>
      <c r="CJ25" s="60">
        <f t="shared" ca="1" si="14"/>
        <v>0</v>
      </c>
      <c r="CK25" s="60">
        <f t="shared" ca="1" si="14"/>
        <v>0</v>
      </c>
      <c r="CL25" s="60">
        <f t="shared" ca="1" si="14"/>
        <v>0</v>
      </c>
      <c r="CM25" s="60">
        <f t="shared" ca="1" si="14"/>
        <v>0</v>
      </c>
      <c r="CN25" s="60">
        <f t="shared" ca="1" si="14"/>
        <v>0</v>
      </c>
      <c r="CO25" s="60">
        <f t="shared" ca="1" si="14"/>
        <v>0</v>
      </c>
      <c r="CP25" s="60">
        <f t="shared" ca="1" si="15"/>
        <v>0</v>
      </c>
      <c r="CQ25" s="60">
        <f t="shared" ca="1" si="15"/>
        <v>0</v>
      </c>
      <c r="CR25" s="60">
        <f t="shared" ca="1" si="15"/>
        <v>0</v>
      </c>
      <c r="CS25" s="60">
        <f t="shared" ca="1" si="15"/>
        <v>0</v>
      </c>
      <c r="CT25" s="60">
        <f t="shared" ca="1" si="15"/>
        <v>0</v>
      </c>
      <c r="CU25" s="60">
        <f t="shared" ca="1" si="6"/>
        <v>0</v>
      </c>
    </row>
    <row r="26" spans="1:99" ht="12.75" customHeight="1">
      <c r="A26" s="43" t="s">
        <v>39</v>
      </c>
      <c r="B26" s="58">
        <v>1028</v>
      </c>
      <c r="C26" s="59" t="s">
        <v>376</v>
      </c>
      <c r="D26" s="60">
        <f t="shared" ca="1" si="10"/>
        <v>0</v>
      </c>
      <c r="E26" s="60">
        <f t="shared" ca="1" si="10"/>
        <v>0</v>
      </c>
      <c r="F26" s="60">
        <f t="shared" ca="1" si="10"/>
        <v>0</v>
      </c>
      <c r="G26" s="60">
        <f t="shared" ca="1" si="10"/>
        <v>0</v>
      </c>
      <c r="H26" s="60">
        <f t="shared" ca="1" si="10"/>
        <v>0</v>
      </c>
      <c r="I26" s="60">
        <f t="shared" ca="1" si="10"/>
        <v>0</v>
      </c>
      <c r="J26" s="60">
        <f t="shared" ca="1" si="10"/>
        <v>0</v>
      </c>
      <c r="K26" s="60">
        <f t="shared" ca="1" si="10"/>
        <v>0</v>
      </c>
      <c r="L26" s="60">
        <f t="shared" ca="1" si="10"/>
        <v>0</v>
      </c>
      <c r="M26" s="60">
        <f t="shared" ca="1" si="10"/>
        <v>0</v>
      </c>
      <c r="N26" s="60">
        <f t="shared" ca="1" si="7"/>
        <v>0</v>
      </c>
      <c r="O26" s="60">
        <f t="shared" ca="1" si="7"/>
        <v>0</v>
      </c>
      <c r="P26" s="60">
        <f t="shared" ca="1" si="7"/>
        <v>0</v>
      </c>
      <c r="Q26" s="60">
        <f t="shared" ca="1" si="7"/>
        <v>0</v>
      </c>
      <c r="R26" s="60">
        <f t="shared" ca="1" si="7"/>
        <v>0</v>
      </c>
      <c r="S26" s="60">
        <f t="shared" ca="1" si="7"/>
        <v>0</v>
      </c>
      <c r="T26" s="60">
        <f t="shared" ca="1" si="7"/>
        <v>0</v>
      </c>
      <c r="U26" s="60">
        <f t="shared" ca="1" si="7"/>
        <v>0</v>
      </c>
      <c r="V26" s="60">
        <f t="shared" ca="1" si="7"/>
        <v>0</v>
      </c>
      <c r="W26" s="60">
        <f t="shared" ca="1" si="7"/>
        <v>0</v>
      </c>
      <c r="X26" s="60">
        <f t="shared" ca="1" si="7"/>
        <v>0</v>
      </c>
      <c r="Y26" s="60">
        <f t="shared" ca="1" si="7"/>
        <v>0</v>
      </c>
      <c r="Z26" s="60">
        <f t="shared" ca="1" si="7"/>
        <v>0</v>
      </c>
      <c r="AA26" s="60">
        <f t="shared" ca="1" si="7"/>
        <v>0</v>
      </c>
      <c r="AB26" s="60">
        <f t="shared" ca="1" si="7"/>
        <v>0</v>
      </c>
      <c r="AC26" s="60">
        <f t="shared" ca="1" si="7"/>
        <v>0</v>
      </c>
      <c r="AD26" s="60">
        <f t="shared" ca="1" si="11"/>
        <v>0</v>
      </c>
      <c r="AE26" s="60">
        <f t="shared" ca="1" si="11"/>
        <v>0</v>
      </c>
      <c r="AF26" s="60">
        <f t="shared" ca="1" si="11"/>
        <v>0</v>
      </c>
      <c r="AG26" s="60">
        <f t="shared" ca="1" si="11"/>
        <v>0</v>
      </c>
      <c r="AH26" s="60">
        <f t="shared" ca="1" si="11"/>
        <v>0</v>
      </c>
      <c r="AI26" s="60">
        <f t="shared" ca="1" si="11"/>
        <v>0</v>
      </c>
      <c r="AJ26" s="60">
        <f t="shared" ca="1" si="11"/>
        <v>0</v>
      </c>
      <c r="AK26" s="60">
        <f t="shared" ca="1" si="11"/>
        <v>0</v>
      </c>
      <c r="AL26" s="60">
        <f t="shared" ca="1" si="11"/>
        <v>0</v>
      </c>
      <c r="AM26" s="60">
        <f t="shared" ca="1" si="11"/>
        <v>0</v>
      </c>
      <c r="AN26" s="60">
        <f t="shared" ca="1" si="11"/>
        <v>0</v>
      </c>
      <c r="AO26" s="60">
        <f t="shared" ca="1" si="11"/>
        <v>0</v>
      </c>
      <c r="AP26" s="60">
        <f t="shared" ca="1" si="11"/>
        <v>0</v>
      </c>
      <c r="AQ26" s="60">
        <f t="shared" ca="1" si="11"/>
        <v>0</v>
      </c>
      <c r="AR26" s="60">
        <f t="shared" ca="1" si="11"/>
        <v>0</v>
      </c>
      <c r="AS26" s="60">
        <f t="shared" ca="1" si="11"/>
        <v>0</v>
      </c>
      <c r="AT26" s="60">
        <f t="shared" ca="1" si="12"/>
        <v>0</v>
      </c>
      <c r="AU26" s="60">
        <f t="shared" ca="1" si="12"/>
        <v>0</v>
      </c>
      <c r="AV26" s="60">
        <f t="shared" ca="1" si="12"/>
        <v>0</v>
      </c>
      <c r="AW26" s="60">
        <f t="shared" ca="1" si="12"/>
        <v>0</v>
      </c>
      <c r="AX26" s="60">
        <f t="shared" ca="1" si="12"/>
        <v>0</v>
      </c>
      <c r="AY26" s="60">
        <f t="shared" ca="1" si="12"/>
        <v>0</v>
      </c>
      <c r="AZ26" s="60">
        <f t="shared" ca="1" si="12"/>
        <v>0</v>
      </c>
      <c r="BA26" s="60">
        <f t="shared" ca="1" si="12"/>
        <v>0</v>
      </c>
      <c r="BB26" s="60">
        <f t="shared" ca="1" si="12"/>
        <v>0</v>
      </c>
      <c r="BC26" s="60">
        <f t="shared" ca="1" si="12"/>
        <v>0</v>
      </c>
      <c r="BD26" s="60">
        <f t="shared" ca="1" si="12"/>
        <v>0</v>
      </c>
      <c r="BE26" s="60">
        <f t="shared" ca="1" si="12"/>
        <v>0</v>
      </c>
      <c r="BF26" s="60">
        <f t="shared" ca="1" si="12"/>
        <v>0</v>
      </c>
      <c r="BG26" s="60">
        <f t="shared" ca="1" si="12"/>
        <v>0</v>
      </c>
      <c r="BH26" s="60">
        <f t="shared" ca="1" si="12"/>
        <v>0</v>
      </c>
      <c r="BI26" s="60">
        <f t="shared" ca="1" si="12"/>
        <v>0</v>
      </c>
      <c r="BJ26" s="60">
        <f t="shared" ca="1" si="13"/>
        <v>0</v>
      </c>
      <c r="BK26" s="60">
        <f t="shared" ca="1" si="13"/>
        <v>0</v>
      </c>
      <c r="BL26" s="60">
        <f t="shared" ca="1" si="13"/>
        <v>0</v>
      </c>
      <c r="BM26" s="60">
        <f t="shared" ca="1" si="13"/>
        <v>0</v>
      </c>
      <c r="BN26" s="60">
        <f t="shared" ca="1" si="13"/>
        <v>0</v>
      </c>
      <c r="BO26" s="60">
        <f t="shared" ca="1" si="13"/>
        <v>0</v>
      </c>
      <c r="BP26" s="60">
        <f t="shared" ca="1" si="13"/>
        <v>0</v>
      </c>
      <c r="BQ26" s="60">
        <f t="shared" ca="1" si="13"/>
        <v>0</v>
      </c>
      <c r="BR26" s="60">
        <f t="shared" ca="1" si="13"/>
        <v>0</v>
      </c>
      <c r="BS26" s="60">
        <f t="shared" ca="1" si="13"/>
        <v>0</v>
      </c>
      <c r="BT26" s="60">
        <f t="shared" ca="1" si="13"/>
        <v>0</v>
      </c>
      <c r="BU26" s="60">
        <f t="shared" ca="1" si="13"/>
        <v>0</v>
      </c>
      <c r="BV26" s="60">
        <f t="shared" ca="1" si="13"/>
        <v>0</v>
      </c>
      <c r="BW26" s="60">
        <f t="shared" ca="1" si="13"/>
        <v>0</v>
      </c>
      <c r="BX26" s="60">
        <f t="shared" ca="1" si="13"/>
        <v>0</v>
      </c>
      <c r="BY26" s="60">
        <f t="shared" ca="1" si="13"/>
        <v>0</v>
      </c>
      <c r="BZ26" s="60">
        <f t="shared" ca="1" si="14"/>
        <v>0</v>
      </c>
      <c r="CA26" s="60">
        <f t="shared" ca="1" si="14"/>
        <v>0</v>
      </c>
      <c r="CB26" s="60">
        <f t="shared" ca="1" si="14"/>
        <v>0</v>
      </c>
      <c r="CC26" s="60">
        <f t="shared" ca="1" si="14"/>
        <v>0</v>
      </c>
      <c r="CD26" s="60">
        <f t="shared" ca="1" si="14"/>
        <v>0</v>
      </c>
      <c r="CE26" s="60">
        <f t="shared" ca="1" si="14"/>
        <v>0</v>
      </c>
      <c r="CF26" s="60">
        <f t="shared" ca="1" si="14"/>
        <v>0</v>
      </c>
      <c r="CG26" s="60">
        <f t="shared" ca="1" si="14"/>
        <v>0</v>
      </c>
      <c r="CH26" s="60">
        <f t="shared" ca="1" si="14"/>
        <v>0</v>
      </c>
      <c r="CI26" s="60">
        <f t="shared" ca="1" si="14"/>
        <v>0</v>
      </c>
      <c r="CJ26" s="60">
        <f t="shared" ca="1" si="14"/>
        <v>0</v>
      </c>
      <c r="CK26" s="60">
        <f t="shared" ca="1" si="14"/>
        <v>0</v>
      </c>
      <c r="CL26" s="60">
        <f t="shared" ca="1" si="14"/>
        <v>0</v>
      </c>
      <c r="CM26" s="60">
        <f t="shared" ca="1" si="14"/>
        <v>0</v>
      </c>
      <c r="CN26" s="60">
        <f t="shared" ca="1" si="14"/>
        <v>0</v>
      </c>
      <c r="CO26" s="60">
        <f t="shared" ca="1" si="14"/>
        <v>0</v>
      </c>
      <c r="CP26" s="60">
        <f t="shared" ca="1" si="15"/>
        <v>0</v>
      </c>
      <c r="CQ26" s="60">
        <f t="shared" ca="1" si="15"/>
        <v>0</v>
      </c>
      <c r="CR26" s="60">
        <f t="shared" ca="1" si="15"/>
        <v>0</v>
      </c>
      <c r="CS26" s="60">
        <f t="shared" ca="1" si="15"/>
        <v>0</v>
      </c>
      <c r="CT26" s="60">
        <f t="shared" ca="1" si="15"/>
        <v>0</v>
      </c>
      <c r="CU26" s="60">
        <f t="shared" ca="1" si="6"/>
        <v>0</v>
      </c>
    </row>
    <row r="27" spans="1:99" ht="12.75" customHeight="1">
      <c r="A27" s="43" t="s">
        <v>41</v>
      </c>
      <c r="B27" s="58">
        <v>1030</v>
      </c>
      <c r="C27" s="59" t="s">
        <v>376</v>
      </c>
      <c r="D27" s="60">
        <f t="shared" ca="1" si="10"/>
        <v>0</v>
      </c>
      <c r="E27" s="60">
        <f t="shared" ca="1" si="10"/>
        <v>0</v>
      </c>
      <c r="F27" s="60">
        <f t="shared" ca="1" si="10"/>
        <v>0</v>
      </c>
      <c r="G27" s="60">
        <f t="shared" ca="1" si="10"/>
        <v>0</v>
      </c>
      <c r="H27" s="60">
        <f t="shared" ca="1" si="10"/>
        <v>0</v>
      </c>
      <c r="I27" s="60">
        <f t="shared" ca="1" si="10"/>
        <v>0</v>
      </c>
      <c r="J27" s="60">
        <f t="shared" ca="1" si="10"/>
        <v>0</v>
      </c>
      <c r="K27" s="60">
        <f t="shared" ca="1" si="10"/>
        <v>0</v>
      </c>
      <c r="L27" s="60">
        <f t="shared" ca="1" si="10"/>
        <v>0</v>
      </c>
      <c r="M27" s="60">
        <f t="shared" ca="1" si="10"/>
        <v>0</v>
      </c>
      <c r="N27" s="60">
        <f t="shared" ca="1" si="7"/>
        <v>0</v>
      </c>
      <c r="O27" s="60">
        <f t="shared" ca="1" si="7"/>
        <v>0</v>
      </c>
      <c r="P27" s="60">
        <f t="shared" ca="1" si="7"/>
        <v>0</v>
      </c>
      <c r="Q27" s="60">
        <f t="shared" ca="1" si="7"/>
        <v>0</v>
      </c>
      <c r="R27" s="60">
        <f t="shared" ca="1" si="7"/>
        <v>0</v>
      </c>
      <c r="S27" s="60">
        <f t="shared" ca="1" si="7"/>
        <v>0</v>
      </c>
      <c r="T27" s="60">
        <f t="shared" ca="1" si="7"/>
        <v>0</v>
      </c>
      <c r="U27" s="60">
        <f t="shared" ca="1" si="7"/>
        <v>0</v>
      </c>
      <c r="V27" s="60">
        <f t="shared" ca="1" si="7"/>
        <v>0</v>
      </c>
      <c r="W27" s="60">
        <f t="shared" ca="1" si="7"/>
        <v>0</v>
      </c>
      <c r="X27" s="60">
        <f t="shared" ca="1" si="7"/>
        <v>0</v>
      </c>
      <c r="Y27" s="60">
        <f t="shared" ca="1" si="7"/>
        <v>0</v>
      </c>
      <c r="Z27" s="60">
        <f t="shared" ca="1" si="7"/>
        <v>0</v>
      </c>
      <c r="AA27" s="60">
        <f t="shared" ca="1" si="7"/>
        <v>0</v>
      </c>
      <c r="AB27" s="60">
        <f t="shared" ca="1" si="7"/>
        <v>0</v>
      </c>
      <c r="AC27" s="60">
        <f t="shared" ca="1" si="7"/>
        <v>0</v>
      </c>
      <c r="AD27" s="60">
        <f t="shared" ca="1" si="11"/>
        <v>0</v>
      </c>
      <c r="AE27" s="60">
        <f t="shared" ca="1" si="11"/>
        <v>0</v>
      </c>
      <c r="AF27" s="60">
        <f t="shared" ca="1" si="11"/>
        <v>0</v>
      </c>
      <c r="AG27" s="60">
        <f t="shared" ca="1" si="11"/>
        <v>0</v>
      </c>
      <c r="AH27" s="60">
        <f t="shared" ca="1" si="11"/>
        <v>0</v>
      </c>
      <c r="AI27" s="60">
        <f t="shared" ca="1" si="11"/>
        <v>0</v>
      </c>
      <c r="AJ27" s="60">
        <f t="shared" ca="1" si="11"/>
        <v>0</v>
      </c>
      <c r="AK27" s="60">
        <f t="shared" ca="1" si="11"/>
        <v>0</v>
      </c>
      <c r="AL27" s="60">
        <f t="shared" ca="1" si="11"/>
        <v>0</v>
      </c>
      <c r="AM27" s="60">
        <f t="shared" ca="1" si="11"/>
        <v>0</v>
      </c>
      <c r="AN27" s="60">
        <f t="shared" ca="1" si="11"/>
        <v>0</v>
      </c>
      <c r="AO27" s="60">
        <f t="shared" ca="1" si="11"/>
        <v>0</v>
      </c>
      <c r="AP27" s="60">
        <f t="shared" ca="1" si="11"/>
        <v>0</v>
      </c>
      <c r="AQ27" s="60">
        <f t="shared" ca="1" si="11"/>
        <v>0</v>
      </c>
      <c r="AR27" s="60">
        <f t="shared" ca="1" si="11"/>
        <v>0</v>
      </c>
      <c r="AS27" s="60">
        <f t="shared" ca="1" si="11"/>
        <v>0</v>
      </c>
      <c r="AT27" s="60">
        <f t="shared" ca="1" si="12"/>
        <v>0</v>
      </c>
      <c r="AU27" s="60">
        <f t="shared" ca="1" si="12"/>
        <v>0</v>
      </c>
      <c r="AV27" s="60">
        <f t="shared" ca="1" si="12"/>
        <v>0</v>
      </c>
      <c r="AW27" s="60">
        <f t="shared" ca="1" si="12"/>
        <v>0</v>
      </c>
      <c r="AX27" s="60">
        <f t="shared" ca="1" si="12"/>
        <v>0</v>
      </c>
      <c r="AY27" s="60">
        <f t="shared" ca="1" si="12"/>
        <v>0</v>
      </c>
      <c r="AZ27" s="60">
        <f t="shared" ca="1" si="12"/>
        <v>0</v>
      </c>
      <c r="BA27" s="60">
        <f t="shared" ca="1" si="12"/>
        <v>0</v>
      </c>
      <c r="BB27" s="60">
        <f t="shared" ca="1" si="12"/>
        <v>0</v>
      </c>
      <c r="BC27" s="60">
        <f t="shared" ca="1" si="12"/>
        <v>0</v>
      </c>
      <c r="BD27" s="60">
        <f t="shared" ca="1" si="12"/>
        <v>0</v>
      </c>
      <c r="BE27" s="60">
        <f t="shared" ca="1" si="12"/>
        <v>0</v>
      </c>
      <c r="BF27" s="60">
        <f t="shared" ca="1" si="12"/>
        <v>0</v>
      </c>
      <c r="BG27" s="60">
        <f t="shared" ca="1" si="12"/>
        <v>0</v>
      </c>
      <c r="BH27" s="60">
        <f t="shared" ca="1" si="12"/>
        <v>0</v>
      </c>
      <c r="BI27" s="60">
        <f t="shared" ca="1" si="12"/>
        <v>0</v>
      </c>
      <c r="BJ27" s="60">
        <f t="shared" ca="1" si="13"/>
        <v>0</v>
      </c>
      <c r="BK27" s="60">
        <f t="shared" ca="1" si="13"/>
        <v>0</v>
      </c>
      <c r="BL27" s="60">
        <f t="shared" ca="1" si="13"/>
        <v>0</v>
      </c>
      <c r="BM27" s="60">
        <f t="shared" ca="1" si="13"/>
        <v>0</v>
      </c>
      <c r="BN27" s="60">
        <f t="shared" ca="1" si="13"/>
        <v>0</v>
      </c>
      <c r="BO27" s="60">
        <f t="shared" ca="1" si="13"/>
        <v>0</v>
      </c>
      <c r="BP27" s="60">
        <f t="shared" ca="1" si="13"/>
        <v>0</v>
      </c>
      <c r="BQ27" s="60">
        <f t="shared" ca="1" si="13"/>
        <v>0</v>
      </c>
      <c r="BR27" s="60">
        <f t="shared" ca="1" si="13"/>
        <v>0</v>
      </c>
      <c r="BS27" s="60">
        <f t="shared" ca="1" si="13"/>
        <v>0</v>
      </c>
      <c r="BT27" s="60">
        <f t="shared" ca="1" si="13"/>
        <v>0</v>
      </c>
      <c r="BU27" s="60">
        <f t="shared" ca="1" si="13"/>
        <v>0</v>
      </c>
      <c r="BV27" s="60">
        <f t="shared" ca="1" si="13"/>
        <v>0</v>
      </c>
      <c r="BW27" s="60">
        <f t="shared" ca="1" si="13"/>
        <v>0</v>
      </c>
      <c r="BX27" s="60">
        <f t="shared" ca="1" si="13"/>
        <v>0</v>
      </c>
      <c r="BY27" s="60">
        <f t="shared" ca="1" si="13"/>
        <v>0</v>
      </c>
      <c r="BZ27" s="60">
        <f t="shared" ca="1" si="14"/>
        <v>0</v>
      </c>
      <c r="CA27" s="60">
        <f t="shared" ca="1" si="14"/>
        <v>0</v>
      </c>
      <c r="CB27" s="60">
        <f t="shared" ca="1" si="14"/>
        <v>0</v>
      </c>
      <c r="CC27" s="60">
        <f t="shared" ca="1" si="14"/>
        <v>0</v>
      </c>
      <c r="CD27" s="60">
        <f t="shared" ca="1" si="14"/>
        <v>0</v>
      </c>
      <c r="CE27" s="60">
        <f t="shared" ca="1" si="14"/>
        <v>0</v>
      </c>
      <c r="CF27" s="60">
        <f t="shared" ca="1" si="14"/>
        <v>0</v>
      </c>
      <c r="CG27" s="60">
        <f t="shared" ca="1" si="14"/>
        <v>0</v>
      </c>
      <c r="CH27" s="60">
        <f t="shared" ca="1" si="14"/>
        <v>0</v>
      </c>
      <c r="CI27" s="60">
        <f t="shared" ca="1" si="14"/>
        <v>0</v>
      </c>
      <c r="CJ27" s="60">
        <f t="shared" ca="1" si="14"/>
        <v>0</v>
      </c>
      <c r="CK27" s="60">
        <f t="shared" ca="1" si="14"/>
        <v>0</v>
      </c>
      <c r="CL27" s="60">
        <f t="shared" ca="1" si="14"/>
        <v>0</v>
      </c>
      <c r="CM27" s="60">
        <f t="shared" ca="1" si="14"/>
        <v>0</v>
      </c>
      <c r="CN27" s="60">
        <f t="shared" ca="1" si="14"/>
        <v>0</v>
      </c>
      <c r="CO27" s="60">
        <f t="shared" ca="1" si="14"/>
        <v>0</v>
      </c>
      <c r="CP27" s="60">
        <f t="shared" ca="1" si="15"/>
        <v>0</v>
      </c>
      <c r="CQ27" s="60">
        <f t="shared" ca="1" si="15"/>
        <v>0</v>
      </c>
      <c r="CR27" s="60">
        <f t="shared" ca="1" si="15"/>
        <v>0</v>
      </c>
      <c r="CS27" s="60">
        <f t="shared" ca="1" si="15"/>
        <v>0</v>
      </c>
      <c r="CT27" s="60">
        <f t="shared" ca="1" si="15"/>
        <v>0</v>
      </c>
      <c r="CU27" s="60">
        <f t="shared" ca="1" si="6"/>
        <v>0</v>
      </c>
    </row>
    <row r="28" spans="1:99" ht="12.75" customHeight="1">
      <c r="A28" s="43" t="s">
        <v>43</v>
      </c>
      <c r="B28" s="58">
        <v>1031</v>
      </c>
      <c r="C28" s="59" t="s">
        <v>376</v>
      </c>
      <c r="D28" s="60">
        <f t="shared" ca="1" si="10"/>
        <v>0</v>
      </c>
      <c r="E28" s="60">
        <f t="shared" ca="1" si="10"/>
        <v>0</v>
      </c>
      <c r="F28" s="60">
        <f t="shared" ca="1" si="10"/>
        <v>0</v>
      </c>
      <c r="G28" s="60">
        <f t="shared" ca="1" si="10"/>
        <v>0</v>
      </c>
      <c r="H28" s="60">
        <f t="shared" ca="1" si="10"/>
        <v>0</v>
      </c>
      <c r="I28" s="60">
        <f t="shared" ca="1" si="10"/>
        <v>0</v>
      </c>
      <c r="J28" s="60">
        <f t="shared" ca="1" si="10"/>
        <v>0</v>
      </c>
      <c r="K28" s="60">
        <f t="shared" ca="1" si="10"/>
        <v>0</v>
      </c>
      <c r="L28" s="60">
        <f t="shared" ca="1" si="10"/>
        <v>0</v>
      </c>
      <c r="M28" s="60">
        <f t="shared" ca="1" si="10"/>
        <v>0</v>
      </c>
      <c r="N28" s="60">
        <f t="shared" ca="1" si="7"/>
        <v>0</v>
      </c>
      <c r="O28" s="60">
        <f t="shared" ca="1" si="7"/>
        <v>0</v>
      </c>
      <c r="P28" s="60">
        <f t="shared" ca="1" si="7"/>
        <v>0</v>
      </c>
      <c r="Q28" s="60">
        <f t="shared" ca="1" si="7"/>
        <v>0</v>
      </c>
      <c r="R28" s="60">
        <f t="shared" ca="1" si="7"/>
        <v>0</v>
      </c>
      <c r="S28" s="60">
        <f t="shared" ca="1" si="7"/>
        <v>0</v>
      </c>
      <c r="T28" s="60">
        <f t="shared" ca="1" si="7"/>
        <v>0</v>
      </c>
      <c r="U28" s="60">
        <f t="shared" ca="1" si="7"/>
        <v>0</v>
      </c>
      <c r="V28" s="60">
        <f t="shared" ca="1" si="7"/>
        <v>0</v>
      </c>
      <c r="W28" s="60">
        <f t="shared" ca="1" si="7"/>
        <v>0</v>
      </c>
      <c r="X28" s="60">
        <f t="shared" ca="1" si="7"/>
        <v>0</v>
      </c>
      <c r="Y28" s="60">
        <f t="shared" ca="1" si="7"/>
        <v>0</v>
      </c>
      <c r="Z28" s="60">
        <f t="shared" ca="1" si="7"/>
        <v>0</v>
      </c>
      <c r="AA28" s="60">
        <f t="shared" ca="1" si="7"/>
        <v>0</v>
      </c>
      <c r="AB28" s="60">
        <f t="shared" ca="1" si="7"/>
        <v>0</v>
      </c>
      <c r="AC28" s="60">
        <f t="shared" ca="1" si="7"/>
        <v>0</v>
      </c>
      <c r="AD28" s="60">
        <f t="shared" ca="1" si="11"/>
        <v>0</v>
      </c>
      <c r="AE28" s="60">
        <f t="shared" ca="1" si="11"/>
        <v>0</v>
      </c>
      <c r="AF28" s="60">
        <f t="shared" ca="1" si="11"/>
        <v>0</v>
      </c>
      <c r="AG28" s="60">
        <f t="shared" ca="1" si="11"/>
        <v>0</v>
      </c>
      <c r="AH28" s="60">
        <f t="shared" ca="1" si="11"/>
        <v>0</v>
      </c>
      <c r="AI28" s="60">
        <f t="shared" ca="1" si="11"/>
        <v>0</v>
      </c>
      <c r="AJ28" s="60">
        <f t="shared" ca="1" si="11"/>
        <v>0</v>
      </c>
      <c r="AK28" s="60">
        <f t="shared" ca="1" si="11"/>
        <v>0</v>
      </c>
      <c r="AL28" s="60">
        <f t="shared" ca="1" si="11"/>
        <v>0</v>
      </c>
      <c r="AM28" s="60">
        <f t="shared" ca="1" si="11"/>
        <v>0</v>
      </c>
      <c r="AN28" s="60">
        <f t="shared" ca="1" si="11"/>
        <v>0</v>
      </c>
      <c r="AO28" s="60">
        <f t="shared" ca="1" si="11"/>
        <v>0</v>
      </c>
      <c r="AP28" s="60">
        <f t="shared" ca="1" si="11"/>
        <v>0</v>
      </c>
      <c r="AQ28" s="60">
        <f t="shared" ca="1" si="11"/>
        <v>0</v>
      </c>
      <c r="AR28" s="60">
        <f t="shared" ca="1" si="11"/>
        <v>0</v>
      </c>
      <c r="AS28" s="60">
        <f t="shared" ca="1" si="11"/>
        <v>0</v>
      </c>
      <c r="AT28" s="60">
        <f t="shared" ca="1" si="12"/>
        <v>0</v>
      </c>
      <c r="AU28" s="60">
        <f t="shared" ca="1" si="12"/>
        <v>0</v>
      </c>
      <c r="AV28" s="60">
        <f t="shared" ca="1" si="12"/>
        <v>0</v>
      </c>
      <c r="AW28" s="60">
        <f t="shared" ca="1" si="12"/>
        <v>0</v>
      </c>
      <c r="AX28" s="60">
        <f t="shared" ca="1" si="12"/>
        <v>0</v>
      </c>
      <c r="AY28" s="60">
        <f t="shared" ca="1" si="12"/>
        <v>0</v>
      </c>
      <c r="AZ28" s="60">
        <f t="shared" ca="1" si="12"/>
        <v>0</v>
      </c>
      <c r="BA28" s="60">
        <f t="shared" ca="1" si="12"/>
        <v>0</v>
      </c>
      <c r="BB28" s="60">
        <f t="shared" ca="1" si="12"/>
        <v>0</v>
      </c>
      <c r="BC28" s="60">
        <f t="shared" ca="1" si="12"/>
        <v>0</v>
      </c>
      <c r="BD28" s="60">
        <f t="shared" ca="1" si="12"/>
        <v>0</v>
      </c>
      <c r="BE28" s="60">
        <f t="shared" ca="1" si="12"/>
        <v>0</v>
      </c>
      <c r="BF28" s="60">
        <f t="shared" ca="1" si="12"/>
        <v>0</v>
      </c>
      <c r="BG28" s="60">
        <f t="shared" ca="1" si="12"/>
        <v>0</v>
      </c>
      <c r="BH28" s="60">
        <f t="shared" ca="1" si="12"/>
        <v>0</v>
      </c>
      <c r="BI28" s="60">
        <f t="shared" ca="1" si="12"/>
        <v>0</v>
      </c>
      <c r="BJ28" s="60">
        <f t="shared" ca="1" si="13"/>
        <v>0</v>
      </c>
      <c r="BK28" s="60">
        <f t="shared" ca="1" si="13"/>
        <v>0</v>
      </c>
      <c r="BL28" s="60">
        <f t="shared" ca="1" si="13"/>
        <v>0</v>
      </c>
      <c r="BM28" s="60">
        <f t="shared" ca="1" si="13"/>
        <v>0</v>
      </c>
      <c r="BN28" s="60">
        <f t="shared" ca="1" si="13"/>
        <v>0</v>
      </c>
      <c r="BO28" s="60">
        <f t="shared" ca="1" si="13"/>
        <v>0</v>
      </c>
      <c r="BP28" s="60">
        <f t="shared" ca="1" si="13"/>
        <v>0</v>
      </c>
      <c r="BQ28" s="60">
        <f t="shared" ca="1" si="13"/>
        <v>0</v>
      </c>
      <c r="BR28" s="60">
        <f t="shared" ca="1" si="13"/>
        <v>0</v>
      </c>
      <c r="BS28" s="60">
        <f t="shared" ca="1" si="13"/>
        <v>0</v>
      </c>
      <c r="BT28" s="60">
        <f t="shared" ca="1" si="13"/>
        <v>0</v>
      </c>
      <c r="BU28" s="60">
        <f t="shared" ca="1" si="13"/>
        <v>0</v>
      </c>
      <c r="BV28" s="60">
        <f t="shared" ca="1" si="13"/>
        <v>0</v>
      </c>
      <c r="BW28" s="60">
        <f t="shared" ca="1" si="13"/>
        <v>0</v>
      </c>
      <c r="BX28" s="60">
        <f t="shared" ca="1" si="13"/>
        <v>0</v>
      </c>
      <c r="BY28" s="60">
        <f t="shared" ca="1" si="13"/>
        <v>0</v>
      </c>
      <c r="BZ28" s="60">
        <f t="shared" ca="1" si="14"/>
        <v>0</v>
      </c>
      <c r="CA28" s="60">
        <f t="shared" ca="1" si="14"/>
        <v>0</v>
      </c>
      <c r="CB28" s="60">
        <f t="shared" ca="1" si="14"/>
        <v>0</v>
      </c>
      <c r="CC28" s="60">
        <f t="shared" ca="1" si="14"/>
        <v>0</v>
      </c>
      <c r="CD28" s="60">
        <f t="shared" ca="1" si="14"/>
        <v>0</v>
      </c>
      <c r="CE28" s="60">
        <f t="shared" ca="1" si="14"/>
        <v>0</v>
      </c>
      <c r="CF28" s="60">
        <f t="shared" ca="1" si="14"/>
        <v>0</v>
      </c>
      <c r="CG28" s="60">
        <f t="shared" ca="1" si="14"/>
        <v>0</v>
      </c>
      <c r="CH28" s="60">
        <f t="shared" ca="1" si="14"/>
        <v>0</v>
      </c>
      <c r="CI28" s="60">
        <f t="shared" ca="1" si="14"/>
        <v>0</v>
      </c>
      <c r="CJ28" s="60">
        <f t="shared" ca="1" si="14"/>
        <v>0</v>
      </c>
      <c r="CK28" s="60">
        <f t="shared" ca="1" si="14"/>
        <v>0</v>
      </c>
      <c r="CL28" s="60">
        <f t="shared" ca="1" si="14"/>
        <v>0</v>
      </c>
      <c r="CM28" s="60">
        <f t="shared" ca="1" si="14"/>
        <v>0</v>
      </c>
      <c r="CN28" s="60">
        <f t="shared" ca="1" si="14"/>
        <v>0</v>
      </c>
      <c r="CO28" s="60">
        <f t="shared" ca="1" si="14"/>
        <v>0</v>
      </c>
      <c r="CP28" s="60">
        <f t="shared" ca="1" si="15"/>
        <v>0</v>
      </c>
      <c r="CQ28" s="60">
        <f t="shared" ca="1" si="15"/>
        <v>0</v>
      </c>
      <c r="CR28" s="60">
        <f t="shared" ca="1" si="15"/>
        <v>0</v>
      </c>
      <c r="CS28" s="60">
        <f t="shared" ca="1" si="15"/>
        <v>0</v>
      </c>
      <c r="CT28" s="60">
        <f t="shared" ca="1" si="15"/>
        <v>0</v>
      </c>
      <c r="CU28" s="60">
        <f t="shared" ca="1" si="6"/>
        <v>0</v>
      </c>
    </row>
    <row r="29" spans="1:99" ht="12.75" customHeight="1">
      <c r="A29" s="43" t="s">
        <v>45</v>
      </c>
      <c r="B29" s="58">
        <v>1032</v>
      </c>
      <c r="C29" s="59" t="s">
        <v>376</v>
      </c>
      <c r="D29" s="60">
        <f t="shared" ca="1" si="10"/>
        <v>0</v>
      </c>
      <c r="E29" s="60">
        <f t="shared" ca="1" si="10"/>
        <v>0</v>
      </c>
      <c r="F29" s="60">
        <f t="shared" ca="1" si="10"/>
        <v>0</v>
      </c>
      <c r="G29" s="60">
        <f t="shared" ca="1" si="10"/>
        <v>0</v>
      </c>
      <c r="H29" s="60">
        <f t="shared" ca="1" si="10"/>
        <v>0</v>
      </c>
      <c r="I29" s="60">
        <f t="shared" ca="1" si="10"/>
        <v>0</v>
      </c>
      <c r="J29" s="60">
        <f t="shared" ca="1" si="10"/>
        <v>0</v>
      </c>
      <c r="K29" s="60">
        <f t="shared" ca="1" si="10"/>
        <v>0</v>
      </c>
      <c r="L29" s="60">
        <f t="shared" ca="1" si="10"/>
        <v>0</v>
      </c>
      <c r="M29" s="60">
        <f t="shared" ca="1" si="10"/>
        <v>0</v>
      </c>
      <c r="N29" s="60">
        <f t="shared" ca="1" si="7"/>
        <v>0</v>
      </c>
      <c r="O29" s="60">
        <f t="shared" ca="1" si="7"/>
        <v>0</v>
      </c>
      <c r="P29" s="60">
        <f t="shared" ca="1" si="7"/>
        <v>0</v>
      </c>
      <c r="Q29" s="60">
        <f t="shared" ca="1" si="7"/>
        <v>0</v>
      </c>
      <c r="R29" s="60">
        <f t="shared" ca="1" si="7"/>
        <v>0</v>
      </c>
      <c r="S29" s="60">
        <f t="shared" ca="1" si="7"/>
        <v>0</v>
      </c>
      <c r="T29" s="60">
        <f t="shared" ca="1" si="7"/>
        <v>0</v>
      </c>
      <c r="U29" s="60">
        <f t="shared" ca="1" si="7"/>
        <v>0</v>
      </c>
      <c r="V29" s="60">
        <f t="shared" ca="1" si="7"/>
        <v>0</v>
      </c>
      <c r="W29" s="60">
        <f t="shared" ca="1" si="7"/>
        <v>0</v>
      </c>
      <c r="X29" s="60">
        <f t="shared" ca="1" si="7"/>
        <v>0</v>
      </c>
      <c r="Y29" s="60">
        <f t="shared" ca="1" si="7"/>
        <v>0</v>
      </c>
      <c r="Z29" s="60">
        <f t="shared" ca="1" si="7"/>
        <v>0</v>
      </c>
      <c r="AA29" s="60">
        <f t="shared" ca="1" si="7"/>
        <v>0</v>
      </c>
      <c r="AB29" s="60">
        <f t="shared" ca="1" si="7"/>
        <v>0</v>
      </c>
      <c r="AC29" s="60">
        <f t="shared" ca="1" si="7"/>
        <v>0</v>
      </c>
      <c r="AD29" s="60">
        <f t="shared" ca="1" si="11"/>
        <v>0</v>
      </c>
      <c r="AE29" s="60">
        <f t="shared" ca="1" si="11"/>
        <v>0</v>
      </c>
      <c r="AF29" s="60">
        <f t="shared" ca="1" si="11"/>
        <v>0</v>
      </c>
      <c r="AG29" s="60">
        <f t="shared" ca="1" si="11"/>
        <v>0</v>
      </c>
      <c r="AH29" s="60">
        <f t="shared" ca="1" si="11"/>
        <v>0</v>
      </c>
      <c r="AI29" s="60">
        <f t="shared" ca="1" si="11"/>
        <v>0</v>
      </c>
      <c r="AJ29" s="60">
        <f t="shared" ca="1" si="11"/>
        <v>0</v>
      </c>
      <c r="AK29" s="60">
        <f t="shared" ca="1" si="11"/>
        <v>0</v>
      </c>
      <c r="AL29" s="60">
        <f t="shared" ca="1" si="11"/>
        <v>0</v>
      </c>
      <c r="AM29" s="60">
        <f t="shared" ca="1" si="11"/>
        <v>0</v>
      </c>
      <c r="AN29" s="60">
        <f t="shared" ca="1" si="11"/>
        <v>0</v>
      </c>
      <c r="AO29" s="60">
        <f t="shared" ca="1" si="11"/>
        <v>0</v>
      </c>
      <c r="AP29" s="60">
        <f t="shared" ca="1" si="11"/>
        <v>0</v>
      </c>
      <c r="AQ29" s="60">
        <f t="shared" ca="1" si="11"/>
        <v>0</v>
      </c>
      <c r="AR29" s="60">
        <f t="shared" ca="1" si="11"/>
        <v>0</v>
      </c>
      <c r="AS29" s="60">
        <f t="shared" ca="1" si="11"/>
        <v>0</v>
      </c>
      <c r="AT29" s="60">
        <f t="shared" ca="1" si="12"/>
        <v>0</v>
      </c>
      <c r="AU29" s="60">
        <f t="shared" ca="1" si="12"/>
        <v>0</v>
      </c>
      <c r="AV29" s="60">
        <f t="shared" ca="1" si="12"/>
        <v>0</v>
      </c>
      <c r="AW29" s="60">
        <f t="shared" ca="1" si="12"/>
        <v>0</v>
      </c>
      <c r="AX29" s="60">
        <f t="shared" ca="1" si="12"/>
        <v>0</v>
      </c>
      <c r="AY29" s="60">
        <f t="shared" ca="1" si="12"/>
        <v>0</v>
      </c>
      <c r="AZ29" s="60">
        <f t="shared" ca="1" si="12"/>
        <v>0</v>
      </c>
      <c r="BA29" s="60">
        <f t="shared" ca="1" si="12"/>
        <v>0</v>
      </c>
      <c r="BB29" s="60">
        <f t="shared" ca="1" si="12"/>
        <v>0</v>
      </c>
      <c r="BC29" s="60">
        <f t="shared" ca="1" si="12"/>
        <v>0</v>
      </c>
      <c r="BD29" s="60">
        <f t="shared" ca="1" si="12"/>
        <v>0</v>
      </c>
      <c r="BE29" s="60">
        <f t="shared" ca="1" si="12"/>
        <v>0</v>
      </c>
      <c r="BF29" s="60">
        <f t="shared" ca="1" si="12"/>
        <v>0</v>
      </c>
      <c r="BG29" s="60">
        <f t="shared" ca="1" si="12"/>
        <v>0</v>
      </c>
      <c r="BH29" s="60">
        <f t="shared" ca="1" si="12"/>
        <v>0</v>
      </c>
      <c r="BI29" s="60">
        <f t="shared" ca="1" si="12"/>
        <v>0</v>
      </c>
      <c r="BJ29" s="60">
        <f t="shared" ca="1" si="13"/>
        <v>0</v>
      </c>
      <c r="BK29" s="60">
        <f t="shared" ca="1" si="13"/>
        <v>0</v>
      </c>
      <c r="BL29" s="60">
        <f t="shared" ca="1" si="13"/>
        <v>0</v>
      </c>
      <c r="BM29" s="60">
        <f t="shared" ca="1" si="13"/>
        <v>0</v>
      </c>
      <c r="BN29" s="60">
        <f t="shared" ca="1" si="13"/>
        <v>0</v>
      </c>
      <c r="BO29" s="60">
        <f t="shared" ca="1" si="13"/>
        <v>0</v>
      </c>
      <c r="BP29" s="60">
        <f t="shared" ca="1" si="13"/>
        <v>0</v>
      </c>
      <c r="BQ29" s="60">
        <f t="shared" ca="1" si="13"/>
        <v>0</v>
      </c>
      <c r="BR29" s="60">
        <f t="shared" ca="1" si="13"/>
        <v>0</v>
      </c>
      <c r="BS29" s="60">
        <f t="shared" ca="1" si="13"/>
        <v>0</v>
      </c>
      <c r="BT29" s="60">
        <f t="shared" ca="1" si="13"/>
        <v>0</v>
      </c>
      <c r="BU29" s="60">
        <f t="shared" ca="1" si="13"/>
        <v>0</v>
      </c>
      <c r="BV29" s="60">
        <f t="shared" ca="1" si="13"/>
        <v>0</v>
      </c>
      <c r="BW29" s="60">
        <f t="shared" ca="1" si="13"/>
        <v>0</v>
      </c>
      <c r="BX29" s="60">
        <f t="shared" ca="1" si="13"/>
        <v>0</v>
      </c>
      <c r="BY29" s="60">
        <f t="shared" ca="1" si="13"/>
        <v>0</v>
      </c>
      <c r="BZ29" s="60">
        <f t="shared" ca="1" si="14"/>
        <v>0</v>
      </c>
      <c r="CA29" s="60">
        <f t="shared" ca="1" si="14"/>
        <v>0</v>
      </c>
      <c r="CB29" s="60">
        <f t="shared" ca="1" si="14"/>
        <v>0</v>
      </c>
      <c r="CC29" s="60">
        <f t="shared" ca="1" si="14"/>
        <v>0</v>
      </c>
      <c r="CD29" s="60">
        <f t="shared" ca="1" si="14"/>
        <v>0</v>
      </c>
      <c r="CE29" s="60">
        <f t="shared" ca="1" si="14"/>
        <v>0</v>
      </c>
      <c r="CF29" s="60">
        <f t="shared" ca="1" si="14"/>
        <v>0</v>
      </c>
      <c r="CG29" s="60">
        <f t="shared" ca="1" si="14"/>
        <v>0</v>
      </c>
      <c r="CH29" s="60">
        <f t="shared" ca="1" si="14"/>
        <v>0</v>
      </c>
      <c r="CI29" s="60">
        <f t="shared" ca="1" si="14"/>
        <v>0</v>
      </c>
      <c r="CJ29" s="60">
        <f t="shared" ca="1" si="14"/>
        <v>0</v>
      </c>
      <c r="CK29" s="60">
        <f t="shared" ca="1" si="14"/>
        <v>0</v>
      </c>
      <c r="CL29" s="60">
        <f t="shared" ca="1" si="14"/>
        <v>0</v>
      </c>
      <c r="CM29" s="60">
        <f t="shared" ca="1" si="14"/>
        <v>0</v>
      </c>
      <c r="CN29" s="60">
        <f t="shared" ca="1" si="14"/>
        <v>0</v>
      </c>
      <c r="CO29" s="60">
        <f t="shared" ca="1" si="14"/>
        <v>0</v>
      </c>
      <c r="CP29" s="60">
        <f t="shared" ca="1" si="15"/>
        <v>0</v>
      </c>
      <c r="CQ29" s="60">
        <f t="shared" ca="1" si="15"/>
        <v>0</v>
      </c>
      <c r="CR29" s="60">
        <f t="shared" ca="1" si="15"/>
        <v>0</v>
      </c>
      <c r="CS29" s="60">
        <f t="shared" ca="1" si="15"/>
        <v>0</v>
      </c>
      <c r="CT29" s="60">
        <f t="shared" ca="1" si="15"/>
        <v>0</v>
      </c>
      <c r="CU29" s="60">
        <f t="shared" ca="1" si="6"/>
        <v>0</v>
      </c>
    </row>
    <row r="30" spans="1:99" ht="12.75" customHeight="1">
      <c r="A30" s="43" t="s">
        <v>47</v>
      </c>
      <c r="B30" s="58">
        <v>1034</v>
      </c>
      <c r="C30" s="59" t="s">
        <v>376</v>
      </c>
      <c r="D30" s="60">
        <f t="shared" ca="1" si="10"/>
        <v>0</v>
      </c>
      <c r="E30" s="60">
        <f t="shared" ca="1" si="10"/>
        <v>0</v>
      </c>
      <c r="F30" s="60">
        <f t="shared" ca="1" si="10"/>
        <v>0</v>
      </c>
      <c r="G30" s="60">
        <f t="shared" ca="1" si="10"/>
        <v>0</v>
      </c>
      <c r="H30" s="60">
        <f t="shared" ca="1" si="10"/>
        <v>0</v>
      </c>
      <c r="I30" s="60">
        <f t="shared" ca="1" si="10"/>
        <v>0</v>
      </c>
      <c r="J30" s="60">
        <f t="shared" ca="1" si="10"/>
        <v>0</v>
      </c>
      <c r="K30" s="60">
        <f t="shared" ca="1" si="10"/>
        <v>0</v>
      </c>
      <c r="L30" s="60">
        <f t="shared" ca="1" si="10"/>
        <v>0</v>
      </c>
      <c r="M30" s="60">
        <f t="shared" ca="1" si="10"/>
        <v>0</v>
      </c>
      <c r="N30" s="60">
        <f t="shared" ca="1" si="7"/>
        <v>0</v>
      </c>
      <c r="O30" s="60">
        <f t="shared" ca="1" si="7"/>
        <v>0</v>
      </c>
      <c r="P30" s="60">
        <f t="shared" ca="1" si="7"/>
        <v>0</v>
      </c>
      <c r="Q30" s="60">
        <f t="shared" ca="1" si="7"/>
        <v>0</v>
      </c>
      <c r="R30" s="60">
        <f t="shared" ca="1" si="7"/>
        <v>0</v>
      </c>
      <c r="S30" s="60">
        <f t="shared" ca="1" si="7"/>
        <v>0</v>
      </c>
      <c r="T30" s="60">
        <f t="shared" ca="1" si="7"/>
        <v>0</v>
      </c>
      <c r="U30" s="60">
        <f t="shared" ca="1" si="7"/>
        <v>0</v>
      </c>
      <c r="V30" s="60">
        <f t="shared" ca="1" si="7"/>
        <v>0</v>
      </c>
      <c r="W30" s="60">
        <f t="shared" ca="1" si="7"/>
        <v>0</v>
      </c>
      <c r="X30" s="60">
        <f t="shared" ca="1" si="7"/>
        <v>0</v>
      </c>
      <c r="Y30" s="60">
        <f t="shared" ca="1" si="7"/>
        <v>0</v>
      </c>
      <c r="Z30" s="60">
        <f t="shared" ca="1" si="7"/>
        <v>0</v>
      </c>
      <c r="AA30" s="60">
        <f t="shared" ca="1" si="7"/>
        <v>0</v>
      </c>
      <c r="AB30" s="60">
        <f t="shared" ca="1" si="7"/>
        <v>0</v>
      </c>
      <c r="AC30" s="60">
        <f t="shared" ca="1" si="7"/>
        <v>0</v>
      </c>
      <c r="AD30" s="60">
        <f t="shared" ca="1" si="11"/>
        <v>0</v>
      </c>
      <c r="AE30" s="60">
        <f t="shared" ca="1" si="11"/>
        <v>0</v>
      </c>
      <c r="AF30" s="60">
        <f t="shared" ca="1" si="11"/>
        <v>0</v>
      </c>
      <c r="AG30" s="60">
        <f t="shared" ca="1" si="11"/>
        <v>0</v>
      </c>
      <c r="AH30" s="60">
        <f t="shared" ca="1" si="11"/>
        <v>0</v>
      </c>
      <c r="AI30" s="60">
        <f t="shared" ca="1" si="11"/>
        <v>0</v>
      </c>
      <c r="AJ30" s="60">
        <f t="shared" ca="1" si="11"/>
        <v>0</v>
      </c>
      <c r="AK30" s="60">
        <f t="shared" ca="1" si="11"/>
        <v>0</v>
      </c>
      <c r="AL30" s="60">
        <f t="shared" ca="1" si="11"/>
        <v>0</v>
      </c>
      <c r="AM30" s="60">
        <f t="shared" ca="1" si="11"/>
        <v>0</v>
      </c>
      <c r="AN30" s="60">
        <f t="shared" ca="1" si="11"/>
        <v>0</v>
      </c>
      <c r="AO30" s="60">
        <f t="shared" ca="1" si="11"/>
        <v>0</v>
      </c>
      <c r="AP30" s="60">
        <f t="shared" ca="1" si="11"/>
        <v>0</v>
      </c>
      <c r="AQ30" s="60">
        <f t="shared" ca="1" si="11"/>
        <v>0</v>
      </c>
      <c r="AR30" s="60">
        <f t="shared" ca="1" si="11"/>
        <v>0</v>
      </c>
      <c r="AS30" s="60">
        <f t="shared" ca="1" si="11"/>
        <v>0</v>
      </c>
      <c r="AT30" s="60">
        <f t="shared" ca="1" si="12"/>
        <v>0</v>
      </c>
      <c r="AU30" s="60">
        <f t="shared" ca="1" si="12"/>
        <v>0</v>
      </c>
      <c r="AV30" s="60">
        <f t="shared" ca="1" si="12"/>
        <v>0</v>
      </c>
      <c r="AW30" s="60">
        <f t="shared" ca="1" si="12"/>
        <v>0</v>
      </c>
      <c r="AX30" s="60">
        <f t="shared" ca="1" si="12"/>
        <v>0</v>
      </c>
      <c r="AY30" s="60">
        <f t="shared" ca="1" si="12"/>
        <v>0</v>
      </c>
      <c r="AZ30" s="60">
        <f t="shared" ca="1" si="12"/>
        <v>0</v>
      </c>
      <c r="BA30" s="60">
        <f t="shared" ca="1" si="12"/>
        <v>0</v>
      </c>
      <c r="BB30" s="60">
        <f t="shared" ca="1" si="12"/>
        <v>0</v>
      </c>
      <c r="BC30" s="60">
        <f t="shared" ca="1" si="12"/>
        <v>0</v>
      </c>
      <c r="BD30" s="60">
        <f t="shared" ca="1" si="12"/>
        <v>0</v>
      </c>
      <c r="BE30" s="60">
        <f t="shared" ca="1" si="12"/>
        <v>0</v>
      </c>
      <c r="BF30" s="60">
        <f t="shared" ca="1" si="12"/>
        <v>0</v>
      </c>
      <c r="BG30" s="60">
        <f t="shared" ca="1" si="12"/>
        <v>0</v>
      </c>
      <c r="BH30" s="60">
        <f t="shared" ca="1" si="12"/>
        <v>0</v>
      </c>
      <c r="BI30" s="60">
        <f t="shared" ca="1" si="12"/>
        <v>0</v>
      </c>
      <c r="BJ30" s="60">
        <f t="shared" ca="1" si="13"/>
        <v>0</v>
      </c>
      <c r="BK30" s="60">
        <f t="shared" ca="1" si="13"/>
        <v>0</v>
      </c>
      <c r="BL30" s="60">
        <f t="shared" ca="1" si="13"/>
        <v>0</v>
      </c>
      <c r="BM30" s="60">
        <f t="shared" ca="1" si="13"/>
        <v>0</v>
      </c>
      <c r="BN30" s="60">
        <f t="shared" ca="1" si="13"/>
        <v>0</v>
      </c>
      <c r="BO30" s="60">
        <f t="shared" ca="1" si="13"/>
        <v>0</v>
      </c>
      <c r="BP30" s="60">
        <f t="shared" ca="1" si="13"/>
        <v>0</v>
      </c>
      <c r="BQ30" s="60">
        <f t="shared" ca="1" si="13"/>
        <v>0</v>
      </c>
      <c r="BR30" s="60">
        <f t="shared" ca="1" si="13"/>
        <v>0</v>
      </c>
      <c r="BS30" s="60">
        <f t="shared" ca="1" si="13"/>
        <v>0</v>
      </c>
      <c r="BT30" s="60">
        <f t="shared" ca="1" si="13"/>
        <v>0</v>
      </c>
      <c r="BU30" s="60">
        <f t="shared" ca="1" si="13"/>
        <v>0</v>
      </c>
      <c r="BV30" s="60">
        <f t="shared" ca="1" si="13"/>
        <v>0</v>
      </c>
      <c r="BW30" s="60">
        <f t="shared" ca="1" si="13"/>
        <v>0</v>
      </c>
      <c r="BX30" s="60">
        <f t="shared" ca="1" si="13"/>
        <v>0</v>
      </c>
      <c r="BY30" s="60">
        <f t="shared" ca="1" si="13"/>
        <v>0</v>
      </c>
      <c r="BZ30" s="60">
        <f t="shared" ca="1" si="14"/>
        <v>0</v>
      </c>
      <c r="CA30" s="60">
        <f t="shared" ca="1" si="14"/>
        <v>0</v>
      </c>
      <c r="CB30" s="60">
        <f t="shared" ca="1" si="14"/>
        <v>0</v>
      </c>
      <c r="CC30" s="60">
        <f t="shared" ca="1" si="14"/>
        <v>0</v>
      </c>
      <c r="CD30" s="60">
        <f t="shared" ca="1" si="14"/>
        <v>0</v>
      </c>
      <c r="CE30" s="60">
        <f t="shared" ca="1" si="14"/>
        <v>0</v>
      </c>
      <c r="CF30" s="60">
        <f t="shared" ca="1" si="14"/>
        <v>0</v>
      </c>
      <c r="CG30" s="60">
        <f t="shared" ca="1" si="14"/>
        <v>0</v>
      </c>
      <c r="CH30" s="60">
        <f t="shared" ca="1" si="14"/>
        <v>0</v>
      </c>
      <c r="CI30" s="60">
        <f t="shared" ca="1" si="14"/>
        <v>0</v>
      </c>
      <c r="CJ30" s="60">
        <f t="shared" ca="1" si="14"/>
        <v>0</v>
      </c>
      <c r="CK30" s="60">
        <f t="shared" ca="1" si="14"/>
        <v>0</v>
      </c>
      <c r="CL30" s="60">
        <f t="shared" ca="1" si="14"/>
        <v>0</v>
      </c>
      <c r="CM30" s="60">
        <f t="shared" ca="1" si="14"/>
        <v>0</v>
      </c>
      <c r="CN30" s="60">
        <f t="shared" ca="1" si="14"/>
        <v>0</v>
      </c>
      <c r="CO30" s="60">
        <f t="shared" ca="1" si="14"/>
        <v>0</v>
      </c>
      <c r="CP30" s="60">
        <f t="shared" ca="1" si="15"/>
        <v>0</v>
      </c>
      <c r="CQ30" s="60">
        <f t="shared" ca="1" si="15"/>
        <v>0</v>
      </c>
      <c r="CR30" s="60">
        <f t="shared" ca="1" si="15"/>
        <v>0</v>
      </c>
      <c r="CS30" s="60">
        <f t="shared" ca="1" si="15"/>
        <v>0</v>
      </c>
      <c r="CT30" s="60">
        <f t="shared" ca="1" si="15"/>
        <v>0</v>
      </c>
      <c r="CU30" s="60">
        <f t="shared" ca="1" si="6"/>
        <v>0</v>
      </c>
    </row>
    <row r="31" spans="1:99" ht="12.75" customHeight="1">
      <c r="A31" s="43" t="s">
        <v>49</v>
      </c>
      <c r="B31" s="58">
        <v>1035</v>
      </c>
      <c r="C31" s="59" t="s">
        <v>376</v>
      </c>
      <c r="D31" s="60">
        <f t="shared" ca="1" si="10"/>
        <v>0</v>
      </c>
      <c r="E31" s="60">
        <f t="shared" ca="1" si="10"/>
        <v>0</v>
      </c>
      <c r="F31" s="60">
        <f t="shared" ca="1" si="10"/>
        <v>0</v>
      </c>
      <c r="G31" s="60">
        <f t="shared" ca="1" si="10"/>
        <v>0</v>
      </c>
      <c r="H31" s="60">
        <f t="shared" ca="1" si="10"/>
        <v>0</v>
      </c>
      <c r="I31" s="60">
        <f t="shared" ca="1" si="10"/>
        <v>0</v>
      </c>
      <c r="J31" s="60">
        <f t="shared" ca="1" si="10"/>
        <v>0</v>
      </c>
      <c r="K31" s="60">
        <f t="shared" ca="1" si="10"/>
        <v>0</v>
      </c>
      <c r="L31" s="60">
        <f t="shared" ca="1" si="10"/>
        <v>0</v>
      </c>
      <c r="M31" s="60">
        <f t="shared" ca="1" si="10"/>
        <v>0</v>
      </c>
      <c r="N31" s="60">
        <f t="shared" ca="1" si="7"/>
        <v>0</v>
      </c>
      <c r="O31" s="60">
        <f t="shared" ca="1" si="7"/>
        <v>0</v>
      </c>
      <c r="P31" s="60">
        <f t="shared" ca="1" si="7"/>
        <v>0</v>
      </c>
      <c r="Q31" s="60">
        <f t="shared" ca="1" si="7"/>
        <v>0</v>
      </c>
      <c r="R31" s="60">
        <f t="shared" ca="1" si="7"/>
        <v>0</v>
      </c>
      <c r="S31" s="60">
        <f t="shared" ca="1" si="7"/>
        <v>0</v>
      </c>
      <c r="T31" s="60">
        <f t="shared" ca="1" si="7"/>
        <v>0</v>
      </c>
      <c r="U31" s="60">
        <f t="shared" ca="1" si="7"/>
        <v>0</v>
      </c>
      <c r="V31" s="60">
        <f t="shared" ca="1" si="7"/>
        <v>0</v>
      </c>
      <c r="W31" s="60">
        <f t="shared" ca="1" si="7"/>
        <v>0</v>
      </c>
      <c r="X31" s="60">
        <f t="shared" ca="1" si="7"/>
        <v>0</v>
      </c>
      <c r="Y31" s="60">
        <f t="shared" ca="1" si="7"/>
        <v>0</v>
      </c>
      <c r="Z31" s="60">
        <f t="shared" ca="1" si="7"/>
        <v>0</v>
      </c>
      <c r="AA31" s="60">
        <f t="shared" ca="1" si="7"/>
        <v>0</v>
      </c>
      <c r="AB31" s="60">
        <f t="shared" ca="1" si="7"/>
        <v>0</v>
      </c>
      <c r="AC31" s="60">
        <f t="shared" ca="1" si="7"/>
        <v>0</v>
      </c>
      <c r="AD31" s="60">
        <f t="shared" ca="1" si="11"/>
        <v>0</v>
      </c>
      <c r="AE31" s="60">
        <f t="shared" ca="1" si="11"/>
        <v>0</v>
      </c>
      <c r="AF31" s="60">
        <f t="shared" ca="1" si="11"/>
        <v>0</v>
      </c>
      <c r="AG31" s="60">
        <f t="shared" ca="1" si="11"/>
        <v>0</v>
      </c>
      <c r="AH31" s="60">
        <f t="shared" ca="1" si="11"/>
        <v>0</v>
      </c>
      <c r="AI31" s="60">
        <f t="shared" ca="1" si="11"/>
        <v>0</v>
      </c>
      <c r="AJ31" s="60">
        <f t="shared" ca="1" si="11"/>
        <v>0</v>
      </c>
      <c r="AK31" s="60">
        <f t="shared" ca="1" si="11"/>
        <v>0</v>
      </c>
      <c r="AL31" s="60">
        <f t="shared" ca="1" si="11"/>
        <v>0</v>
      </c>
      <c r="AM31" s="60">
        <f t="shared" ca="1" si="11"/>
        <v>0</v>
      </c>
      <c r="AN31" s="60">
        <f t="shared" ca="1" si="11"/>
        <v>0</v>
      </c>
      <c r="AO31" s="60">
        <f t="shared" ca="1" si="11"/>
        <v>0</v>
      </c>
      <c r="AP31" s="60">
        <f t="shared" ca="1" si="11"/>
        <v>0</v>
      </c>
      <c r="AQ31" s="60">
        <f t="shared" ca="1" si="11"/>
        <v>0</v>
      </c>
      <c r="AR31" s="60">
        <f t="shared" ca="1" si="11"/>
        <v>0</v>
      </c>
      <c r="AS31" s="60">
        <f t="shared" ca="1" si="11"/>
        <v>0</v>
      </c>
      <c r="AT31" s="60">
        <f t="shared" ca="1" si="12"/>
        <v>0</v>
      </c>
      <c r="AU31" s="60">
        <f t="shared" ca="1" si="12"/>
        <v>0</v>
      </c>
      <c r="AV31" s="60">
        <f t="shared" ca="1" si="12"/>
        <v>0</v>
      </c>
      <c r="AW31" s="60">
        <f t="shared" ca="1" si="12"/>
        <v>0</v>
      </c>
      <c r="AX31" s="60">
        <f t="shared" ca="1" si="12"/>
        <v>0</v>
      </c>
      <c r="AY31" s="60">
        <f t="shared" ca="1" si="12"/>
        <v>0</v>
      </c>
      <c r="AZ31" s="60">
        <f t="shared" ca="1" si="12"/>
        <v>0</v>
      </c>
      <c r="BA31" s="60">
        <f t="shared" ca="1" si="12"/>
        <v>0</v>
      </c>
      <c r="BB31" s="60">
        <f t="shared" ca="1" si="12"/>
        <v>0</v>
      </c>
      <c r="BC31" s="60">
        <f t="shared" ca="1" si="12"/>
        <v>0</v>
      </c>
      <c r="BD31" s="60">
        <f t="shared" ca="1" si="12"/>
        <v>0</v>
      </c>
      <c r="BE31" s="60">
        <f t="shared" ca="1" si="12"/>
        <v>0</v>
      </c>
      <c r="BF31" s="60">
        <f t="shared" ca="1" si="12"/>
        <v>0</v>
      </c>
      <c r="BG31" s="60">
        <f t="shared" ca="1" si="12"/>
        <v>0</v>
      </c>
      <c r="BH31" s="60">
        <f t="shared" ca="1" si="12"/>
        <v>0</v>
      </c>
      <c r="BI31" s="60">
        <f t="shared" ca="1" si="12"/>
        <v>0</v>
      </c>
      <c r="BJ31" s="60">
        <f t="shared" ca="1" si="13"/>
        <v>0</v>
      </c>
      <c r="BK31" s="60">
        <f t="shared" ca="1" si="13"/>
        <v>0</v>
      </c>
      <c r="BL31" s="60">
        <f t="shared" ca="1" si="13"/>
        <v>0</v>
      </c>
      <c r="BM31" s="60">
        <f t="shared" ca="1" si="13"/>
        <v>0</v>
      </c>
      <c r="BN31" s="60">
        <f t="shared" ca="1" si="13"/>
        <v>0</v>
      </c>
      <c r="BO31" s="60">
        <f t="shared" ca="1" si="13"/>
        <v>0</v>
      </c>
      <c r="BP31" s="60">
        <f t="shared" ca="1" si="13"/>
        <v>0</v>
      </c>
      <c r="BQ31" s="60">
        <f t="shared" ca="1" si="13"/>
        <v>0</v>
      </c>
      <c r="BR31" s="60">
        <f t="shared" ca="1" si="13"/>
        <v>0</v>
      </c>
      <c r="BS31" s="60">
        <f t="shared" ca="1" si="13"/>
        <v>0</v>
      </c>
      <c r="BT31" s="60">
        <f t="shared" ca="1" si="13"/>
        <v>0</v>
      </c>
      <c r="BU31" s="60">
        <f t="shared" ca="1" si="13"/>
        <v>0</v>
      </c>
      <c r="BV31" s="60">
        <f t="shared" ca="1" si="13"/>
        <v>0</v>
      </c>
      <c r="BW31" s="60">
        <f t="shared" ca="1" si="13"/>
        <v>0</v>
      </c>
      <c r="BX31" s="60">
        <f t="shared" ca="1" si="13"/>
        <v>0</v>
      </c>
      <c r="BY31" s="60">
        <f t="shared" ca="1" si="13"/>
        <v>0</v>
      </c>
      <c r="BZ31" s="60">
        <f t="shared" ca="1" si="14"/>
        <v>0</v>
      </c>
      <c r="CA31" s="60">
        <f t="shared" ca="1" si="14"/>
        <v>0</v>
      </c>
      <c r="CB31" s="60">
        <f t="shared" ca="1" si="14"/>
        <v>0</v>
      </c>
      <c r="CC31" s="60">
        <f t="shared" ca="1" si="14"/>
        <v>0</v>
      </c>
      <c r="CD31" s="60">
        <f t="shared" ca="1" si="14"/>
        <v>0</v>
      </c>
      <c r="CE31" s="60">
        <f t="shared" ca="1" si="14"/>
        <v>0</v>
      </c>
      <c r="CF31" s="60">
        <f t="shared" ca="1" si="14"/>
        <v>0</v>
      </c>
      <c r="CG31" s="60">
        <f t="shared" ca="1" si="14"/>
        <v>0</v>
      </c>
      <c r="CH31" s="60">
        <f t="shared" ca="1" si="14"/>
        <v>0</v>
      </c>
      <c r="CI31" s="60">
        <f t="shared" ca="1" si="14"/>
        <v>0</v>
      </c>
      <c r="CJ31" s="60">
        <f t="shared" ca="1" si="14"/>
        <v>0</v>
      </c>
      <c r="CK31" s="60">
        <f t="shared" ca="1" si="14"/>
        <v>0</v>
      </c>
      <c r="CL31" s="60">
        <f t="shared" ca="1" si="14"/>
        <v>0</v>
      </c>
      <c r="CM31" s="60">
        <f t="shared" ca="1" si="14"/>
        <v>0</v>
      </c>
      <c r="CN31" s="60">
        <f t="shared" ca="1" si="14"/>
        <v>0</v>
      </c>
      <c r="CO31" s="60">
        <f t="shared" ca="1" si="14"/>
        <v>0</v>
      </c>
      <c r="CP31" s="60">
        <f t="shared" ca="1" si="15"/>
        <v>0</v>
      </c>
      <c r="CQ31" s="60">
        <f t="shared" ca="1" si="15"/>
        <v>0</v>
      </c>
      <c r="CR31" s="60">
        <f t="shared" ca="1" si="15"/>
        <v>0</v>
      </c>
      <c r="CS31" s="60">
        <f t="shared" ca="1" si="15"/>
        <v>0</v>
      </c>
      <c r="CT31" s="60">
        <f t="shared" ca="1" si="15"/>
        <v>0</v>
      </c>
      <c r="CU31" s="60">
        <f t="shared" ca="1" si="6"/>
        <v>0</v>
      </c>
    </row>
    <row r="32" spans="1:99" ht="12.75" customHeight="1">
      <c r="A32" s="43" t="s">
        <v>51</v>
      </c>
      <c r="B32" s="58">
        <v>1036</v>
      </c>
      <c r="C32" s="59" t="s">
        <v>376</v>
      </c>
      <c r="D32" s="60">
        <f t="shared" ca="1" si="10"/>
        <v>0</v>
      </c>
      <c r="E32" s="60">
        <f t="shared" ca="1" si="10"/>
        <v>0</v>
      </c>
      <c r="F32" s="60">
        <f t="shared" ca="1" si="10"/>
        <v>0</v>
      </c>
      <c r="G32" s="60">
        <f t="shared" ca="1" si="10"/>
        <v>0</v>
      </c>
      <c r="H32" s="60">
        <f t="shared" ca="1" si="10"/>
        <v>0</v>
      </c>
      <c r="I32" s="60">
        <f t="shared" ca="1" si="10"/>
        <v>0</v>
      </c>
      <c r="J32" s="60">
        <f t="shared" ca="1" si="10"/>
        <v>0</v>
      </c>
      <c r="K32" s="60">
        <f t="shared" ca="1" si="10"/>
        <v>0</v>
      </c>
      <c r="L32" s="60">
        <f t="shared" ca="1" si="10"/>
        <v>0</v>
      </c>
      <c r="M32" s="60">
        <f t="shared" ca="1" si="10"/>
        <v>0</v>
      </c>
      <c r="N32" s="60">
        <f t="shared" ca="1" si="7"/>
        <v>0</v>
      </c>
      <c r="O32" s="60">
        <f t="shared" ca="1" si="7"/>
        <v>0</v>
      </c>
      <c r="P32" s="60">
        <f t="shared" ca="1" si="7"/>
        <v>0</v>
      </c>
      <c r="Q32" s="60">
        <f t="shared" ca="1" si="7"/>
        <v>0</v>
      </c>
      <c r="R32" s="60">
        <f t="shared" ca="1" si="7"/>
        <v>0</v>
      </c>
      <c r="S32" s="60">
        <f t="shared" ca="1" si="7"/>
        <v>0</v>
      </c>
      <c r="T32" s="60">
        <f t="shared" ca="1" si="7"/>
        <v>0</v>
      </c>
      <c r="U32" s="60">
        <f t="shared" ca="1" si="7"/>
        <v>0</v>
      </c>
      <c r="V32" s="60">
        <f t="shared" ca="1" si="7"/>
        <v>0</v>
      </c>
      <c r="W32" s="60">
        <f t="shared" ca="1" si="7"/>
        <v>0</v>
      </c>
      <c r="X32" s="60">
        <f t="shared" ca="1" si="7"/>
        <v>0</v>
      </c>
      <c r="Y32" s="60">
        <f t="shared" ca="1" si="7"/>
        <v>0</v>
      </c>
      <c r="Z32" s="60">
        <f t="shared" ca="1" si="7"/>
        <v>0</v>
      </c>
      <c r="AA32" s="60">
        <f t="shared" ca="1" si="7"/>
        <v>0</v>
      </c>
      <c r="AB32" s="60">
        <f t="shared" ca="1" si="7"/>
        <v>0</v>
      </c>
      <c r="AC32" s="60">
        <f t="shared" ca="1" si="7"/>
        <v>0</v>
      </c>
      <c r="AD32" s="60">
        <f t="shared" ca="1" si="11"/>
        <v>0</v>
      </c>
      <c r="AE32" s="60">
        <f t="shared" ca="1" si="11"/>
        <v>0</v>
      </c>
      <c r="AF32" s="60">
        <f t="shared" ca="1" si="11"/>
        <v>0</v>
      </c>
      <c r="AG32" s="60">
        <f t="shared" ca="1" si="11"/>
        <v>0</v>
      </c>
      <c r="AH32" s="60">
        <f t="shared" ca="1" si="11"/>
        <v>0</v>
      </c>
      <c r="AI32" s="60">
        <f t="shared" ca="1" si="11"/>
        <v>0</v>
      </c>
      <c r="AJ32" s="60">
        <f t="shared" ca="1" si="11"/>
        <v>0</v>
      </c>
      <c r="AK32" s="60">
        <f t="shared" ca="1" si="11"/>
        <v>0</v>
      </c>
      <c r="AL32" s="60">
        <f t="shared" ca="1" si="11"/>
        <v>0</v>
      </c>
      <c r="AM32" s="60">
        <f t="shared" ca="1" si="11"/>
        <v>0</v>
      </c>
      <c r="AN32" s="60">
        <f t="shared" ca="1" si="11"/>
        <v>0</v>
      </c>
      <c r="AO32" s="60">
        <f t="shared" ca="1" si="11"/>
        <v>0</v>
      </c>
      <c r="AP32" s="60">
        <f t="shared" ca="1" si="11"/>
        <v>0</v>
      </c>
      <c r="AQ32" s="60">
        <f t="shared" ca="1" si="11"/>
        <v>0</v>
      </c>
      <c r="AR32" s="60">
        <f t="shared" ca="1" si="11"/>
        <v>0</v>
      </c>
      <c r="AS32" s="60">
        <f t="shared" ca="1" si="11"/>
        <v>0</v>
      </c>
      <c r="AT32" s="60">
        <f t="shared" ca="1" si="12"/>
        <v>0</v>
      </c>
      <c r="AU32" s="60">
        <f t="shared" ca="1" si="12"/>
        <v>0</v>
      </c>
      <c r="AV32" s="60">
        <f t="shared" ca="1" si="12"/>
        <v>0</v>
      </c>
      <c r="AW32" s="60">
        <f t="shared" ca="1" si="12"/>
        <v>0</v>
      </c>
      <c r="AX32" s="60">
        <f t="shared" ca="1" si="12"/>
        <v>0</v>
      </c>
      <c r="AY32" s="60">
        <f t="shared" ca="1" si="12"/>
        <v>0</v>
      </c>
      <c r="AZ32" s="60">
        <f t="shared" ca="1" si="12"/>
        <v>0</v>
      </c>
      <c r="BA32" s="60">
        <f t="shared" ca="1" si="12"/>
        <v>0</v>
      </c>
      <c r="BB32" s="60">
        <f t="shared" ca="1" si="12"/>
        <v>0</v>
      </c>
      <c r="BC32" s="60">
        <f t="shared" ca="1" si="12"/>
        <v>0</v>
      </c>
      <c r="BD32" s="60">
        <f t="shared" ca="1" si="12"/>
        <v>0</v>
      </c>
      <c r="BE32" s="60">
        <f t="shared" ca="1" si="12"/>
        <v>0</v>
      </c>
      <c r="BF32" s="60">
        <f t="shared" ca="1" si="12"/>
        <v>0</v>
      </c>
      <c r="BG32" s="60">
        <f t="shared" ca="1" si="12"/>
        <v>0</v>
      </c>
      <c r="BH32" s="60">
        <f t="shared" ca="1" si="12"/>
        <v>0</v>
      </c>
      <c r="BI32" s="60">
        <f t="shared" ca="1" si="12"/>
        <v>0</v>
      </c>
      <c r="BJ32" s="60">
        <f t="shared" ca="1" si="13"/>
        <v>0</v>
      </c>
      <c r="BK32" s="60">
        <f t="shared" ca="1" si="13"/>
        <v>0</v>
      </c>
      <c r="BL32" s="60">
        <f t="shared" ca="1" si="13"/>
        <v>0</v>
      </c>
      <c r="BM32" s="60">
        <f t="shared" ca="1" si="13"/>
        <v>0</v>
      </c>
      <c r="BN32" s="60">
        <f t="shared" ca="1" si="13"/>
        <v>0</v>
      </c>
      <c r="BO32" s="60">
        <f t="shared" ca="1" si="13"/>
        <v>0</v>
      </c>
      <c r="BP32" s="60">
        <f t="shared" ca="1" si="13"/>
        <v>0</v>
      </c>
      <c r="BQ32" s="60">
        <f t="shared" ca="1" si="13"/>
        <v>0</v>
      </c>
      <c r="BR32" s="60">
        <f t="shared" ca="1" si="13"/>
        <v>0</v>
      </c>
      <c r="BS32" s="60">
        <f t="shared" ca="1" si="13"/>
        <v>0</v>
      </c>
      <c r="BT32" s="60">
        <f t="shared" ca="1" si="13"/>
        <v>0</v>
      </c>
      <c r="BU32" s="60">
        <f t="shared" ca="1" si="13"/>
        <v>0</v>
      </c>
      <c r="BV32" s="60">
        <f t="shared" ca="1" si="13"/>
        <v>0</v>
      </c>
      <c r="BW32" s="60">
        <f t="shared" ca="1" si="13"/>
        <v>0</v>
      </c>
      <c r="BX32" s="60">
        <f t="shared" ca="1" si="13"/>
        <v>0</v>
      </c>
      <c r="BY32" s="60">
        <f t="shared" ca="1" si="13"/>
        <v>0</v>
      </c>
      <c r="BZ32" s="60">
        <f t="shared" ca="1" si="14"/>
        <v>0</v>
      </c>
      <c r="CA32" s="60">
        <f t="shared" ca="1" si="14"/>
        <v>0</v>
      </c>
      <c r="CB32" s="60">
        <f t="shared" ca="1" si="14"/>
        <v>0</v>
      </c>
      <c r="CC32" s="60">
        <f t="shared" ca="1" si="14"/>
        <v>0</v>
      </c>
      <c r="CD32" s="60">
        <f t="shared" ca="1" si="14"/>
        <v>0</v>
      </c>
      <c r="CE32" s="60">
        <f t="shared" ca="1" si="14"/>
        <v>0</v>
      </c>
      <c r="CF32" s="60">
        <f t="shared" ca="1" si="14"/>
        <v>0</v>
      </c>
      <c r="CG32" s="60">
        <f t="shared" ca="1" si="14"/>
        <v>0</v>
      </c>
      <c r="CH32" s="60">
        <f t="shared" ca="1" si="14"/>
        <v>0</v>
      </c>
      <c r="CI32" s="60">
        <f t="shared" ca="1" si="14"/>
        <v>0</v>
      </c>
      <c r="CJ32" s="60">
        <f t="shared" ca="1" si="14"/>
        <v>0</v>
      </c>
      <c r="CK32" s="60">
        <f t="shared" ca="1" si="14"/>
        <v>0</v>
      </c>
      <c r="CL32" s="60">
        <f t="shared" ca="1" si="14"/>
        <v>0</v>
      </c>
      <c r="CM32" s="60">
        <f t="shared" ca="1" si="14"/>
        <v>0</v>
      </c>
      <c r="CN32" s="60">
        <f t="shared" ca="1" si="14"/>
        <v>0</v>
      </c>
      <c r="CO32" s="60">
        <f t="shared" ca="1" si="14"/>
        <v>0</v>
      </c>
      <c r="CP32" s="60">
        <f t="shared" ca="1" si="15"/>
        <v>0</v>
      </c>
      <c r="CQ32" s="60">
        <f t="shared" ca="1" si="15"/>
        <v>0</v>
      </c>
      <c r="CR32" s="60">
        <f t="shared" ca="1" si="15"/>
        <v>0</v>
      </c>
      <c r="CS32" s="60">
        <f t="shared" ca="1" si="15"/>
        <v>0</v>
      </c>
      <c r="CT32" s="60">
        <f t="shared" ca="1" si="15"/>
        <v>0</v>
      </c>
      <c r="CU32" s="60">
        <f t="shared" ca="1" si="6"/>
        <v>0</v>
      </c>
    </row>
    <row r="33" spans="1:99" ht="12.75" customHeight="1">
      <c r="A33" s="43" t="s">
        <v>53</v>
      </c>
      <c r="B33" s="58">
        <v>1037</v>
      </c>
      <c r="C33" s="59" t="s">
        <v>376</v>
      </c>
      <c r="D33" s="60">
        <f t="shared" ca="1" si="10"/>
        <v>0</v>
      </c>
      <c r="E33" s="60">
        <f t="shared" ca="1" si="10"/>
        <v>0</v>
      </c>
      <c r="F33" s="60">
        <f t="shared" ca="1" si="10"/>
        <v>0</v>
      </c>
      <c r="G33" s="60">
        <f t="shared" ca="1" si="10"/>
        <v>0</v>
      </c>
      <c r="H33" s="60">
        <f t="shared" ca="1" si="10"/>
        <v>0</v>
      </c>
      <c r="I33" s="60">
        <f t="shared" ca="1" si="10"/>
        <v>0</v>
      </c>
      <c r="J33" s="60">
        <f t="shared" ca="1" si="10"/>
        <v>0</v>
      </c>
      <c r="K33" s="60">
        <f t="shared" ca="1" si="10"/>
        <v>0</v>
      </c>
      <c r="L33" s="60">
        <f t="shared" ca="1" si="10"/>
        <v>0</v>
      </c>
      <c r="M33" s="60">
        <f t="shared" ca="1" si="10"/>
        <v>0</v>
      </c>
      <c r="N33" s="60">
        <f t="shared" ca="1" si="7"/>
        <v>0</v>
      </c>
      <c r="O33" s="60">
        <f t="shared" ca="1" si="7"/>
        <v>0</v>
      </c>
      <c r="P33" s="60">
        <f t="shared" ca="1" si="7"/>
        <v>0</v>
      </c>
      <c r="Q33" s="60">
        <f t="shared" ca="1" si="7"/>
        <v>0</v>
      </c>
      <c r="R33" s="60">
        <f t="shared" ca="1" si="7"/>
        <v>0</v>
      </c>
      <c r="S33" s="60">
        <f t="shared" ca="1" si="7"/>
        <v>0</v>
      </c>
      <c r="T33" s="60">
        <f t="shared" ca="1" si="7"/>
        <v>0</v>
      </c>
      <c r="U33" s="60">
        <f t="shared" ca="1" si="7"/>
        <v>0</v>
      </c>
      <c r="V33" s="60">
        <f t="shared" ca="1" si="7"/>
        <v>0</v>
      </c>
      <c r="W33" s="60">
        <f t="shared" ca="1" si="7"/>
        <v>0</v>
      </c>
      <c r="X33" s="60">
        <f t="shared" ca="1" si="7"/>
        <v>0</v>
      </c>
      <c r="Y33" s="60">
        <f t="shared" ca="1" si="7"/>
        <v>0</v>
      </c>
      <c r="Z33" s="60">
        <f t="shared" ca="1" si="7"/>
        <v>0</v>
      </c>
      <c r="AA33" s="60">
        <f t="shared" ca="1" si="7"/>
        <v>0</v>
      </c>
      <c r="AB33" s="60">
        <f t="shared" ca="1" si="7"/>
        <v>0</v>
      </c>
      <c r="AC33" s="60">
        <f t="shared" ca="1" si="7"/>
        <v>0</v>
      </c>
      <c r="AD33" s="60">
        <f t="shared" ca="1" si="11"/>
        <v>0</v>
      </c>
      <c r="AE33" s="60">
        <f t="shared" ca="1" si="11"/>
        <v>0</v>
      </c>
      <c r="AF33" s="60">
        <f t="shared" ca="1" si="11"/>
        <v>0</v>
      </c>
      <c r="AG33" s="60">
        <f t="shared" ca="1" si="11"/>
        <v>0</v>
      </c>
      <c r="AH33" s="60">
        <f t="shared" ca="1" si="11"/>
        <v>0</v>
      </c>
      <c r="AI33" s="60">
        <f t="shared" ca="1" si="11"/>
        <v>0</v>
      </c>
      <c r="AJ33" s="60">
        <f t="shared" ca="1" si="11"/>
        <v>0</v>
      </c>
      <c r="AK33" s="60">
        <f t="shared" ca="1" si="11"/>
        <v>0</v>
      </c>
      <c r="AL33" s="60">
        <f t="shared" ca="1" si="11"/>
        <v>0</v>
      </c>
      <c r="AM33" s="60">
        <f t="shared" ca="1" si="11"/>
        <v>0</v>
      </c>
      <c r="AN33" s="60">
        <f t="shared" ca="1" si="11"/>
        <v>0</v>
      </c>
      <c r="AO33" s="60">
        <f t="shared" ca="1" si="11"/>
        <v>0</v>
      </c>
      <c r="AP33" s="60">
        <f t="shared" ca="1" si="11"/>
        <v>0</v>
      </c>
      <c r="AQ33" s="60">
        <f t="shared" ca="1" si="11"/>
        <v>0</v>
      </c>
      <c r="AR33" s="60">
        <f t="shared" ca="1" si="11"/>
        <v>0</v>
      </c>
      <c r="AS33" s="60">
        <f t="shared" ca="1" si="11"/>
        <v>0</v>
      </c>
      <c r="AT33" s="60">
        <f t="shared" ca="1" si="12"/>
        <v>0</v>
      </c>
      <c r="AU33" s="60">
        <f t="shared" ca="1" si="12"/>
        <v>0</v>
      </c>
      <c r="AV33" s="60">
        <f t="shared" ca="1" si="12"/>
        <v>0</v>
      </c>
      <c r="AW33" s="60">
        <f t="shared" ca="1" si="12"/>
        <v>0</v>
      </c>
      <c r="AX33" s="60">
        <f t="shared" ca="1" si="12"/>
        <v>0</v>
      </c>
      <c r="AY33" s="60">
        <f t="shared" ca="1" si="12"/>
        <v>0</v>
      </c>
      <c r="AZ33" s="60">
        <f t="shared" ca="1" si="12"/>
        <v>0</v>
      </c>
      <c r="BA33" s="60">
        <f t="shared" ca="1" si="12"/>
        <v>0</v>
      </c>
      <c r="BB33" s="60">
        <f t="shared" ca="1" si="12"/>
        <v>0</v>
      </c>
      <c r="BC33" s="60">
        <f t="shared" ca="1" si="12"/>
        <v>0</v>
      </c>
      <c r="BD33" s="60">
        <f t="shared" ca="1" si="12"/>
        <v>0</v>
      </c>
      <c r="BE33" s="60">
        <f t="shared" ca="1" si="12"/>
        <v>0</v>
      </c>
      <c r="BF33" s="60">
        <f t="shared" ca="1" si="12"/>
        <v>0</v>
      </c>
      <c r="BG33" s="60">
        <f t="shared" ca="1" si="12"/>
        <v>0</v>
      </c>
      <c r="BH33" s="60">
        <f t="shared" ca="1" si="12"/>
        <v>0</v>
      </c>
      <c r="BI33" s="60">
        <f t="shared" ca="1" si="12"/>
        <v>0</v>
      </c>
      <c r="BJ33" s="60">
        <f t="shared" ca="1" si="13"/>
        <v>0</v>
      </c>
      <c r="BK33" s="60">
        <f t="shared" ca="1" si="13"/>
        <v>0</v>
      </c>
      <c r="BL33" s="60">
        <f t="shared" ca="1" si="13"/>
        <v>0</v>
      </c>
      <c r="BM33" s="60">
        <f t="shared" ca="1" si="13"/>
        <v>0</v>
      </c>
      <c r="BN33" s="60">
        <f t="shared" ca="1" si="13"/>
        <v>0</v>
      </c>
      <c r="BO33" s="60">
        <f t="shared" ca="1" si="13"/>
        <v>0</v>
      </c>
      <c r="BP33" s="60">
        <f t="shared" ca="1" si="13"/>
        <v>0</v>
      </c>
      <c r="BQ33" s="60">
        <f t="shared" ca="1" si="13"/>
        <v>0</v>
      </c>
      <c r="BR33" s="60">
        <f t="shared" ca="1" si="13"/>
        <v>0</v>
      </c>
      <c r="BS33" s="60">
        <f t="shared" ca="1" si="13"/>
        <v>0</v>
      </c>
      <c r="BT33" s="60">
        <f t="shared" ca="1" si="13"/>
        <v>0</v>
      </c>
      <c r="BU33" s="60">
        <f t="shared" ca="1" si="13"/>
        <v>0</v>
      </c>
      <c r="BV33" s="60">
        <f t="shared" ca="1" si="13"/>
        <v>0</v>
      </c>
      <c r="BW33" s="60">
        <f t="shared" ca="1" si="13"/>
        <v>0</v>
      </c>
      <c r="BX33" s="60">
        <f t="shared" ca="1" si="13"/>
        <v>0</v>
      </c>
      <c r="BY33" s="60">
        <f t="shared" ca="1" si="13"/>
        <v>0</v>
      </c>
      <c r="BZ33" s="60">
        <f t="shared" ca="1" si="14"/>
        <v>0</v>
      </c>
      <c r="CA33" s="60">
        <f t="shared" ca="1" si="14"/>
        <v>0</v>
      </c>
      <c r="CB33" s="60">
        <f t="shared" ca="1" si="14"/>
        <v>0</v>
      </c>
      <c r="CC33" s="60">
        <f t="shared" ca="1" si="14"/>
        <v>0</v>
      </c>
      <c r="CD33" s="60">
        <f t="shared" ca="1" si="14"/>
        <v>0</v>
      </c>
      <c r="CE33" s="60">
        <f t="shared" ca="1" si="14"/>
        <v>0</v>
      </c>
      <c r="CF33" s="60">
        <f t="shared" ca="1" si="14"/>
        <v>0</v>
      </c>
      <c r="CG33" s="60">
        <f t="shared" ca="1" si="14"/>
        <v>0</v>
      </c>
      <c r="CH33" s="60">
        <f t="shared" ca="1" si="14"/>
        <v>0</v>
      </c>
      <c r="CI33" s="60">
        <f t="shared" ca="1" si="14"/>
        <v>0</v>
      </c>
      <c r="CJ33" s="60">
        <f t="shared" ca="1" si="14"/>
        <v>0</v>
      </c>
      <c r="CK33" s="60">
        <f t="shared" ca="1" si="14"/>
        <v>0</v>
      </c>
      <c r="CL33" s="60">
        <f t="shared" ca="1" si="14"/>
        <v>0</v>
      </c>
      <c r="CM33" s="60">
        <f t="shared" ca="1" si="14"/>
        <v>0</v>
      </c>
      <c r="CN33" s="60">
        <f t="shared" ca="1" si="14"/>
        <v>0</v>
      </c>
      <c r="CO33" s="60">
        <f t="shared" ca="1" si="14"/>
        <v>0</v>
      </c>
      <c r="CP33" s="60">
        <f t="shared" ca="1" si="15"/>
        <v>0</v>
      </c>
      <c r="CQ33" s="60">
        <f t="shared" ca="1" si="15"/>
        <v>0</v>
      </c>
      <c r="CR33" s="60">
        <f t="shared" ca="1" si="15"/>
        <v>0</v>
      </c>
      <c r="CS33" s="60">
        <f t="shared" ca="1" si="15"/>
        <v>0</v>
      </c>
      <c r="CT33" s="60">
        <f t="shared" ca="1" si="15"/>
        <v>0</v>
      </c>
      <c r="CU33" s="60">
        <f t="shared" ca="1" si="6"/>
        <v>0</v>
      </c>
    </row>
    <row r="34" spans="1:99" ht="12.75" customHeight="1">
      <c r="A34" s="43" t="s">
        <v>55</v>
      </c>
      <c r="B34" s="58">
        <v>1038</v>
      </c>
      <c r="C34" s="59" t="s">
        <v>376</v>
      </c>
      <c r="D34" s="60">
        <f t="shared" ca="1" si="10"/>
        <v>0</v>
      </c>
      <c r="E34" s="60">
        <f t="shared" ca="1" si="10"/>
        <v>0</v>
      </c>
      <c r="F34" s="60">
        <f t="shared" ca="1" si="10"/>
        <v>0</v>
      </c>
      <c r="G34" s="60">
        <f t="shared" ca="1" si="10"/>
        <v>0</v>
      </c>
      <c r="H34" s="60">
        <f t="shared" ca="1" si="10"/>
        <v>0</v>
      </c>
      <c r="I34" s="60">
        <f t="shared" ca="1" si="10"/>
        <v>0</v>
      </c>
      <c r="J34" s="60">
        <f t="shared" ca="1" si="10"/>
        <v>0</v>
      </c>
      <c r="K34" s="60">
        <f t="shared" ca="1" si="10"/>
        <v>0</v>
      </c>
      <c r="L34" s="60">
        <f t="shared" ca="1" si="10"/>
        <v>0</v>
      </c>
      <c r="M34" s="60">
        <f t="shared" ca="1" si="10"/>
        <v>0</v>
      </c>
      <c r="N34" s="60">
        <f t="shared" ca="1" si="7"/>
        <v>0</v>
      </c>
      <c r="O34" s="60">
        <f t="shared" ca="1" si="7"/>
        <v>0</v>
      </c>
      <c r="P34" s="60">
        <f t="shared" ca="1" si="7"/>
        <v>0</v>
      </c>
      <c r="Q34" s="60">
        <f t="shared" ca="1" si="7"/>
        <v>0</v>
      </c>
      <c r="R34" s="60">
        <f t="shared" ca="1" si="7"/>
        <v>0</v>
      </c>
      <c r="S34" s="60">
        <f t="shared" ca="1" si="7"/>
        <v>0</v>
      </c>
      <c r="T34" s="60">
        <f t="shared" ca="1" si="7"/>
        <v>0</v>
      </c>
      <c r="U34" s="60">
        <f t="shared" ca="1" si="7"/>
        <v>0</v>
      </c>
      <c r="V34" s="60">
        <f t="shared" ca="1" si="7"/>
        <v>0</v>
      </c>
      <c r="W34" s="60">
        <f t="shared" ca="1" si="7"/>
        <v>0</v>
      </c>
      <c r="X34" s="60">
        <f t="shared" ca="1" si="7"/>
        <v>0</v>
      </c>
      <c r="Y34" s="60">
        <f t="shared" ca="1" si="7"/>
        <v>0</v>
      </c>
      <c r="Z34" s="60">
        <f t="shared" ca="1" si="7"/>
        <v>0</v>
      </c>
      <c r="AA34" s="60">
        <f t="shared" ca="1" si="7"/>
        <v>0</v>
      </c>
      <c r="AB34" s="60">
        <f t="shared" ca="1" si="7"/>
        <v>0</v>
      </c>
      <c r="AC34" s="60">
        <f t="shared" ca="1" si="7"/>
        <v>0</v>
      </c>
      <c r="AD34" s="60">
        <f t="shared" ca="1" si="11"/>
        <v>0</v>
      </c>
      <c r="AE34" s="60">
        <f t="shared" ca="1" si="11"/>
        <v>0</v>
      </c>
      <c r="AF34" s="60">
        <f t="shared" ca="1" si="11"/>
        <v>0</v>
      </c>
      <c r="AG34" s="60">
        <f t="shared" ca="1" si="11"/>
        <v>0</v>
      </c>
      <c r="AH34" s="60">
        <f t="shared" ca="1" si="11"/>
        <v>0</v>
      </c>
      <c r="AI34" s="60">
        <f t="shared" ca="1" si="11"/>
        <v>0</v>
      </c>
      <c r="AJ34" s="60">
        <f t="shared" ca="1" si="11"/>
        <v>0</v>
      </c>
      <c r="AK34" s="60">
        <f t="shared" ca="1" si="11"/>
        <v>0</v>
      </c>
      <c r="AL34" s="60">
        <f t="shared" ca="1" si="11"/>
        <v>0</v>
      </c>
      <c r="AM34" s="60">
        <f t="shared" ca="1" si="11"/>
        <v>0</v>
      </c>
      <c r="AN34" s="60">
        <f t="shared" ca="1" si="11"/>
        <v>0</v>
      </c>
      <c r="AO34" s="60">
        <f t="shared" ca="1" si="11"/>
        <v>0</v>
      </c>
      <c r="AP34" s="60">
        <f t="shared" ca="1" si="11"/>
        <v>0</v>
      </c>
      <c r="AQ34" s="60">
        <f t="shared" ca="1" si="11"/>
        <v>0</v>
      </c>
      <c r="AR34" s="60">
        <f t="shared" ca="1" si="11"/>
        <v>0</v>
      </c>
      <c r="AS34" s="60">
        <f t="shared" ca="1" si="11"/>
        <v>0</v>
      </c>
      <c r="AT34" s="60">
        <f t="shared" ca="1" si="12"/>
        <v>0</v>
      </c>
      <c r="AU34" s="60">
        <f t="shared" ca="1" si="12"/>
        <v>0</v>
      </c>
      <c r="AV34" s="60">
        <f t="shared" ca="1" si="12"/>
        <v>0</v>
      </c>
      <c r="AW34" s="60">
        <f t="shared" ca="1" si="12"/>
        <v>0</v>
      </c>
      <c r="AX34" s="60">
        <f t="shared" ca="1" si="12"/>
        <v>0</v>
      </c>
      <c r="AY34" s="60">
        <f t="shared" ca="1" si="12"/>
        <v>0</v>
      </c>
      <c r="AZ34" s="60">
        <f t="shared" ca="1" si="12"/>
        <v>0</v>
      </c>
      <c r="BA34" s="60">
        <f t="shared" ca="1" si="12"/>
        <v>0</v>
      </c>
      <c r="BB34" s="60">
        <f t="shared" ca="1" si="12"/>
        <v>0</v>
      </c>
      <c r="BC34" s="60">
        <f t="shared" ca="1" si="12"/>
        <v>0</v>
      </c>
      <c r="BD34" s="60">
        <f t="shared" ca="1" si="12"/>
        <v>0</v>
      </c>
      <c r="BE34" s="60">
        <f t="shared" ca="1" si="12"/>
        <v>0</v>
      </c>
      <c r="BF34" s="60">
        <f t="shared" ca="1" si="12"/>
        <v>0</v>
      </c>
      <c r="BG34" s="60">
        <f t="shared" ca="1" si="12"/>
        <v>0</v>
      </c>
      <c r="BH34" s="60">
        <f t="shared" ca="1" si="12"/>
        <v>0</v>
      </c>
      <c r="BI34" s="60">
        <f t="shared" ca="1" si="12"/>
        <v>0</v>
      </c>
      <c r="BJ34" s="60">
        <f t="shared" ca="1" si="13"/>
        <v>0</v>
      </c>
      <c r="BK34" s="60">
        <f t="shared" ca="1" si="13"/>
        <v>0</v>
      </c>
      <c r="BL34" s="60">
        <f t="shared" ca="1" si="13"/>
        <v>0</v>
      </c>
      <c r="BM34" s="60">
        <f t="shared" ca="1" si="13"/>
        <v>0</v>
      </c>
      <c r="BN34" s="60">
        <f t="shared" ca="1" si="13"/>
        <v>0</v>
      </c>
      <c r="BO34" s="60">
        <f t="shared" ca="1" si="13"/>
        <v>0</v>
      </c>
      <c r="BP34" s="60">
        <f t="shared" ca="1" si="13"/>
        <v>0</v>
      </c>
      <c r="BQ34" s="60">
        <f t="shared" ca="1" si="13"/>
        <v>0</v>
      </c>
      <c r="BR34" s="60">
        <f t="shared" ca="1" si="13"/>
        <v>0</v>
      </c>
      <c r="BS34" s="60">
        <f t="shared" ca="1" si="13"/>
        <v>0</v>
      </c>
      <c r="BT34" s="60">
        <f t="shared" ca="1" si="13"/>
        <v>0</v>
      </c>
      <c r="BU34" s="60">
        <f t="shared" ca="1" si="13"/>
        <v>0</v>
      </c>
      <c r="BV34" s="60">
        <f t="shared" ca="1" si="13"/>
        <v>0</v>
      </c>
      <c r="BW34" s="60">
        <f t="shared" ca="1" si="13"/>
        <v>0</v>
      </c>
      <c r="BX34" s="60">
        <f t="shared" ca="1" si="13"/>
        <v>0</v>
      </c>
      <c r="BY34" s="60">
        <f t="shared" ca="1" si="13"/>
        <v>0</v>
      </c>
      <c r="BZ34" s="60">
        <f t="shared" ca="1" si="14"/>
        <v>0</v>
      </c>
      <c r="CA34" s="60">
        <f t="shared" ca="1" si="14"/>
        <v>0</v>
      </c>
      <c r="CB34" s="60">
        <f t="shared" ca="1" si="14"/>
        <v>0</v>
      </c>
      <c r="CC34" s="60">
        <f t="shared" ca="1" si="14"/>
        <v>0</v>
      </c>
      <c r="CD34" s="60">
        <f t="shared" ca="1" si="14"/>
        <v>0</v>
      </c>
      <c r="CE34" s="60">
        <f t="shared" ca="1" si="14"/>
        <v>0</v>
      </c>
      <c r="CF34" s="60">
        <f t="shared" ca="1" si="14"/>
        <v>0</v>
      </c>
      <c r="CG34" s="60">
        <f t="shared" ca="1" si="14"/>
        <v>0</v>
      </c>
      <c r="CH34" s="60">
        <f t="shared" ca="1" si="14"/>
        <v>0</v>
      </c>
      <c r="CI34" s="60">
        <f t="shared" ca="1" si="14"/>
        <v>0</v>
      </c>
      <c r="CJ34" s="60">
        <f t="shared" ca="1" si="14"/>
        <v>0</v>
      </c>
      <c r="CK34" s="60">
        <f t="shared" ca="1" si="14"/>
        <v>0</v>
      </c>
      <c r="CL34" s="60">
        <f t="shared" ca="1" si="14"/>
        <v>0</v>
      </c>
      <c r="CM34" s="60">
        <f t="shared" ca="1" si="14"/>
        <v>0</v>
      </c>
      <c r="CN34" s="60">
        <f t="shared" ca="1" si="14"/>
        <v>0</v>
      </c>
      <c r="CO34" s="60">
        <f t="shared" ca="1" si="14"/>
        <v>0</v>
      </c>
      <c r="CP34" s="60">
        <f t="shared" ca="1" si="15"/>
        <v>0</v>
      </c>
      <c r="CQ34" s="60">
        <f t="shared" ca="1" si="15"/>
        <v>0</v>
      </c>
      <c r="CR34" s="60">
        <f t="shared" ca="1" si="15"/>
        <v>0</v>
      </c>
      <c r="CS34" s="60">
        <f t="shared" ca="1" si="15"/>
        <v>0</v>
      </c>
      <c r="CT34" s="60">
        <f t="shared" ca="1" si="15"/>
        <v>0</v>
      </c>
      <c r="CU34" s="60">
        <f t="shared" ca="1" si="6"/>
        <v>0</v>
      </c>
    </row>
    <row r="35" spans="1:99" ht="12.75" customHeight="1">
      <c r="A35" s="43" t="s">
        <v>57</v>
      </c>
      <c r="B35" s="58">
        <v>1039</v>
      </c>
      <c r="C35" s="59" t="s">
        <v>376</v>
      </c>
      <c r="D35" s="60">
        <f t="shared" ca="1" si="10"/>
        <v>0</v>
      </c>
      <c r="E35" s="60">
        <f t="shared" ca="1" si="10"/>
        <v>0</v>
      </c>
      <c r="F35" s="60">
        <f t="shared" ca="1" si="10"/>
        <v>0</v>
      </c>
      <c r="G35" s="60">
        <f t="shared" ca="1" si="10"/>
        <v>0</v>
      </c>
      <c r="H35" s="60">
        <f t="shared" ca="1" si="10"/>
        <v>0</v>
      </c>
      <c r="I35" s="60">
        <f t="shared" ca="1" si="10"/>
        <v>0</v>
      </c>
      <c r="J35" s="60">
        <f t="shared" ca="1" si="10"/>
        <v>0</v>
      </c>
      <c r="K35" s="60">
        <f t="shared" ca="1" si="10"/>
        <v>0</v>
      </c>
      <c r="L35" s="60">
        <f t="shared" ca="1" si="10"/>
        <v>0</v>
      </c>
      <c r="M35" s="60">
        <f t="shared" ca="1" si="10"/>
        <v>0</v>
      </c>
      <c r="N35" s="60">
        <f t="shared" ca="1" si="7"/>
        <v>0</v>
      </c>
      <c r="O35" s="60">
        <f t="shared" ca="1" si="7"/>
        <v>0</v>
      </c>
      <c r="P35" s="60">
        <f t="shared" ca="1" si="7"/>
        <v>0</v>
      </c>
      <c r="Q35" s="60">
        <f t="shared" ca="1" si="7"/>
        <v>0</v>
      </c>
      <c r="R35" s="60">
        <f t="shared" ca="1" si="7"/>
        <v>0</v>
      </c>
      <c r="S35" s="60">
        <f t="shared" ca="1" si="7"/>
        <v>0</v>
      </c>
      <c r="T35" s="60">
        <f t="shared" ca="1" si="7"/>
        <v>0</v>
      </c>
      <c r="U35" s="60">
        <f t="shared" ca="1" si="7"/>
        <v>0</v>
      </c>
      <c r="V35" s="60">
        <f t="shared" ca="1" si="7"/>
        <v>0</v>
      </c>
      <c r="W35" s="60">
        <f t="shared" ca="1" si="7"/>
        <v>0</v>
      </c>
      <c r="X35" s="60">
        <f t="shared" ca="1" si="7"/>
        <v>0</v>
      </c>
      <c r="Y35" s="60">
        <f t="shared" ca="1" si="7"/>
        <v>0</v>
      </c>
      <c r="Z35" s="60">
        <f t="shared" ca="1" si="7"/>
        <v>0</v>
      </c>
      <c r="AA35" s="60">
        <f t="shared" ca="1" si="7"/>
        <v>0</v>
      </c>
      <c r="AB35" s="60">
        <f t="shared" ca="1" si="7"/>
        <v>0</v>
      </c>
      <c r="AC35" s="60">
        <f t="shared" ca="1" si="7"/>
        <v>0</v>
      </c>
      <c r="AD35" s="60">
        <f t="shared" ca="1" si="11"/>
        <v>0</v>
      </c>
      <c r="AE35" s="60">
        <f t="shared" ca="1" si="11"/>
        <v>0</v>
      </c>
      <c r="AF35" s="60">
        <f t="shared" ca="1" si="11"/>
        <v>0</v>
      </c>
      <c r="AG35" s="60">
        <f t="shared" ca="1" si="11"/>
        <v>0</v>
      </c>
      <c r="AH35" s="60">
        <f t="shared" ca="1" si="11"/>
        <v>0</v>
      </c>
      <c r="AI35" s="60">
        <f t="shared" ca="1" si="11"/>
        <v>0</v>
      </c>
      <c r="AJ35" s="60">
        <f t="shared" ca="1" si="11"/>
        <v>0</v>
      </c>
      <c r="AK35" s="60">
        <f t="shared" ca="1" si="11"/>
        <v>0</v>
      </c>
      <c r="AL35" s="60">
        <f t="shared" ca="1" si="11"/>
        <v>0</v>
      </c>
      <c r="AM35" s="60">
        <f t="shared" ca="1" si="11"/>
        <v>0</v>
      </c>
      <c r="AN35" s="60">
        <f t="shared" ca="1" si="11"/>
        <v>0</v>
      </c>
      <c r="AO35" s="60">
        <f t="shared" ca="1" si="11"/>
        <v>0</v>
      </c>
      <c r="AP35" s="60">
        <f t="shared" ca="1" si="11"/>
        <v>0</v>
      </c>
      <c r="AQ35" s="60">
        <f t="shared" ca="1" si="11"/>
        <v>0</v>
      </c>
      <c r="AR35" s="60">
        <f t="shared" ca="1" si="11"/>
        <v>0</v>
      </c>
      <c r="AS35" s="60">
        <f t="shared" ca="1" si="11"/>
        <v>0</v>
      </c>
      <c r="AT35" s="60">
        <f t="shared" ca="1" si="12"/>
        <v>0</v>
      </c>
      <c r="AU35" s="60">
        <f t="shared" ca="1" si="12"/>
        <v>0</v>
      </c>
      <c r="AV35" s="60">
        <f t="shared" ca="1" si="12"/>
        <v>0</v>
      </c>
      <c r="AW35" s="60">
        <f t="shared" ca="1" si="12"/>
        <v>0</v>
      </c>
      <c r="AX35" s="60">
        <f t="shared" ca="1" si="12"/>
        <v>0</v>
      </c>
      <c r="AY35" s="60">
        <f t="shared" ca="1" si="12"/>
        <v>0</v>
      </c>
      <c r="AZ35" s="60">
        <f t="shared" ca="1" si="12"/>
        <v>0</v>
      </c>
      <c r="BA35" s="60">
        <f t="shared" ca="1" si="12"/>
        <v>0</v>
      </c>
      <c r="BB35" s="60">
        <f t="shared" ca="1" si="12"/>
        <v>0</v>
      </c>
      <c r="BC35" s="60">
        <f t="shared" ca="1" si="12"/>
        <v>0</v>
      </c>
      <c r="BD35" s="60">
        <f t="shared" ca="1" si="12"/>
        <v>0</v>
      </c>
      <c r="BE35" s="60">
        <f t="shared" ca="1" si="12"/>
        <v>0</v>
      </c>
      <c r="BF35" s="60">
        <f t="shared" ca="1" si="12"/>
        <v>0</v>
      </c>
      <c r="BG35" s="60">
        <f t="shared" ca="1" si="12"/>
        <v>0</v>
      </c>
      <c r="BH35" s="60">
        <f t="shared" ca="1" si="12"/>
        <v>0</v>
      </c>
      <c r="BI35" s="60">
        <f t="shared" ca="1" si="12"/>
        <v>0</v>
      </c>
      <c r="BJ35" s="60">
        <f t="shared" ca="1" si="13"/>
        <v>0</v>
      </c>
      <c r="BK35" s="60">
        <f t="shared" ca="1" si="13"/>
        <v>0</v>
      </c>
      <c r="BL35" s="60">
        <f t="shared" ca="1" si="13"/>
        <v>0</v>
      </c>
      <c r="BM35" s="60">
        <f t="shared" ca="1" si="13"/>
        <v>0</v>
      </c>
      <c r="BN35" s="60">
        <f t="shared" ca="1" si="13"/>
        <v>0</v>
      </c>
      <c r="BO35" s="60">
        <f t="shared" ca="1" si="13"/>
        <v>0</v>
      </c>
      <c r="BP35" s="60">
        <f t="shared" ca="1" si="13"/>
        <v>0</v>
      </c>
      <c r="BQ35" s="60">
        <f t="shared" ca="1" si="13"/>
        <v>0</v>
      </c>
      <c r="BR35" s="60">
        <f t="shared" ca="1" si="13"/>
        <v>0</v>
      </c>
      <c r="BS35" s="60">
        <f t="shared" ca="1" si="13"/>
        <v>0</v>
      </c>
      <c r="BT35" s="60">
        <f t="shared" ca="1" si="13"/>
        <v>0</v>
      </c>
      <c r="BU35" s="60">
        <f t="shared" ca="1" si="13"/>
        <v>0</v>
      </c>
      <c r="BV35" s="60">
        <f t="shared" ca="1" si="13"/>
        <v>0</v>
      </c>
      <c r="BW35" s="60">
        <f t="shared" ca="1" si="13"/>
        <v>0</v>
      </c>
      <c r="BX35" s="60">
        <f t="shared" ca="1" si="13"/>
        <v>0</v>
      </c>
      <c r="BY35" s="60">
        <f t="shared" ca="1" si="13"/>
        <v>0</v>
      </c>
      <c r="BZ35" s="60">
        <f t="shared" ca="1" si="14"/>
        <v>0</v>
      </c>
      <c r="CA35" s="60">
        <f t="shared" ca="1" si="14"/>
        <v>0</v>
      </c>
      <c r="CB35" s="60">
        <f t="shared" ca="1" si="14"/>
        <v>0</v>
      </c>
      <c r="CC35" s="60">
        <f t="shared" ca="1" si="14"/>
        <v>0</v>
      </c>
      <c r="CD35" s="60">
        <f t="shared" ca="1" si="14"/>
        <v>0</v>
      </c>
      <c r="CE35" s="60">
        <f t="shared" ca="1" si="14"/>
        <v>0</v>
      </c>
      <c r="CF35" s="60">
        <f t="shared" ca="1" si="14"/>
        <v>0</v>
      </c>
      <c r="CG35" s="60">
        <f t="shared" ca="1" si="14"/>
        <v>0</v>
      </c>
      <c r="CH35" s="60">
        <f t="shared" ca="1" si="14"/>
        <v>0</v>
      </c>
      <c r="CI35" s="60">
        <f t="shared" ca="1" si="14"/>
        <v>0</v>
      </c>
      <c r="CJ35" s="60">
        <f t="shared" ca="1" si="14"/>
        <v>0</v>
      </c>
      <c r="CK35" s="60">
        <f t="shared" ca="1" si="14"/>
        <v>0</v>
      </c>
      <c r="CL35" s="60">
        <f t="shared" ca="1" si="14"/>
        <v>0</v>
      </c>
      <c r="CM35" s="60">
        <f t="shared" ca="1" si="14"/>
        <v>0</v>
      </c>
      <c r="CN35" s="60">
        <f t="shared" ca="1" si="14"/>
        <v>0</v>
      </c>
      <c r="CO35" s="60">
        <f t="shared" ca="1" si="14"/>
        <v>0</v>
      </c>
      <c r="CP35" s="60">
        <f t="shared" ca="1" si="15"/>
        <v>0</v>
      </c>
      <c r="CQ35" s="60">
        <f t="shared" ca="1" si="15"/>
        <v>0</v>
      </c>
      <c r="CR35" s="60">
        <f t="shared" ca="1" si="15"/>
        <v>0</v>
      </c>
      <c r="CS35" s="60">
        <f t="shared" ca="1" si="15"/>
        <v>0</v>
      </c>
      <c r="CT35" s="60">
        <f t="shared" ca="1" si="15"/>
        <v>0</v>
      </c>
      <c r="CU35" s="60">
        <f t="shared" ca="1" si="6"/>
        <v>0</v>
      </c>
    </row>
    <row r="36" spans="1:99" ht="12.75" customHeight="1">
      <c r="A36" s="43" t="s">
        <v>59</v>
      </c>
      <c r="B36" s="58">
        <v>1040</v>
      </c>
      <c r="C36" s="59" t="s">
        <v>376</v>
      </c>
      <c r="D36" s="60">
        <f t="shared" ca="1" si="10"/>
        <v>0</v>
      </c>
      <c r="E36" s="60">
        <f t="shared" ca="1" si="10"/>
        <v>0</v>
      </c>
      <c r="F36" s="60">
        <f t="shared" ca="1" si="10"/>
        <v>0</v>
      </c>
      <c r="G36" s="60">
        <f t="shared" ca="1" si="10"/>
        <v>0</v>
      </c>
      <c r="H36" s="60">
        <f t="shared" ca="1" si="10"/>
        <v>0</v>
      </c>
      <c r="I36" s="60">
        <f t="shared" ca="1" si="10"/>
        <v>0</v>
      </c>
      <c r="J36" s="60">
        <f t="shared" ca="1" si="10"/>
        <v>0</v>
      </c>
      <c r="K36" s="60">
        <f t="shared" ca="1" si="10"/>
        <v>0</v>
      </c>
      <c r="L36" s="60">
        <f t="shared" ca="1" si="10"/>
        <v>0</v>
      </c>
      <c r="M36" s="60">
        <f t="shared" ca="1" si="10"/>
        <v>0</v>
      </c>
      <c r="N36" s="60">
        <f t="shared" ca="1" si="7"/>
        <v>0</v>
      </c>
      <c r="O36" s="60">
        <f t="shared" ca="1" si="7"/>
        <v>0</v>
      </c>
      <c r="P36" s="60">
        <f t="shared" ca="1" si="7"/>
        <v>0</v>
      </c>
      <c r="Q36" s="60">
        <f t="shared" ca="1" si="7"/>
        <v>0</v>
      </c>
      <c r="R36" s="60">
        <f t="shared" ca="1" si="7"/>
        <v>0</v>
      </c>
      <c r="S36" s="60">
        <f t="shared" ca="1" si="7"/>
        <v>0</v>
      </c>
      <c r="T36" s="60">
        <f t="shared" ca="1" si="7"/>
        <v>0</v>
      </c>
      <c r="U36" s="60">
        <f t="shared" ca="1" si="7"/>
        <v>0</v>
      </c>
      <c r="V36" s="60">
        <f t="shared" ca="1" si="7"/>
        <v>0</v>
      </c>
      <c r="W36" s="60">
        <f t="shared" ca="1" si="7"/>
        <v>0</v>
      </c>
      <c r="X36" s="60">
        <f t="shared" ca="1" si="7"/>
        <v>0</v>
      </c>
      <c r="Y36" s="60">
        <f t="shared" ca="1" si="7"/>
        <v>0</v>
      </c>
      <c r="Z36" s="60">
        <f t="shared" ca="1" si="7"/>
        <v>0</v>
      </c>
      <c r="AA36" s="60">
        <f t="shared" ca="1" si="7"/>
        <v>0</v>
      </c>
      <c r="AB36" s="60">
        <f t="shared" ca="1" si="7"/>
        <v>0</v>
      </c>
      <c r="AC36" s="60">
        <f t="shared" ca="1" si="7"/>
        <v>0</v>
      </c>
      <c r="AD36" s="60">
        <f t="shared" ca="1" si="11"/>
        <v>0</v>
      </c>
      <c r="AE36" s="60">
        <f t="shared" ca="1" si="11"/>
        <v>0</v>
      </c>
      <c r="AF36" s="60">
        <f t="shared" ca="1" si="11"/>
        <v>0</v>
      </c>
      <c r="AG36" s="60">
        <f t="shared" ca="1" si="11"/>
        <v>0</v>
      </c>
      <c r="AH36" s="60">
        <f t="shared" ca="1" si="11"/>
        <v>0</v>
      </c>
      <c r="AI36" s="60">
        <f t="shared" ca="1" si="11"/>
        <v>0</v>
      </c>
      <c r="AJ36" s="60">
        <f t="shared" ca="1" si="11"/>
        <v>0</v>
      </c>
      <c r="AK36" s="60">
        <f t="shared" ca="1" si="11"/>
        <v>0</v>
      </c>
      <c r="AL36" s="60">
        <f t="shared" ca="1" si="11"/>
        <v>0</v>
      </c>
      <c r="AM36" s="60">
        <f t="shared" ca="1" si="11"/>
        <v>0</v>
      </c>
      <c r="AN36" s="60">
        <f t="shared" ca="1" si="11"/>
        <v>0</v>
      </c>
      <c r="AO36" s="60">
        <f t="shared" ca="1" si="11"/>
        <v>0</v>
      </c>
      <c r="AP36" s="60">
        <f t="shared" ca="1" si="11"/>
        <v>0</v>
      </c>
      <c r="AQ36" s="60">
        <f t="shared" ca="1" si="11"/>
        <v>0</v>
      </c>
      <c r="AR36" s="60">
        <f t="shared" ca="1" si="11"/>
        <v>0</v>
      </c>
      <c r="AS36" s="60">
        <f t="shared" ca="1" si="11"/>
        <v>0</v>
      </c>
      <c r="AT36" s="60">
        <f t="shared" ca="1" si="12"/>
        <v>0</v>
      </c>
      <c r="AU36" s="60">
        <f t="shared" ca="1" si="12"/>
        <v>0</v>
      </c>
      <c r="AV36" s="60">
        <f t="shared" ca="1" si="12"/>
        <v>0</v>
      </c>
      <c r="AW36" s="60">
        <f t="shared" ca="1" si="12"/>
        <v>0</v>
      </c>
      <c r="AX36" s="60">
        <f t="shared" ca="1" si="12"/>
        <v>0</v>
      </c>
      <c r="AY36" s="60">
        <f t="shared" ca="1" si="12"/>
        <v>0</v>
      </c>
      <c r="AZ36" s="60">
        <f t="shared" ca="1" si="12"/>
        <v>0</v>
      </c>
      <c r="BA36" s="60">
        <f t="shared" ca="1" si="12"/>
        <v>0</v>
      </c>
      <c r="BB36" s="60">
        <f t="shared" ca="1" si="12"/>
        <v>0</v>
      </c>
      <c r="BC36" s="60">
        <f t="shared" ca="1" si="12"/>
        <v>0</v>
      </c>
      <c r="BD36" s="60">
        <f t="shared" ca="1" si="12"/>
        <v>0</v>
      </c>
      <c r="BE36" s="60">
        <f t="shared" ca="1" si="12"/>
        <v>0</v>
      </c>
      <c r="BF36" s="60">
        <f t="shared" ca="1" si="12"/>
        <v>0</v>
      </c>
      <c r="BG36" s="60">
        <f t="shared" ca="1" si="12"/>
        <v>0</v>
      </c>
      <c r="BH36" s="60">
        <f t="shared" ca="1" si="12"/>
        <v>0</v>
      </c>
      <c r="BI36" s="60">
        <f t="shared" ca="1" si="12"/>
        <v>0</v>
      </c>
      <c r="BJ36" s="60">
        <f t="shared" ca="1" si="13"/>
        <v>0</v>
      </c>
      <c r="BK36" s="60">
        <f t="shared" ca="1" si="13"/>
        <v>0</v>
      </c>
      <c r="BL36" s="60">
        <f t="shared" ca="1" si="13"/>
        <v>0</v>
      </c>
      <c r="BM36" s="60">
        <f t="shared" ca="1" si="13"/>
        <v>0</v>
      </c>
      <c r="BN36" s="60">
        <f t="shared" ca="1" si="13"/>
        <v>0</v>
      </c>
      <c r="BO36" s="60">
        <f t="shared" ca="1" si="13"/>
        <v>0</v>
      </c>
      <c r="BP36" s="60">
        <f t="shared" ca="1" si="13"/>
        <v>0</v>
      </c>
      <c r="BQ36" s="60">
        <f t="shared" ca="1" si="13"/>
        <v>0</v>
      </c>
      <c r="BR36" s="60">
        <f t="shared" ca="1" si="13"/>
        <v>0</v>
      </c>
      <c r="BS36" s="60">
        <f t="shared" ca="1" si="13"/>
        <v>0</v>
      </c>
      <c r="BT36" s="60">
        <f t="shared" ca="1" si="13"/>
        <v>0</v>
      </c>
      <c r="BU36" s="60">
        <f t="shared" ca="1" si="13"/>
        <v>0</v>
      </c>
      <c r="BV36" s="60">
        <f t="shared" ca="1" si="13"/>
        <v>0</v>
      </c>
      <c r="BW36" s="60">
        <f t="shared" ca="1" si="13"/>
        <v>0</v>
      </c>
      <c r="BX36" s="60">
        <f t="shared" ca="1" si="13"/>
        <v>0</v>
      </c>
      <c r="BY36" s="60">
        <f t="shared" ca="1" si="13"/>
        <v>0</v>
      </c>
      <c r="BZ36" s="60">
        <f t="shared" ca="1" si="14"/>
        <v>0</v>
      </c>
      <c r="CA36" s="60">
        <f t="shared" ca="1" si="14"/>
        <v>0</v>
      </c>
      <c r="CB36" s="60">
        <f t="shared" ca="1" si="14"/>
        <v>0</v>
      </c>
      <c r="CC36" s="60">
        <f t="shared" ca="1" si="14"/>
        <v>0</v>
      </c>
      <c r="CD36" s="60">
        <f t="shared" ca="1" si="14"/>
        <v>0</v>
      </c>
      <c r="CE36" s="60">
        <f t="shared" ca="1" si="14"/>
        <v>0</v>
      </c>
      <c r="CF36" s="60">
        <f t="shared" ca="1" si="14"/>
        <v>0</v>
      </c>
      <c r="CG36" s="60">
        <f t="shared" ca="1" si="14"/>
        <v>0</v>
      </c>
      <c r="CH36" s="60">
        <f t="shared" ca="1" si="14"/>
        <v>0</v>
      </c>
      <c r="CI36" s="60">
        <f t="shared" ca="1" si="14"/>
        <v>0</v>
      </c>
      <c r="CJ36" s="60">
        <f t="shared" ca="1" si="14"/>
        <v>0</v>
      </c>
      <c r="CK36" s="60">
        <f t="shared" ca="1" si="14"/>
        <v>0</v>
      </c>
      <c r="CL36" s="60">
        <f t="shared" ca="1" si="14"/>
        <v>0</v>
      </c>
      <c r="CM36" s="60">
        <f t="shared" ca="1" si="14"/>
        <v>0</v>
      </c>
      <c r="CN36" s="60">
        <f t="shared" ca="1" si="14"/>
        <v>0</v>
      </c>
      <c r="CO36" s="60">
        <f t="shared" ca="1" si="14"/>
        <v>0</v>
      </c>
      <c r="CP36" s="60">
        <f t="shared" ca="1" si="15"/>
        <v>0</v>
      </c>
      <c r="CQ36" s="60">
        <f t="shared" ca="1" si="15"/>
        <v>0</v>
      </c>
      <c r="CR36" s="60">
        <f t="shared" ca="1" si="15"/>
        <v>0</v>
      </c>
      <c r="CS36" s="60">
        <f t="shared" ca="1" si="15"/>
        <v>0</v>
      </c>
      <c r="CT36" s="60">
        <f t="shared" ca="1" si="15"/>
        <v>0</v>
      </c>
      <c r="CU36" s="60">
        <f t="shared" ca="1" si="6"/>
        <v>0</v>
      </c>
    </row>
    <row r="37" spans="1:99" ht="12.75" customHeight="1">
      <c r="A37" s="43" t="s">
        <v>61</v>
      </c>
      <c r="B37" s="58">
        <v>1043</v>
      </c>
      <c r="C37" s="59" t="s">
        <v>376</v>
      </c>
      <c r="D37" s="60">
        <f t="shared" ca="1" si="10"/>
        <v>0</v>
      </c>
      <c r="E37" s="60">
        <f t="shared" ca="1" si="10"/>
        <v>0</v>
      </c>
      <c r="F37" s="60">
        <f t="shared" ca="1" si="10"/>
        <v>0</v>
      </c>
      <c r="G37" s="60">
        <f t="shared" ca="1" si="10"/>
        <v>0</v>
      </c>
      <c r="H37" s="60">
        <f t="shared" ca="1" si="10"/>
        <v>0</v>
      </c>
      <c r="I37" s="60">
        <f t="shared" ca="1" si="10"/>
        <v>0</v>
      </c>
      <c r="J37" s="60">
        <f t="shared" ca="1" si="10"/>
        <v>0</v>
      </c>
      <c r="K37" s="60">
        <f t="shared" ca="1" si="10"/>
        <v>0</v>
      </c>
      <c r="L37" s="60">
        <f t="shared" ca="1" si="10"/>
        <v>0</v>
      </c>
      <c r="M37" s="60">
        <f t="shared" ca="1" si="10"/>
        <v>0</v>
      </c>
      <c r="N37" s="60">
        <f t="shared" ca="1" si="7"/>
        <v>0</v>
      </c>
      <c r="O37" s="60">
        <f t="shared" ca="1" si="7"/>
        <v>0</v>
      </c>
      <c r="P37" s="60">
        <f t="shared" ca="1" si="7"/>
        <v>0</v>
      </c>
      <c r="Q37" s="60">
        <f t="shared" ca="1" si="7"/>
        <v>0</v>
      </c>
      <c r="R37" s="60">
        <f t="shared" ca="1" si="7"/>
        <v>0</v>
      </c>
      <c r="S37" s="60">
        <f t="shared" ca="1" si="7"/>
        <v>0</v>
      </c>
      <c r="T37" s="60">
        <f t="shared" ca="1" si="7"/>
        <v>0</v>
      </c>
      <c r="U37" s="60">
        <f t="shared" ca="1" si="7"/>
        <v>0</v>
      </c>
      <c r="V37" s="60">
        <f t="shared" ca="1" si="7"/>
        <v>0</v>
      </c>
      <c r="W37" s="60">
        <f t="shared" ca="1" si="7"/>
        <v>0</v>
      </c>
      <c r="X37" s="60">
        <f t="shared" ca="1" si="7"/>
        <v>0</v>
      </c>
      <c r="Y37" s="60">
        <f t="shared" ca="1" si="7"/>
        <v>0</v>
      </c>
      <c r="Z37" s="60">
        <f t="shared" ca="1" si="7"/>
        <v>0</v>
      </c>
      <c r="AA37" s="60">
        <f t="shared" ca="1" si="7"/>
        <v>0</v>
      </c>
      <c r="AB37" s="60">
        <f t="shared" ca="1" si="7"/>
        <v>0</v>
      </c>
      <c r="AC37" s="60">
        <f t="shared" ca="1" si="7"/>
        <v>0</v>
      </c>
      <c r="AD37" s="60">
        <f t="shared" ca="1" si="11"/>
        <v>0</v>
      </c>
      <c r="AE37" s="60">
        <f t="shared" ca="1" si="11"/>
        <v>0</v>
      </c>
      <c r="AF37" s="60">
        <f t="shared" ca="1" si="11"/>
        <v>0</v>
      </c>
      <c r="AG37" s="60">
        <f t="shared" ca="1" si="11"/>
        <v>0</v>
      </c>
      <c r="AH37" s="60">
        <f t="shared" ca="1" si="11"/>
        <v>0</v>
      </c>
      <c r="AI37" s="60">
        <f t="shared" ca="1" si="11"/>
        <v>0</v>
      </c>
      <c r="AJ37" s="60">
        <f t="shared" ca="1" si="11"/>
        <v>0</v>
      </c>
      <c r="AK37" s="60">
        <f t="shared" ca="1" si="11"/>
        <v>0</v>
      </c>
      <c r="AL37" s="60">
        <f t="shared" ca="1" si="11"/>
        <v>0</v>
      </c>
      <c r="AM37" s="60">
        <f t="shared" ca="1" si="11"/>
        <v>0</v>
      </c>
      <c r="AN37" s="60">
        <f t="shared" ca="1" si="11"/>
        <v>0</v>
      </c>
      <c r="AO37" s="60">
        <f t="shared" ca="1" si="11"/>
        <v>0</v>
      </c>
      <c r="AP37" s="60">
        <f t="shared" ca="1" si="11"/>
        <v>0</v>
      </c>
      <c r="AQ37" s="60">
        <f t="shared" ca="1" si="11"/>
        <v>0</v>
      </c>
      <c r="AR37" s="60">
        <f t="shared" ca="1" si="11"/>
        <v>0</v>
      </c>
      <c r="AS37" s="60">
        <f t="shared" ca="1" si="11"/>
        <v>0</v>
      </c>
      <c r="AT37" s="60">
        <f t="shared" ca="1" si="12"/>
        <v>0</v>
      </c>
      <c r="AU37" s="60">
        <f t="shared" ca="1" si="12"/>
        <v>0</v>
      </c>
      <c r="AV37" s="60">
        <f t="shared" ca="1" si="12"/>
        <v>0</v>
      </c>
      <c r="AW37" s="60">
        <f t="shared" ca="1" si="12"/>
        <v>0</v>
      </c>
      <c r="AX37" s="60">
        <f t="shared" ca="1" si="12"/>
        <v>0</v>
      </c>
      <c r="AY37" s="60">
        <f t="shared" ca="1" si="12"/>
        <v>0</v>
      </c>
      <c r="AZ37" s="60">
        <f t="shared" ca="1" si="12"/>
        <v>0</v>
      </c>
      <c r="BA37" s="60">
        <f t="shared" ca="1" si="12"/>
        <v>0</v>
      </c>
      <c r="BB37" s="60">
        <f t="shared" ca="1" si="12"/>
        <v>0</v>
      </c>
      <c r="BC37" s="60">
        <f t="shared" ca="1" si="12"/>
        <v>0</v>
      </c>
      <c r="BD37" s="60">
        <f t="shared" ca="1" si="12"/>
        <v>0</v>
      </c>
      <c r="BE37" s="60">
        <f t="shared" ca="1" si="12"/>
        <v>0</v>
      </c>
      <c r="BF37" s="60">
        <f t="shared" ca="1" si="12"/>
        <v>0</v>
      </c>
      <c r="BG37" s="60">
        <f t="shared" ca="1" si="12"/>
        <v>0</v>
      </c>
      <c r="BH37" s="60">
        <f t="shared" ca="1" si="12"/>
        <v>0</v>
      </c>
      <c r="BI37" s="60">
        <f t="shared" ca="1" si="12"/>
        <v>0</v>
      </c>
      <c r="BJ37" s="60">
        <f t="shared" ca="1" si="13"/>
        <v>0</v>
      </c>
      <c r="BK37" s="60">
        <f t="shared" ca="1" si="13"/>
        <v>0</v>
      </c>
      <c r="BL37" s="60">
        <f t="shared" ca="1" si="13"/>
        <v>0</v>
      </c>
      <c r="BM37" s="60">
        <f t="shared" ca="1" si="13"/>
        <v>0</v>
      </c>
      <c r="BN37" s="60">
        <f t="shared" ca="1" si="13"/>
        <v>0</v>
      </c>
      <c r="BO37" s="60">
        <f t="shared" ca="1" si="13"/>
        <v>0</v>
      </c>
      <c r="BP37" s="60">
        <f t="shared" ca="1" si="13"/>
        <v>0</v>
      </c>
      <c r="BQ37" s="60">
        <f t="shared" ca="1" si="13"/>
        <v>0</v>
      </c>
      <c r="BR37" s="60">
        <f t="shared" ca="1" si="13"/>
        <v>0</v>
      </c>
      <c r="BS37" s="60">
        <f t="shared" ca="1" si="13"/>
        <v>0</v>
      </c>
      <c r="BT37" s="60">
        <f t="shared" ca="1" si="13"/>
        <v>0</v>
      </c>
      <c r="BU37" s="60">
        <f t="shared" ca="1" si="13"/>
        <v>0</v>
      </c>
      <c r="BV37" s="60">
        <f t="shared" ca="1" si="13"/>
        <v>0</v>
      </c>
      <c r="BW37" s="60">
        <f t="shared" ca="1" si="13"/>
        <v>0</v>
      </c>
      <c r="BX37" s="60">
        <f t="shared" ca="1" si="13"/>
        <v>0</v>
      </c>
      <c r="BY37" s="60">
        <f t="shared" ca="1" si="13"/>
        <v>0</v>
      </c>
      <c r="BZ37" s="60">
        <f t="shared" ca="1" si="14"/>
        <v>0</v>
      </c>
      <c r="CA37" s="60">
        <f t="shared" ca="1" si="14"/>
        <v>0</v>
      </c>
      <c r="CB37" s="60">
        <f t="shared" ca="1" si="14"/>
        <v>0</v>
      </c>
      <c r="CC37" s="60">
        <f t="shared" ca="1" si="14"/>
        <v>0</v>
      </c>
      <c r="CD37" s="60">
        <f t="shared" ca="1" si="14"/>
        <v>0</v>
      </c>
      <c r="CE37" s="60">
        <f t="shared" ca="1" si="14"/>
        <v>0</v>
      </c>
      <c r="CF37" s="60">
        <f t="shared" ca="1" si="14"/>
        <v>0</v>
      </c>
      <c r="CG37" s="60">
        <f t="shared" ca="1" si="14"/>
        <v>0</v>
      </c>
      <c r="CH37" s="60">
        <f t="shared" ca="1" si="14"/>
        <v>0</v>
      </c>
      <c r="CI37" s="60">
        <f t="shared" ca="1" si="14"/>
        <v>0</v>
      </c>
      <c r="CJ37" s="60">
        <f t="shared" ca="1" si="14"/>
        <v>0</v>
      </c>
      <c r="CK37" s="60">
        <f t="shared" ca="1" si="14"/>
        <v>0</v>
      </c>
      <c r="CL37" s="60">
        <f t="shared" ca="1" si="14"/>
        <v>0</v>
      </c>
      <c r="CM37" s="60">
        <f t="shared" ca="1" si="14"/>
        <v>0</v>
      </c>
      <c r="CN37" s="60">
        <f t="shared" ca="1" si="14"/>
        <v>0</v>
      </c>
      <c r="CO37" s="60">
        <f t="shared" ca="1" si="14"/>
        <v>0</v>
      </c>
      <c r="CP37" s="60">
        <f t="shared" ca="1" si="15"/>
        <v>0</v>
      </c>
      <c r="CQ37" s="60">
        <f t="shared" ca="1" si="15"/>
        <v>0</v>
      </c>
      <c r="CR37" s="60">
        <f t="shared" ca="1" si="15"/>
        <v>0</v>
      </c>
      <c r="CS37" s="60">
        <f t="shared" ca="1" si="15"/>
        <v>0</v>
      </c>
      <c r="CT37" s="60">
        <f t="shared" ca="1" si="15"/>
        <v>0</v>
      </c>
      <c r="CU37" s="60">
        <f t="shared" ca="1" si="6"/>
        <v>0</v>
      </c>
    </row>
    <row r="38" spans="1:99" ht="12.75" customHeight="1">
      <c r="A38" s="43" t="s">
        <v>63</v>
      </c>
      <c r="B38" s="58">
        <v>1044</v>
      </c>
      <c r="C38" s="59" t="s">
        <v>376</v>
      </c>
      <c r="D38" s="60">
        <f t="shared" ca="1" si="10"/>
        <v>0</v>
      </c>
      <c r="E38" s="60">
        <f t="shared" ca="1" si="10"/>
        <v>0</v>
      </c>
      <c r="F38" s="60">
        <f t="shared" ca="1" si="10"/>
        <v>0</v>
      </c>
      <c r="G38" s="60">
        <f t="shared" ca="1" si="10"/>
        <v>0</v>
      </c>
      <c r="H38" s="60">
        <f t="shared" ca="1" si="10"/>
        <v>0</v>
      </c>
      <c r="I38" s="60">
        <f t="shared" ca="1" si="10"/>
        <v>0</v>
      </c>
      <c r="J38" s="60">
        <f t="shared" ca="1" si="10"/>
        <v>0</v>
      </c>
      <c r="K38" s="60">
        <f t="shared" ca="1" si="10"/>
        <v>0</v>
      </c>
      <c r="L38" s="60">
        <f t="shared" ca="1" si="10"/>
        <v>0</v>
      </c>
      <c r="M38" s="60">
        <f t="shared" ca="1" si="10"/>
        <v>0</v>
      </c>
      <c r="N38" s="60">
        <f t="shared" ca="1" si="10"/>
        <v>0</v>
      </c>
      <c r="O38" s="60">
        <f t="shared" ca="1" si="10"/>
        <v>0</v>
      </c>
      <c r="P38" s="60">
        <f t="shared" ca="1" si="10"/>
        <v>0</v>
      </c>
      <c r="Q38" s="60">
        <f t="shared" ca="1" si="10"/>
        <v>0</v>
      </c>
      <c r="R38" s="60">
        <f t="shared" ca="1" si="10"/>
        <v>0</v>
      </c>
      <c r="S38" s="60">
        <f t="shared" ca="1" si="10"/>
        <v>0</v>
      </c>
      <c r="T38" s="60">
        <f t="shared" ref="T38:AI53" ca="1" si="16">INDIRECT("'"&amp;VLOOKUP($A$2,$GC$1:$GD$19,2,0)&amp;"'!"&amp;ADDRESS(IFERROR(MATCH($B38,INDIRECT("'"&amp;VLOOKUP($A$2,$GC$1:$GD$19,2,0)&amp;"'!B:B"),0),MATCH($A$82,INDIRECT("'"&amp;VLOOKUP($A$2,$GC$1:$GD$19,2,0)&amp;"'!A:A"),0)),MATCH(T$5,INDIRECT("'"&amp;VLOOKUP($A$2,$GC$1:$GD$19,2,0)&amp;"'!5:5"),0)))</f>
        <v>0</v>
      </c>
      <c r="U38" s="60">
        <f t="shared" ca="1" si="16"/>
        <v>0</v>
      </c>
      <c r="V38" s="60">
        <f t="shared" ca="1" si="16"/>
        <v>0</v>
      </c>
      <c r="W38" s="60">
        <f t="shared" ca="1" si="16"/>
        <v>0</v>
      </c>
      <c r="X38" s="60">
        <f t="shared" ca="1" si="16"/>
        <v>0</v>
      </c>
      <c r="Y38" s="60">
        <f t="shared" ca="1" si="16"/>
        <v>0</v>
      </c>
      <c r="Z38" s="60">
        <f t="shared" ca="1" si="16"/>
        <v>0</v>
      </c>
      <c r="AA38" s="60">
        <f t="shared" ca="1" si="16"/>
        <v>0</v>
      </c>
      <c r="AB38" s="60">
        <f t="shared" ca="1" si="16"/>
        <v>0</v>
      </c>
      <c r="AC38" s="60">
        <f t="shared" ca="1" si="16"/>
        <v>0</v>
      </c>
      <c r="AD38" s="60">
        <f t="shared" ca="1" si="16"/>
        <v>0</v>
      </c>
      <c r="AE38" s="60">
        <f t="shared" ca="1" si="16"/>
        <v>0</v>
      </c>
      <c r="AF38" s="60">
        <f t="shared" ca="1" si="16"/>
        <v>0</v>
      </c>
      <c r="AG38" s="60">
        <f t="shared" ca="1" si="16"/>
        <v>0</v>
      </c>
      <c r="AH38" s="60">
        <f t="shared" ca="1" si="11"/>
        <v>0</v>
      </c>
      <c r="AI38" s="60">
        <f t="shared" ca="1" si="11"/>
        <v>0</v>
      </c>
      <c r="AJ38" s="60">
        <f t="shared" ca="1" si="11"/>
        <v>0</v>
      </c>
      <c r="AK38" s="60">
        <f t="shared" ca="1" si="11"/>
        <v>0</v>
      </c>
      <c r="AL38" s="60">
        <f t="shared" ca="1" si="11"/>
        <v>0</v>
      </c>
      <c r="AM38" s="60">
        <f t="shared" ca="1" si="11"/>
        <v>0</v>
      </c>
      <c r="AN38" s="60">
        <f t="shared" ca="1" si="11"/>
        <v>0</v>
      </c>
      <c r="AO38" s="60">
        <f t="shared" ca="1" si="11"/>
        <v>0</v>
      </c>
      <c r="AP38" s="60">
        <f t="shared" ca="1" si="11"/>
        <v>0</v>
      </c>
      <c r="AQ38" s="60">
        <f t="shared" ca="1" si="11"/>
        <v>0</v>
      </c>
      <c r="AR38" s="60">
        <f t="shared" ca="1" si="11"/>
        <v>0</v>
      </c>
      <c r="AS38" s="60">
        <f t="shared" ca="1" si="11"/>
        <v>0</v>
      </c>
      <c r="AT38" s="60">
        <f t="shared" ca="1" si="12"/>
        <v>0</v>
      </c>
      <c r="AU38" s="60">
        <f t="shared" ca="1" si="12"/>
        <v>0</v>
      </c>
      <c r="AV38" s="60">
        <f t="shared" ca="1" si="12"/>
        <v>0</v>
      </c>
      <c r="AW38" s="60">
        <f t="shared" ca="1" si="12"/>
        <v>0</v>
      </c>
      <c r="AX38" s="60">
        <f t="shared" ca="1" si="12"/>
        <v>0</v>
      </c>
      <c r="AY38" s="60">
        <f t="shared" ca="1" si="12"/>
        <v>0</v>
      </c>
      <c r="AZ38" s="60">
        <f t="shared" ca="1" si="12"/>
        <v>0</v>
      </c>
      <c r="BA38" s="60">
        <f t="shared" ca="1" si="12"/>
        <v>0</v>
      </c>
      <c r="BB38" s="60">
        <f t="shared" ca="1" si="12"/>
        <v>0</v>
      </c>
      <c r="BC38" s="60">
        <f t="shared" ca="1" si="12"/>
        <v>0</v>
      </c>
      <c r="BD38" s="60">
        <f t="shared" ca="1" si="12"/>
        <v>0</v>
      </c>
      <c r="BE38" s="60">
        <f t="shared" ca="1" si="12"/>
        <v>0</v>
      </c>
      <c r="BF38" s="60">
        <f t="shared" ca="1" si="12"/>
        <v>0</v>
      </c>
      <c r="BG38" s="60">
        <f t="shared" ca="1" si="12"/>
        <v>0</v>
      </c>
      <c r="BH38" s="60">
        <f t="shared" ca="1" si="12"/>
        <v>0</v>
      </c>
      <c r="BI38" s="60">
        <f t="shared" ref="BI38:BK38" ca="1" si="17">INDIRECT("'"&amp;VLOOKUP($A$2,$GC$1:$GD$19,2,0)&amp;"'!"&amp;ADDRESS(IFERROR(MATCH($B38,INDIRECT("'"&amp;VLOOKUP($A$2,$GC$1:$GD$19,2,0)&amp;"'!B:B"),0),MATCH($A$82,INDIRECT("'"&amp;VLOOKUP($A$2,$GC$1:$GD$19,2,0)&amp;"'!A:A"),0)),MATCH(BI$5,INDIRECT("'"&amp;VLOOKUP($A$2,$GC$1:$GD$19,2,0)&amp;"'!5:5"),0)))</f>
        <v>0</v>
      </c>
      <c r="BJ38" s="60">
        <f t="shared" ca="1" si="17"/>
        <v>0</v>
      </c>
      <c r="BK38" s="60">
        <f t="shared" ca="1" si="17"/>
        <v>0</v>
      </c>
      <c r="BL38" s="60">
        <f t="shared" ca="1" si="13"/>
        <v>0</v>
      </c>
      <c r="BM38" s="60">
        <f t="shared" ca="1" si="13"/>
        <v>0</v>
      </c>
      <c r="BN38" s="60">
        <f t="shared" ca="1" si="13"/>
        <v>0</v>
      </c>
      <c r="BO38" s="60">
        <f t="shared" ca="1" si="13"/>
        <v>0</v>
      </c>
      <c r="BP38" s="60">
        <f t="shared" ca="1" si="13"/>
        <v>0</v>
      </c>
      <c r="BQ38" s="60">
        <f t="shared" ca="1" si="13"/>
        <v>0</v>
      </c>
      <c r="BR38" s="60">
        <f t="shared" ca="1" si="13"/>
        <v>0</v>
      </c>
      <c r="BS38" s="60">
        <f t="shared" ca="1" si="13"/>
        <v>0</v>
      </c>
      <c r="BT38" s="60">
        <f t="shared" ca="1" si="13"/>
        <v>0</v>
      </c>
      <c r="BU38" s="60">
        <f t="shared" ca="1" si="13"/>
        <v>0</v>
      </c>
      <c r="BV38" s="60">
        <f t="shared" ca="1" si="13"/>
        <v>0</v>
      </c>
      <c r="BW38" s="60">
        <f t="shared" ca="1" si="13"/>
        <v>0</v>
      </c>
      <c r="BX38" s="60">
        <f t="shared" ca="1" si="13"/>
        <v>0</v>
      </c>
      <c r="BY38" s="60">
        <f t="shared" ca="1" si="13"/>
        <v>0</v>
      </c>
      <c r="BZ38" s="60">
        <f t="shared" ca="1" si="14"/>
        <v>0</v>
      </c>
      <c r="CA38" s="60">
        <f t="shared" ca="1" si="14"/>
        <v>0</v>
      </c>
      <c r="CB38" s="60">
        <f t="shared" ca="1" si="14"/>
        <v>0</v>
      </c>
      <c r="CC38" s="60">
        <f t="shared" ca="1" si="14"/>
        <v>0</v>
      </c>
      <c r="CD38" s="60">
        <f t="shared" ca="1" si="14"/>
        <v>0</v>
      </c>
      <c r="CE38" s="60">
        <f t="shared" ca="1" si="14"/>
        <v>0</v>
      </c>
      <c r="CF38" s="60">
        <f t="shared" ca="1" si="14"/>
        <v>0</v>
      </c>
      <c r="CG38" s="60">
        <f t="shared" ca="1" si="14"/>
        <v>0</v>
      </c>
      <c r="CH38" s="60">
        <f t="shared" ca="1" si="14"/>
        <v>0</v>
      </c>
      <c r="CI38" s="60">
        <f t="shared" ca="1" si="14"/>
        <v>0</v>
      </c>
      <c r="CJ38" s="60">
        <f t="shared" ca="1" si="14"/>
        <v>0</v>
      </c>
      <c r="CK38" s="60">
        <f t="shared" ca="1" si="14"/>
        <v>0</v>
      </c>
      <c r="CL38" s="60">
        <f t="shared" ca="1" si="14"/>
        <v>0</v>
      </c>
      <c r="CM38" s="60">
        <f t="shared" ca="1" si="14"/>
        <v>0</v>
      </c>
      <c r="CN38" s="60">
        <f t="shared" ca="1" si="14"/>
        <v>0</v>
      </c>
      <c r="CO38" s="60">
        <f t="shared" ref="CO38:CT38" ca="1" si="18">INDIRECT("'"&amp;VLOOKUP($A$2,$GC$1:$GD$19,2,0)&amp;"'!"&amp;ADDRESS(IFERROR(MATCH($B38,INDIRECT("'"&amp;VLOOKUP($A$2,$GC$1:$GD$19,2,0)&amp;"'!B:B"),0),MATCH($A$82,INDIRECT("'"&amp;VLOOKUP($A$2,$GC$1:$GD$19,2,0)&amp;"'!A:A"),0)),MATCH(CO$5,INDIRECT("'"&amp;VLOOKUP($A$2,$GC$1:$GD$19,2,0)&amp;"'!5:5"),0)))</f>
        <v>0</v>
      </c>
      <c r="CP38" s="60">
        <f t="shared" ca="1" si="18"/>
        <v>0</v>
      </c>
      <c r="CQ38" s="60">
        <f t="shared" ca="1" si="18"/>
        <v>0</v>
      </c>
      <c r="CR38" s="60">
        <f t="shared" ca="1" si="18"/>
        <v>0</v>
      </c>
      <c r="CS38" s="60">
        <f t="shared" ca="1" si="18"/>
        <v>0</v>
      </c>
      <c r="CT38" s="60">
        <f t="shared" ca="1" si="18"/>
        <v>0</v>
      </c>
      <c r="CU38" s="60">
        <f t="shared" ca="1" si="6"/>
        <v>0</v>
      </c>
    </row>
    <row r="39" spans="1:99" ht="12.75" customHeight="1">
      <c r="A39" s="43" t="s">
        <v>65</v>
      </c>
      <c r="B39" s="58">
        <v>1045</v>
      </c>
      <c r="C39" s="59" t="s">
        <v>376</v>
      </c>
      <c r="D39" s="60">
        <f t="shared" ref="D39:S54" ca="1" si="19">INDIRECT("'"&amp;VLOOKUP($A$2,$GC$1:$GD$19,2,0)&amp;"'!"&amp;ADDRESS(IFERROR(MATCH($B39,INDIRECT("'"&amp;VLOOKUP($A$2,$GC$1:$GD$19,2,0)&amp;"'!B:B"),0),MATCH($A$82,INDIRECT("'"&amp;VLOOKUP($A$2,$GC$1:$GD$19,2,0)&amp;"'!A:A"),0)),MATCH(D$5,INDIRECT("'"&amp;VLOOKUP($A$2,$GC$1:$GD$19,2,0)&amp;"'!5:5"),0)))</f>
        <v>0</v>
      </c>
      <c r="E39" s="60">
        <f t="shared" ca="1" si="19"/>
        <v>0</v>
      </c>
      <c r="F39" s="60">
        <f t="shared" ca="1" si="19"/>
        <v>0</v>
      </c>
      <c r="G39" s="60">
        <f t="shared" ca="1" si="19"/>
        <v>0</v>
      </c>
      <c r="H39" s="60">
        <f t="shared" ca="1" si="19"/>
        <v>0</v>
      </c>
      <c r="I39" s="60">
        <f t="shared" ca="1" si="19"/>
        <v>0</v>
      </c>
      <c r="J39" s="60">
        <f t="shared" ca="1" si="19"/>
        <v>0</v>
      </c>
      <c r="K39" s="60">
        <f t="shared" ca="1" si="19"/>
        <v>0</v>
      </c>
      <c r="L39" s="60">
        <f t="shared" ca="1" si="19"/>
        <v>0</v>
      </c>
      <c r="M39" s="60">
        <f t="shared" ca="1" si="19"/>
        <v>0</v>
      </c>
      <c r="N39" s="60">
        <f t="shared" ca="1" si="19"/>
        <v>0</v>
      </c>
      <c r="O39" s="60">
        <f t="shared" ca="1" si="19"/>
        <v>0</v>
      </c>
      <c r="P39" s="60">
        <f t="shared" ca="1" si="19"/>
        <v>0</v>
      </c>
      <c r="Q39" s="60">
        <f t="shared" ca="1" si="19"/>
        <v>0</v>
      </c>
      <c r="R39" s="60">
        <f t="shared" ca="1" si="19"/>
        <v>0</v>
      </c>
      <c r="S39" s="60">
        <f t="shared" ca="1" si="19"/>
        <v>0</v>
      </c>
      <c r="T39" s="60">
        <f t="shared" ca="1" si="16"/>
        <v>0</v>
      </c>
      <c r="U39" s="60">
        <f t="shared" ca="1" si="16"/>
        <v>0</v>
      </c>
      <c r="V39" s="60">
        <f t="shared" ca="1" si="16"/>
        <v>0</v>
      </c>
      <c r="W39" s="60">
        <f t="shared" ca="1" si="16"/>
        <v>0</v>
      </c>
      <c r="X39" s="60">
        <f t="shared" ca="1" si="16"/>
        <v>0</v>
      </c>
      <c r="Y39" s="60">
        <f t="shared" ca="1" si="16"/>
        <v>0</v>
      </c>
      <c r="Z39" s="60">
        <f t="shared" ca="1" si="16"/>
        <v>0</v>
      </c>
      <c r="AA39" s="60">
        <f t="shared" ca="1" si="16"/>
        <v>0</v>
      </c>
      <c r="AB39" s="60">
        <f t="shared" ca="1" si="16"/>
        <v>0</v>
      </c>
      <c r="AC39" s="60">
        <f t="shared" ca="1" si="16"/>
        <v>0</v>
      </c>
      <c r="AD39" s="60">
        <f t="shared" ca="1" si="16"/>
        <v>0</v>
      </c>
      <c r="AE39" s="60">
        <f t="shared" ca="1" si="16"/>
        <v>0</v>
      </c>
      <c r="AF39" s="60">
        <f t="shared" ca="1" si="16"/>
        <v>0</v>
      </c>
      <c r="AG39" s="60">
        <f t="shared" ca="1" si="16"/>
        <v>0</v>
      </c>
      <c r="AH39" s="60">
        <f t="shared" ca="1" si="16"/>
        <v>0</v>
      </c>
      <c r="AI39" s="60">
        <f t="shared" ca="1" si="16"/>
        <v>0</v>
      </c>
      <c r="AJ39" s="60">
        <f t="shared" ref="AJ39:AY54" ca="1" si="20">INDIRECT("'"&amp;VLOOKUP($A$2,$GC$1:$GD$19,2,0)&amp;"'!"&amp;ADDRESS(IFERROR(MATCH($B39,INDIRECT("'"&amp;VLOOKUP($A$2,$GC$1:$GD$19,2,0)&amp;"'!B:B"),0),MATCH($A$82,INDIRECT("'"&amp;VLOOKUP($A$2,$GC$1:$GD$19,2,0)&amp;"'!A:A"),0)),MATCH(AJ$5,INDIRECT("'"&amp;VLOOKUP($A$2,$GC$1:$GD$19,2,0)&amp;"'!5:5"),0)))</f>
        <v>0</v>
      </c>
      <c r="AK39" s="60">
        <f t="shared" ca="1" si="20"/>
        <v>0</v>
      </c>
      <c r="AL39" s="60">
        <f t="shared" ca="1" si="20"/>
        <v>0</v>
      </c>
      <c r="AM39" s="60">
        <f t="shared" ca="1" si="20"/>
        <v>0</v>
      </c>
      <c r="AN39" s="60">
        <f t="shared" ca="1" si="20"/>
        <v>0</v>
      </c>
      <c r="AO39" s="60">
        <f t="shared" ca="1" si="20"/>
        <v>0</v>
      </c>
      <c r="AP39" s="60">
        <f t="shared" ca="1" si="20"/>
        <v>0</v>
      </c>
      <c r="AQ39" s="60">
        <f t="shared" ca="1" si="20"/>
        <v>0</v>
      </c>
      <c r="AR39" s="60">
        <f t="shared" ca="1" si="20"/>
        <v>0</v>
      </c>
      <c r="AS39" s="60">
        <f t="shared" ca="1" si="20"/>
        <v>0</v>
      </c>
      <c r="AT39" s="60">
        <f t="shared" ca="1" si="20"/>
        <v>0</v>
      </c>
      <c r="AU39" s="60">
        <f t="shared" ca="1" si="20"/>
        <v>0</v>
      </c>
      <c r="AV39" s="60">
        <f t="shared" ca="1" si="20"/>
        <v>0</v>
      </c>
      <c r="AW39" s="60">
        <f t="shared" ca="1" si="20"/>
        <v>0</v>
      </c>
      <c r="AX39" s="60">
        <f t="shared" ca="1" si="20"/>
        <v>0</v>
      </c>
      <c r="AY39" s="60">
        <f t="shared" ca="1" si="20"/>
        <v>0</v>
      </c>
      <c r="AZ39" s="60">
        <f t="shared" ref="AZ39:BO54" ca="1" si="21">INDIRECT("'"&amp;VLOOKUP($A$2,$GC$1:$GD$19,2,0)&amp;"'!"&amp;ADDRESS(IFERROR(MATCH($B39,INDIRECT("'"&amp;VLOOKUP($A$2,$GC$1:$GD$19,2,0)&amp;"'!B:B"),0),MATCH($A$82,INDIRECT("'"&amp;VLOOKUP($A$2,$GC$1:$GD$19,2,0)&amp;"'!A:A"),0)),MATCH(AZ$5,INDIRECT("'"&amp;VLOOKUP($A$2,$GC$1:$GD$19,2,0)&amp;"'!5:5"),0)))</f>
        <v>0</v>
      </c>
      <c r="BA39" s="60">
        <f t="shared" ca="1" si="21"/>
        <v>0</v>
      </c>
      <c r="BB39" s="60">
        <f t="shared" ca="1" si="21"/>
        <v>0</v>
      </c>
      <c r="BC39" s="60">
        <f t="shared" ca="1" si="21"/>
        <v>0</v>
      </c>
      <c r="BD39" s="60">
        <f t="shared" ca="1" si="21"/>
        <v>0</v>
      </c>
      <c r="BE39" s="60">
        <f t="shared" ca="1" si="21"/>
        <v>0</v>
      </c>
      <c r="BF39" s="60">
        <f t="shared" ca="1" si="21"/>
        <v>0</v>
      </c>
      <c r="BG39" s="60">
        <f t="shared" ca="1" si="21"/>
        <v>0</v>
      </c>
      <c r="BH39" s="60">
        <f t="shared" ca="1" si="21"/>
        <v>0</v>
      </c>
      <c r="BI39" s="60">
        <f t="shared" ca="1" si="21"/>
        <v>0</v>
      </c>
      <c r="BJ39" s="60">
        <f t="shared" ca="1" si="21"/>
        <v>0</v>
      </c>
      <c r="BK39" s="60">
        <f t="shared" ca="1" si="21"/>
        <v>0</v>
      </c>
      <c r="BL39" s="60">
        <f t="shared" ca="1" si="21"/>
        <v>0</v>
      </c>
      <c r="BM39" s="60">
        <f t="shared" ca="1" si="21"/>
        <v>0</v>
      </c>
      <c r="BN39" s="60">
        <f t="shared" ca="1" si="21"/>
        <v>0</v>
      </c>
      <c r="BO39" s="60">
        <f t="shared" ca="1" si="21"/>
        <v>0</v>
      </c>
      <c r="BP39" s="60">
        <f t="shared" ref="BP39:CE54" ca="1" si="22">INDIRECT("'"&amp;VLOOKUP($A$2,$GC$1:$GD$19,2,0)&amp;"'!"&amp;ADDRESS(IFERROR(MATCH($B39,INDIRECT("'"&amp;VLOOKUP($A$2,$GC$1:$GD$19,2,0)&amp;"'!B:B"),0),MATCH($A$82,INDIRECT("'"&amp;VLOOKUP($A$2,$GC$1:$GD$19,2,0)&amp;"'!A:A"),0)),MATCH(BP$5,INDIRECT("'"&amp;VLOOKUP($A$2,$GC$1:$GD$19,2,0)&amp;"'!5:5"),0)))</f>
        <v>0</v>
      </c>
      <c r="BQ39" s="60">
        <f t="shared" ca="1" si="22"/>
        <v>0</v>
      </c>
      <c r="BR39" s="60">
        <f t="shared" ca="1" si="22"/>
        <v>0</v>
      </c>
      <c r="BS39" s="60">
        <f t="shared" ca="1" si="22"/>
        <v>0</v>
      </c>
      <c r="BT39" s="60">
        <f t="shared" ca="1" si="22"/>
        <v>0</v>
      </c>
      <c r="BU39" s="60">
        <f t="shared" ca="1" si="22"/>
        <v>0</v>
      </c>
      <c r="BV39" s="60">
        <f t="shared" ca="1" si="22"/>
        <v>0</v>
      </c>
      <c r="BW39" s="60">
        <f t="shared" ca="1" si="22"/>
        <v>0</v>
      </c>
      <c r="BX39" s="60">
        <f t="shared" ca="1" si="22"/>
        <v>0</v>
      </c>
      <c r="BY39" s="60">
        <f t="shared" ca="1" si="22"/>
        <v>0</v>
      </c>
      <c r="BZ39" s="60">
        <f t="shared" ca="1" si="22"/>
        <v>0</v>
      </c>
      <c r="CA39" s="60">
        <f t="shared" ca="1" si="22"/>
        <v>0</v>
      </c>
      <c r="CB39" s="60">
        <f t="shared" ca="1" si="22"/>
        <v>0</v>
      </c>
      <c r="CC39" s="60">
        <f t="shared" ca="1" si="22"/>
        <v>0</v>
      </c>
      <c r="CD39" s="60">
        <f t="shared" ca="1" si="22"/>
        <v>0</v>
      </c>
      <c r="CE39" s="60">
        <f t="shared" ca="1" si="22"/>
        <v>0</v>
      </c>
      <c r="CF39" s="60">
        <f t="shared" ref="CF39:CT54" ca="1" si="23">INDIRECT("'"&amp;VLOOKUP($A$2,$GC$1:$GD$19,2,0)&amp;"'!"&amp;ADDRESS(IFERROR(MATCH($B39,INDIRECT("'"&amp;VLOOKUP($A$2,$GC$1:$GD$19,2,0)&amp;"'!B:B"),0),MATCH($A$82,INDIRECT("'"&amp;VLOOKUP($A$2,$GC$1:$GD$19,2,0)&amp;"'!A:A"),0)),MATCH(CF$5,INDIRECT("'"&amp;VLOOKUP($A$2,$GC$1:$GD$19,2,0)&amp;"'!5:5"),0)))</f>
        <v>0</v>
      </c>
      <c r="CG39" s="60">
        <f t="shared" ca="1" si="23"/>
        <v>0</v>
      </c>
      <c r="CH39" s="60">
        <f t="shared" ca="1" si="23"/>
        <v>0</v>
      </c>
      <c r="CI39" s="60">
        <f t="shared" ca="1" si="23"/>
        <v>0</v>
      </c>
      <c r="CJ39" s="60">
        <f t="shared" ca="1" si="23"/>
        <v>0</v>
      </c>
      <c r="CK39" s="60">
        <f t="shared" ca="1" si="23"/>
        <v>0</v>
      </c>
      <c r="CL39" s="60">
        <f t="shared" ca="1" si="23"/>
        <v>0</v>
      </c>
      <c r="CM39" s="60">
        <f t="shared" ca="1" si="23"/>
        <v>0</v>
      </c>
      <c r="CN39" s="60">
        <f t="shared" ca="1" si="23"/>
        <v>0</v>
      </c>
      <c r="CO39" s="60">
        <f t="shared" ca="1" si="23"/>
        <v>0</v>
      </c>
      <c r="CP39" s="60">
        <f t="shared" ca="1" si="23"/>
        <v>0</v>
      </c>
      <c r="CQ39" s="60">
        <f t="shared" ca="1" si="23"/>
        <v>0</v>
      </c>
      <c r="CR39" s="60">
        <f t="shared" ca="1" si="23"/>
        <v>0</v>
      </c>
      <c r="CS39" s="60">
        <f t="shared" ca="1" si="23"/>
        <v>0</v>
      </c>
      <c r="CT39" s="60">
        <f t="shared" ca="1" si="23"/>
        <v>0</v>
      </c>
      <c r="CU39" s="60">
        <f t="shared" ca="1" si="6"/>
        <v>0</v>
      </c>
    </row>
    <row r="40" spans="1:99" ht="12.75" customHeight="1">
      <c r="A40" s="43" t="s">
        <v>67</v>
      </c>
      <c r="B40" s="58">
        <v>1046</v>
      </c>
      <c r="C40" s="59" t="s">
        <v>376</v>
      </c>
      <c r="D40" s="60">
        <f t="shared" ca="1" si="19"/>
        <v>0</v>
      </c>
      <c r="E40" s="60">
        <f t="shared" ca="1" si="19"/>
        <v>0</v>
      </c>
      <c r="F40" s="60">
        <f t="shared" ca="1" si="19"/>
        <v>0</v>
      </c>
      <c r="G40" s="60">
        <f t="shared" ca="1" si="19"/>
        <v>0</v>
      </c>
      <c r="H40" s="60">
        <f t="shared" ca="1" si="19"/>
        <v>0</v>
      </c>
      <c r="I40" s="60">
        <f t="shared" ca="1" si="19"/>
        <v>0</v>
      </c>
      <c r="J40" s="60">
        <f t="shared" ca="1" si="19"/>
        <v>0</v>
      </c>
      <c r="K40" s="60">
        <f t="shared" ca="1" si="19"/>
        <v>0</v>
      </c>
      <c r="L40" s="60">
        <f t="shared" ca="1" si="19"/>
        <v>0</v>
      </c>
      <c r="M40" s="60">
        <f t="shared" ca="1" si="19"/>
        <v>0</v>
      </c>
      <c r="N40" s="60">
        <f t="shared" ca="1" si="19"/>
        <v>0</v>
      </c>
      <c r="O40" s="60">
        <f t="shared" ca="1" si="19"/>
        <v>0</v>
      </c>
      <c r="P40" s="60">
        <f t="shared" ca="1" si="19"/>
        <v>0</v>
      </c>
      <c r="Q40" s="60">
        <f t="shared" ca="1" si="19"/>
        <v>0</v>
      </c>
      <c r="R40" s="60">
        <f t="shared" ca="1" si="19"/>
        <v>0</v>
      </c>
      <c r="S40" s="60">
        <f t="shared" ca="1" si="19"/>
        <v>0</v>
      </c>
      <c r="T40" s="60">
        <f t="shared" ca="1" si="16"/>
        <v>0</v>
      </c>
      <c r="U40" s="60">
        <f t="shared" ca="1" si="16"/>
        <v>0</v>
      </c>
      <c r="V40" s="60">
        <f t="shared" ca="1" si="16"/>
        <v>0</v>
      </c>
      <c r="W40" s="60">
        <f t="shared" ca="1" si="16"/>
        <v>0</v>
      </c>
      <c r="X40" s="60">
        <f t="shared" ca="1" si="16"/>
        <v>0</v>
      </c>
      <c r="Y40" s="60">
        <f t="shared" ca="1" si="16"/>
        <v>0</v>
      </c>
      <c r="Z40" s="60">
        <f t="shared" ca="1" si="16"/>
        <v>0</v>
      </c>
      <c r="AA40" s="60">
        <f t="shared" ca="1" si="16"/>
        <v>0</v>
      </c>
      <c r="AB40" s="60">
        <f t="shared" ca="1" si="16"/>
        <v>0</v>
      </c>
      <c r="AC40" s="60">
        <f t="shared" ca="1" si="16"/>
        <v>0</v>
      </c>
      <c r="AD40" s="60">
        <f t="shared" ca="1" si="16"/>
        <v>0</v>
      </c>
      <c r="AE40" s="60">
        <f t="shared" ca="1" si="16"/>
        <v>0</v>
      </c>
      <c r="AF40" s="60">
        <f t="shared" ca="1" si="16"/>
        <v>0</v>
      </c>
      <c r="AG40" s="60">
        <f t="shared" ca="1" si="16"/>
        <v>0</v>
      </c>
      <c r="AH40" s="60">
        <f t="shared" ca="1" si="16"/>
        <v>0</v>
      </c>
      <c r="AI40" s="60">
        <f t="shared" ca="1" si="16"/>
        <v>0</v>
      </c>
      <c r="AJ40" s="60">
        <f t="shared" ca="1" si="20"/>
        <v>0</v>
      </c>
      <c r="AK40" s="60">
        <f t="shared" ca="1" si="20"/>
        <v>0</v>
      </c>
      <c r="AL40" s="60">
        <f t="shared" ca="1" si="20"/>
        <v>0</v>
      </c>
      <c r="AM40" s="60">
        <f t="shared" ca="1" si="20"/>
        <v>0</v>
      </c>
      <c r="AN40" s="60">
        <f t="shared" ca="1" si="20"/>
        <v>0</v>
      </c>
      <c r="AO40" s="60">
        <f t="shared" ca="1" si="20"/>
        <v>0</v>
      </c>
      <c r="AP40" s="60">
        <f t="shared" ca="1" si="20"/>
        <v>0</v>
      </c>
      <c r="AQ40" s="60">
        <f t="shared" ca="1" si="20"/>
        <v>0</v>
      </c>
      <c r="AR40" s="60">
        <f t="shared" ca="1" si="20"/>
        <v>0</v>
      </c>
      <c r="AS40" s="60">
        <f t="shared" ca="1" si="20"/>
        <v>0</v>
      </c>
      <c r="AT40" s="60">
        <f t="shared" ca="1" si="20"/>
        <v>0</v>
      </c>
      <c r="AU40" s="60">
        <f t="shared" ca="1" si="20"/>
        <v>0</v>
      </c>
      <c r="AV40" s="60">
        <f t="shared" ca="1" si="20"/>
        <v>0</v>
      </c>
      <c r="AW40" s="60">
        <f t="shared" ca="1" si="20"/>
        <v>0</v>
      </c>
      <c r="AX40" s="60">
        <f t="shared" ca="1" si="20"/>
        <v>0</v>
      </c>
      <c r="AY40" s="60">
        <f t="shared" ca="1" si="20"/>
        <v>0</v>
      </c>
      <c r="AZ40" s="60">
        <f t="shared" ca="1" si="21"/>
        <v>0</v>
      </c>
      <c r="BA40" s="60">
        <f t="shared" ca="1" si="21"/>
        <v>0</v>
      </c>
      <c r="BB40" s="60">
        <f t="shared" ca="1" si="21"/>
        <v>0</v>
      </c>
      <c r="BC40" s="60">
        <f t="shared" ca="1" si="21"/>
        <v>0</v>
      </c>
      <c r="BD40" s="60">
        <f t="shared" ca="1" si="21"/>
        <v>0</v>
      </c>
      <c r="BE40" s="60">
        <f t="shared" ca="1" si="21"/>
        <v>0</v>
      </c>
      <c r="BF40" s="60">
        <f t="shared" ca="1" si="21"/>
        <v>0</v>
      </c>
      <c r="BG40" s="60">
        <f t="shared" ca="1" si="21"/>
        <v>0</v>
      </c>
      <c r="BH40" s="60">
        <f t="shared" ca="1" si="21"/>
        <v>0</v>
      </c>
      <c r="BI40" s="60">
        <f t="shared" ca="1" si="21"/>
        <v>0</v>
      </c>
      <c r="BJ40" s="60">
        <f t="shared" ca="1" si="21"/>
        <v>0</v>
      </c>
      <c r="BK40" s="60">
        <f t="shared" ca="1" si="21"/>
        <v>0</v>
      </c>
      <c r="BL40" s="60">
        <f t="shared" ca="1" si="21"/>
        <v>0</v>
      </c>
      <c r="BM40" s="60">
        <f t="shared" ca="1" si="21"/>
        <v>0</v>
      </c>
      <c r="BN40" s="60">
        <f t="shared" ca="1" si="21"/>
        <v>0</v>
      </c>
      <c r="BO40" s="60">
        <f t="shared" ca="1" si="21"/>
        <v>0</v>
      </c>
      <c r="BP40" s="60">
        <f t="shared" ca="1" si="22"/>
        <v>0</v>
      </c>
      <c r="BQ40" s="60">
        <f t="shared" ca="1" si="22"/>
        <v>0</v>
      </c>
      <c r="BR40" s="60">
        <f t="shared" ca="1" si="22"/>
        <v>0</v>
      </c>
      <c r="BS40" s="60">
        <f t="shared" ca="1" si="22"/>
        <v>0</v>
      </c>
      <c r="BT40" s="60">
        <f t="shared" ca="1" si="22"/>
        <v>0</v>
      </c>
      <c r="BU40" s="60">
        <f t="shared" ca="1" si="22"/>
        <v>0</v>
      </c>
      <c r="BV40" s="60">
        <f t="shared" ca="1" si="22"/>
        <v>0</v>
      </c>
      <c r="BW40" s="60">
        <f t="shared" ca="1" si="22"/>
        <v>0</v>
      </c>
      <c r="BX40" s="60">
        <f t="shared" ca="1" si="22"/>
        <v>0</v>
      </c>
      <c r="BY40" s="60">
        <f t="shared" ca="1" si="22"/>
        <v>0</v>
      </c>
      <c r="BZ40" s="60">
        <f t="shared" ca="1" si="22"/>
        <v>0</v>
      </c>
      <c r="CA40" s="60">
        <f t="shared" ca="1" si="22"/>
        <v>0</v>
      </c>
      <c r="CB40" s="60">
        <f t="shared" ca="1" si="22"/>
        <v>0</v>
      </c>
      <c r="CC40" s="60">
        <f t="shared" ca="1" si="22"/>
        <v>0</v>
      </c>
      <c r="CD40" s="60">
        <f t="shared" ca="1" si="22"/>
        <v>0</v>
      </c>
      <c r="CE40" s="60">
        <f t="shared" ca="1" si="22"/>
        <v>0</v>
      </c>
      <c r="CF40" s="60">
        <f t="shared" ca="1" si="23"/>
        <v>0</v>
      </c>
      <c r="CG40" s="60">
        <f t="shared" ca="1" si="23"/>
        <v>0</v>
      </c>
      <c r="CH40" s="60">
        <f t="shared" ca="1" si="23"/>
        <v>0</v>
      </c>
      <c r="CI40" s="60">
        <f t="shared" ca="1" si="23"/>
        <v>0</v>
      </c>
      <c r="CJ40" s="60">
        <f t="shared" ca="1" si="23"/>
        <v>0</v>
      </c>
      <c r="CK40" s="60">
        <f t="shared" ca="1" si="23"/>
        <v>0</v>
      </c>
      <c r="CL40" s="60">
        <f t="shared" ca="1" si="23"/>
        <v>0</v>
      </c>
      <c r="CM40" s="60">
        <f t="shared" ca="1" si="23"/>
        <v>0</v>
      </c>
      <c r="CN40" s="60">
        <f t="shared" ca="1" si="23"/>
        <v>0</v>
      </c>
      <c r="CO40" s="60">
        <f t="shared" ca="1" si="23"/>
        <v>0</v>
      </c>
      <c r="CP40" s="60">
        <f t="shared" ca="1" si="23"/>
        <v>0</v>
      </c>
      <c r="CQ40" s="60">
        <f t="shared" ca="1" si="23"/>
        <v>0</v>
      </c>
      <c r="CR40" s="60">
        <f t="shared" ca="1" si="23"/>
        <v>0</v>
      </c>
      <c r="CS40" s="60">
        <f t="shared" ca="1" si="23"/>
        <v>0</v>
      </c>
      <c r="CT40" s="60">
        <f t="shared" ca="1" si="23"/>
        <v>0</v>
      </c>
      <c r="CU40" s="60">
        <f t="shared" ca="1" si="6"/>
        <v>0</v>
      </c>
    </row>
    <row r="41" spans="1:99" ht="12.75" customHeight="1">
      <c r="A41" s="43" t="s">
        <v>69</v>
      </c>
      <c r="B41" s="58">
        <v>1048</v>
      </c>
      <c r="C41" s="59" t="s">
        <v>376</v>
      </c>
      <c r="D41" s="60">
        <f t="shared" ca="1" si="19"/>
        <v>0</v>
      </c>
      <c r="E41" s="60">
        <f t="shared" ca="1" si="19"/>
        <v>0</v>
      </c>
      <c r="F41" s="60">
        <f t="shared" ca="1" si="19"/>
        <v>0</v>
      </c>
      <c r="G41" s="60">
        <f t="shared" ca="1" si="19"/>
        <v>0</v>
      </c>
      <c r="H41" s="60">
        <f t="shared" ca="1" si="19"/>
        <v>0</v>
      </c>
      <c r="I41" s="60">
        <f t="shared" ca="1" si="19"/>
        <v>0</v>
      </c>
      <c r="J41" s="60">
        <f t="shared" ca="1" si="19"/>
        <v>0</v>
      </c>
      <c r="K41" s="60">
        <f t="shared" ca="1" si="19"/>
        <v>0</v>
      </c>
      <c r="L41" s="60">
        <f t="shared" ca="1" si="19"/>
        <v>0</v>
      </c>
      <c r="M41" s="60">
        <f t="shared" ca="1" si="19"/>
        <v>0</v>
      </c>
      <c r="N41" s="60">
        <f t="shared" ca="1" si="19"/>
        <v>0</v>
      </c>
      <c r="O41" s="60">
        <f t="shared" ca="1" si="19"/>
        <v>0</v>
      </c>
      <c r="P41" s="60">
        <f t="shared" ca="1" si="19"/>
        <v>0</v>
      </c>
      <c r="Q41" s="60">
        <f t="shared" ca="1" si="19"/>
        <v>0</v>
      </c>
      <c r="R41" s="60">
        <f t="shared" ca="1" si="19"/>
        <v>0</v>
      </c>
      <c r="S41" s="60">
        <f t="shared" ca="1" si="19"/>
        <v>0</v>
      </c>
      <c r="T41" s="60">
        <f t="shared" ca="1" si="16"/>
        <v>0</v>
      </c>
      <c r="U41" s="60">
        <f t="shared" ca="1" si="16"/>
        <v>0</v>
      </c>
      <c r="V41" s="60">
        <f t="shared" ca="1" si="16"/>
        <v>0</v>
      </c>
      <c r="W41" s="60">
        <f t="shared" ca="1" si="16"/>
        <v>0</v>
      </c>
      <c r="X41" s="60">
        <f t="shared" ca="1" si="16"/>
        <v>0</v>
      </c>
      <c r="Y41" s="60">
        <f t="shared" ca="1" si="16"/>
        <v>0</v>
      </c>
      <c r="Z41" s="60">
        <f t="shared" ca="1" si="16"/>
        <v>0</v>
      </c>
      <c r="AA41" s="60">
        <f t="shared" ca="1" si="16"/>
        <v>0</v>
      </c>
      <c r="AB41" s="60">
        <f t="shared" ca="1" si="16"/>
        <v>0</v>
      </c>
      <c r="AC41" s="60">
        <f t="shared" ca="1" si="16"/>
        <v>0</v>
      </c>
      <c r="AD41" s="60">
        <f t="shared" ca="1" si="16"/>
        <v>0</v>
      </c>
      <c r="AE41" s="60">
        <f t="shared" ca="1" si="16"/>
        <v>0</v>
      </c>
      <c r="AF41" s="60">
        <f t="shared" ca="1" si="16"/>
        <v>0</v>
      </c>
      <c r="AG41" s="60">
        <f t="shared" ca="1" si="16"/>
        <v>0</v>
      </c>
      <c r="AH41" s="60">
        <f t="shared" ca="1" si="16"/>
        <v>0</v>
      </c>
      <c r="AI41" s="60">
        <f t="shared" ca="1" si="16"/>
        <v>0</v>
      </c>
      <c r="AJ41" s="60">
        <f t="shared" ca="1" si="20"/>
        <v>0</v>
      </c>
      <c r="AK41" s="60">
        <f t="shared" ca="1" si="20"/>
        <v>0</v>
      </c>
      <c r="AL41" s="60">
        <f t="shared" ca="1" si="20"/>
        <v>0</v>
      </c>
      <c r="AM41" s="60">
        <f t="shared" ca="1" si="20"/>
        <v>0</v>
      </c>
      <c r="AN41" s="60">
        <f t="shared" ca="1" si="20"/>
        <v>0</v>
      </c>
      <c r="AO41" s="60">
        <f t="shared" ca="1" si="20"/>
        <v>0</v>
      </c>
      <c r="AP41" s="60">
        <f t="shared" ca="1" si="20"/>
        <v>0</v>
      </c>
      <c r="AQ41" s="60">
        <f t="shared" ca="1" si="20"/>
        <v>0</v>
      </c>
      <c r="AR41" s="60">
        <f t="shared" ca="1" si="20"/>
        <v>0</v>
      </c>
      <c r="AS41" s="60">
        <f t="shared" ca="1" si="20"/>
        <v>0</v>
      </c>
      <c r="AT41" s="60">
        <f t="shared" ca="1" si="20"/>
        <v>0</v>
      </c>
      <c r="AU41" s="60">
        <f t="shared" ca="1" si="20"/>
        <v>0</v>
      </c>
      <c r="AV41" s="60">
        <f t="shared" ca="1" si="20"/>
        <v>0</v>
      </c>
      <c r="AW41" s="60">
        <f t="shared" ca="1" si="20"/>
        <v>0</v>
      </c>
      <c r="AX41" s="60">
        <f t="shared" ca="1" si="20"/>
        <v>0</v>
      </c>
      <c r="AY41" s="60">
        <f t="shared" ca="1" si="20"/>
        <v>0</v>
      </c>
      <c r="AZ41" s="60">
        <f t="shared" ca="1" si="21"/>
        <v>0</v>
      </c>
      <c r="BA41" s="60">
        <f t="shared" ca="1" si="21"/>
        <v>0</v>
      </c>
      <c r="BB41" s="60">
        <f t="shared" ca="1" si="21"/>
        <v>0</v>
      </c>
      <c r="BC41" s="60">
        <f t="shared" ca="1" si="21"/>
        <v>0</v>
      </c>
      <c r="BD41" s="60">
        <f t="shared" ca="1" si="21"/>
        <v>0</v>
      </c>
      <c r="BE41" s="60">
        <f t="shared" ca="1" si="21"/>
        <v>0</v>
      </c>
      <c r="BF41" s="60">
        <f t="shared" ca="1" si="21"/>
        <v>0</v>
      </c>
      <c r="BG41" s="60">
        <f t="shared" ca="1" si="21"/>
        <v>0</v>
      </c>
      <c r="BH41" s="60">
        <f t="shared" ca="1" si="21"/>
        <v>0</v>
      </c>
      <c r="BI41" s="60">
        <f t="shared" ca="1" si="21"/>
        <v>0</v>
      </c>
      <c r="BJ41" s="60">
        <f t="shared" ca="1" si="21"/>
        <v>0</v>
      </c>
      <c r="BK41" s="60">
        <f t="shared" ca="1" si="21"/>
        <v>0</v>
      </c>
      <c r="BL41" s="60">
        <f t="shared" ca="1" si="21"/>
        <v>0</v>
      </c>
      <c r="BM41" s="60">
        <f t="shared" ca="1" si="21"/>
        <v>0</v>
      </c>
      <c r="BN41" s="60">
        <f t="shared" ca="1" si="21"/>
        <v>0</v>
      </c>
      <c r="BO41" s="60">
        <f t="shared" ca="1" si="21"/>
        <v>0</v>
      </c>
      <c r="BP41" s="60">
        <f t="shared" ca="1" si="22"/>
        <v>0</v>
      </c>
      <c r="BQ41" s="60">
        <f t="shared" ca="1" si="22"/>
        <v>0</v>
      </c>
      <c r="BR41" s="60">
        <f t="shared" ca="1" si="22"/>
        <v>0</v>
      </c>
      <c r="BS41" s="60">
        <f t="shared" ca="1" si="22"/>
        <v>0</v>
      </c>
      <c r="BT41" s="60">
        <f t="shared" ca="1" si="22"/>
        <v>0</v>
      </c>
      <c r="BU41" s="60">
        <f t="shared" ca="1" si="22"/>
        <v>0</v>
      </c>
      <c r="BV41" s="60">
        <f t="shared" ca="1" si="22"/>
        <v>0</v>
      </c>
      <c r="BW41" s="60">
        <f t="shared" ca="1" si="22"/>
        <v>0</v>
      </c>
      <c r="BX41" s="60">
        <f t="shared" ca="1" si="22"/>
        <v>0</v>
      </c>
      <c r="BY41" s="60">
        <f t="shared" ca="1" si="22"/>
        <v>0</v>
      </c>
      <c r="BZ41" s="60">
        <f t="shared" ca="1" si="22"/>
        <v>0</v>
      </c>
      <c r="CA41" s="60">
        <f t="shared" ca="1" si="22"/>
        <v>0</v>
      </c>
      <c r="CB41" s="60">
        <f t="shared" ca="1" si="22"/>
        <v>0</v>
      </c>
      <c r="CC41" s="60">
        <f t="shared" ca="1" si="22"/>
        <v>0</v>
      </c>
      <c r="CD41" s="60">
        <f t="shared" ca="1" si="22"/>
        <v>0</v>
      </c>
      <c r="CE41" s="60">
        <f t="shared" ca="1" si="22"/>
        <v>0</v>
      </c>
      <c r="CF41" s="60">
        <f t="shared" ca="1" si="23"/>
        <v>0</v>
      </c>
      <c r="CG41" s="60">
        <f t="shared" ca="1" si="23"/>
        <v>0</v>
      </c>
      <c r="CH41" s="60">
        <f t="shared" ca="1" si="23"/>
        <v>0</v>
      </c>
      <c r="CI41" s="60">
        <f t="shared" ca="1" si="23"/>
        <v>0</v>
      </c>
      <c r="CJ41" s="60">
        <f t="shared" ca="1" si="23"/>
        <v>0</v>
      </c>
      <c r="CK41" s="60">
        <f t="shared" ca="1" si="23"/>
        <v>0</v>
      </c>
      <c r="CL41" s="60">
        <f t="shared" ca="1" si="23"/>
        <v>0</v>
      </c>
      <c r="CM41" s="60">
        <f t="shared" ca="1" si="23"/>
        <v>0</v>
      </c>
      <c r="CN41" s="60">
        <f t="shared" ca="1" si="23"/>
        <v>0</v>
      </c>
      <c r="CO41" s="60">
        <f t="shared" ca="1" si="23"/>
        <v>0</v>
      </c>
      <c r="CP41" s="60">
        <f t="shared" ca="1" si="23"/>
        <v>0</v>
      </c>
      <c r="CQ41" s="60">
        <f t="shared" ca="1" si="23"/>
        <v>0</v>
      </c>
      <c r="CR41" s="60">
        <f t="shared" ca="1" si="23"/>
        <v>0</v>
      </c>
      <c r="CS41" s="60">
        <f t="shared" ca="1" si="23"/>
        <v>0</v>
      </c>
      <c r="CT41" s="60">
        <f t="shared" ca="1" si="23"/>
        <v>0</v>
      </c>
      <c r="CU41" s="60">
        <f t="shared" ca="1" si="6"/>
        <v>0</v>
      </c>
    </row>
    <row r="42" spans="1:99" ht="12.75" customHeight="1">
      <c r="A42" s="43" t="s">
        <v>71</v>
      </c>
      <c r="B42" s="58">
        <v>1049</v>
      </c>
      <c r="C42" s="59" t="s">
        <v>376</v>
      </c>
      <c r="D42" s="60">
        <f t="shared" ca="1" si="19"/>
        <v>0</v>
      </c>
      <c r="E42" s="60">
        <f t="shared" ca="1" si="19"/>
        <v>0</v>
      </c>
      <c r="F42" s="60">
        <f t="shared" ca="1" si="19"/>
        <v>0</v>
      </c>
      <c r="G42" s="60">
        <f t="shared" ca="1" si="19"/>
        <v>0</v>
      </c>
      <c r="H42" s="60">
        <f t="shared" ca="1" si="19"/>
        <v>0</v>
      </c>
      <c r="I42" s="60">
        <f t="shared" ca="1" si="19"/>
        <v>0</v>
      </c>
      <c r="J42" s="60">
        <f t="shared" ca="1" si="19"/>
        <v>0</v>
      </c>
      <c r="K42" s="60">
        <f t="shared" ca="1" si="19"/>
        <v>0</v>
      </c>
      <c r="L42" s="60">
        <f t="shared" ca="1" si="19"/>
        <v>0</v>
      </c>
      <c r="M42" s="60">
        <f t="shared" ca="1" si="19"/>
        <v>0</v>
      </c>
      <c r="N42" s="60">
        <f t="shared" ca="1" si="19"/>
        <v>0</v>
      </c>
      <c r="O42" s="60">
        <f t="shared" ca="1" si="19"/>
        <v>0</v>
      </c>
      <c r="P42" s="60">
        <f t="shared" ca="1" si="19"/>
        <v>0</v>
      </c>
      <c r="Q42" s="60">
        <f t="shared" ca="1" si="19"/>
        <v>0</v>
      </c>
      <c r="R42" s="60">
        <f t="shared" ca="1" si="19"/>
        <v>0</v>
      </c>
      <c r="S42" s="60">
        <f t="shared" ca="1" si="19"/>
        <v>0</v>
      </c>
      <c r="T42" s="60">
        <f t="shared" ca="1" si="16"/>
        <v>0</v>
      </c>
      <c r="U42" s="60">
        <f t="shared" ca="1" si="16"/>
        <v>0</v>
      </c>
      <c r="V42" s="60">
        <f t="shared" ca="1" si="16"/>
        <v>0</v>
      </c>
      <c r="W42" s="60">
        <f t="shared" ca="1" si="16"/>
        <v>0</v>
      </c>
      <c r="X42" s="60">
        <f t="shared" ca="1" si="16"/>
        <v>0</v>
      </c>
      <c r="Y42" s="60">
        <f t="shared" ca="1" si="16"/>
        <v>0</v>
      </c>
      <c r="Z42" s="60">
        <f t="shared" ca="1" si="16"/>
        <v>0</v>
      </c>
      <c r="AA42" s="60">
        <f t="shared" ca="1" si="16"/>
        <v>0</v>
      </c>
      <c r="AB42" s="60">
        <f t="shared" ca="1" si="16"/>
        <v>0</v>
      </c>
      <c r="AC42" s="60">
        <f t="shared" ca="1" si="16"/>
        <v>0</v>
      </c>
      <c r="AD42" s="60">
        <f t="shared" ca="1" si="16"/>
        <v>0</v>
      </c>
      <c r="AE42" s="60">
        <f t="shared" ca="1" si="16"/>
        <v>0</v>
      </c>
      <c r="AF42" s="60">
        <f t="shared" ca="1" si="16"/>
        <v>0</v>
      </c>
      <c r="AG42" s="60">
        <f t="shared" ca="1" si="16"/>
        <v>0</v>
      </c>
      <c r="AH42" s="60">
        <f t="shared" ca="1" si="16"/>
        <v>0</v>
      </c>
      <c r="AI42" s="60">
        <f t="shared" ca="1" si="16"/>
        <v>0</v>
      </c>
      <c r="AJ42" s="60">
        <f t="shared" ca="1" si="20"/>
        <v>0</v>
      </c>
      <c r="AK42" s="60">
        <f t="shared" ca="1" si="20"/>
        <v>0</v>
      </c>
      <c r="AL42" s="60">
        <f t="shared" ca="1" si="20"/>
        <v>0</v>
      </c>
      <c r="AM42" s="60">
        <f t="shared" ca="1" si="20"/>
        <v>0</v>
      </c>
      <c r="AN42" s="60">
        <f t="shared" ca="1" si="20"/>
        <v>0</v>
      </c>
      <c r="AO42" s="60">
        <f t="shared" ca="1" si="20"/>
        <v>0</v>
      </c>
      <c r="AP42" s="60">
        <f t="shared" ca="1" si="20"/>
        <v>0</v>
      </c>
      <c r="AQ42" s="60">
        <f t="shared" ca="1" si="20"/>
        <v>0</v>
      </c>
      <c r="AR42" s="60">
        <f t="shared" ca="1" si="20"/>
        <v>0</v>
      </c>
      <c r="AS42" s="60">
        <f t="shared" ca="1" si="20"/>
        <v>0</v>
      </c>
      <c r="AT42" s="60">
        <f t="shared" ca="1" si="20"/>
        <v>0</v>
      </c>
      <c r="AU42" s="60">
        <f t="shared" ca="1" si="20"/>
        <v>0</v>
      </c>
      <c r="AV42" s="60">
        <f t="shared" ca="1" si="20"/>
        <v>0</v>
      </c>
      <c r="AW42" s="60">
        <f t="shared" ca="1" si="20"/>
        <v>0</v>
      </c>
      <c r="AX42" s="60">
        <f t="shared" ca="1" si="20"/>
        <v>0</v>
      </c>
      <c r="AY42" s="60">
        <f t="shared" ca="1" si="20"/>
        <v>0</v>
      </c>
      <c r="AZ42" s="60">
        <f t="shared" ca="1" si="21"/>
        <v>0</v>
      </c>
      <c r="BA42" s="60">
        <f t="shared" ca="1" si="21"/>
        <v>0</v>
      </c>
      <c r="BB42" s="60">
        <f t="shared" ca="1" si="21"/>
        <v>0</v>
      </c>
      <c r="BC42" s="60">
        <f t="shared" ca="1" si="21"/>
        <v>0</v>
      </c>
      <c r="BD42" s="60">
        <f t="shared" ca="1" si="21"/>
        <v>0</v>
      </c>
      <c r="BE42" s="60">
        <f t="shared" ca="1" si="21"/>
        <v>0</v>
      </c>
      <c r="BF42" s="60">
        <f t="shared" ca="1" si="21"/>
        <v>0</v>
      </c>
      <c r="BG42" s="60">
        <f t="shared" ca="1" si="21"/>
        <v>0</v>
      </c>
      <c r="BH42" s="60">
        <f t="shared" ca="1" si="21"/>
        <v>0</v>
      </c>
      <c r="BI42" s="60">
        <f t="shared" ca="1" si="21"/>
        <v>0</v>
      </c>
      <c r="BJ42" s="60">
        <f t="shared" ca="1" si="21"/>
        <v>0</v>
      </c>
      <c r="BK42" s="60">
        <f t="shared" ca="1" si="21"/>
        <v>0</v>
      </c>
      <c r="BL42" s="60">
        <f t="shared" ca="1" si="21"/>
        <v>0</v>
      </c>
      <c r="BM42" s="60">
        <f t="shared" ca="1" si="21"/>
        <v>0</v>
      </c>
      <c r="BN42" s="60">
        <f t="shared" ca="1" si="21"/>
        <v>0</v>
      </c>
      <c r="BO42" s="60">
        <f t="shared" ca="1" si="21"/>
        <v>0</v>
      </c>
      <c r="BP42" s="60">
        <f t="shared" ca="1" si="22"/>
        <v>0</v>
      </c>
      <c r="BQ42" s="60">
        <f t="shared" ca="1" si="22"/>
        <v>0</v>
      </c>
      <c r="BR42" s="60">
        <f t="shared" ca="1" si="22"/>
        <v>0</v>
      </c>
      <c r="BS42" s="60">
        <f t="shared" ca="1" si="22"/>
        <v>0</v>
      </c>
      <c r="BT42" s="60">
        <f t="shared" ca="1" si="22"/>
        <v>0</v>
      </c>
      <c r="BU42" s="60">
        <f t="shared" ca="1" si="22"/>
        <v>0</v>
      </c>
      <c r="BV42" s="60">
        <f t="shared" ca="1" si="22"/>
        <v>0</v>
      </c>
      <c r="BW42" s="60">
        <f t="shared" ca="1" si="22"/>
        <v>0</v>
      </c>
      <c r="BX42" s="60">
        <f t="shared" ca="1" si="22"/>
        <v>0</v>
      </c>
      <c r="BY42" s="60">
        <f t="shared" ca="1" si="22"/>
        <v>0</v>
      </c>
      <c r="BZ42" s="60">
        <f t="shared" ca="1" si="22"/>
        <v>0</v>
      </c>
      <c r="CA42" s="60">
        <f t="shared" ca="1" si="22"/>
        <v>0</v>
      </c>
      <c r="CB42" s="60">
        <f t="shared" ca="1" si="22"/>
        <v>0</v>
      </c>
      <c r="CC42" s="60">
        <f t="shared" ca="1" si="22"/>
        <v>0</v>
      </c>
      <c r="CD42" s="60">
        <f t="shared" ca="1" si="22"/>
        <v>0</v>
      </c>
      <c r="CE42" s="60">
        <f t="shared" ca="1" si="22"/>
        <v>0</v>
      </c>
      <c r="CF42" s="60">
        <f t="shared" ca="1" si="23"/>
        <v>0</v>
      </c>
      <c r="CG42" s="60">
        <f t="shared" ca="1" si="23"/>
        <v>0</v>
      </c>
      <c r="CH42" s="60">
        <f t="shared" ca="1" si="23"/>
        <v>0</v>
      </c>
      <c r="CI42" s="60">
        <f t="shared" ca="1" si="23"/>
        <v>0</v>
      </c>
      <c r="CJ42" s="60">
        <f t="shared" ca="1" si="23"/>
        <v>0</v>
      </c>
      <c r="CK42" s="60">
        <f t="shared" ca="1" si="23"/>
        <v>0</v>
      </c>
      <c r="CL42" s="60">
        <f t="shared" ca="1" si="23"/>
        <v>0</v>
      </c>
      <c r="CM42" s="60">
        <f t="shared" ca="1" si="23"/>
        <v>0</v>
      </c>
      <c r="CN42" s="60">
        <f t="shared" ca="1" si="23"/>
        <v>0</v>
      </c>
      <c r="CO42" s="60">
        <f t="shared" ca="1" si="23"/>
        <v>0</v>
      </c>
      <c r="CP42" s="60">
        <f t="shared" ca="1" si="23"/>
        <v>0</v>
      </c>
      <c r="CQ42" s="60">
        <f t="shared" ca="1" si="23"/>
        <v>0</v>
      </c>
      <c r="CR42" s="60">
        <f t="shared" ca="1" si="23"/>
        <v>0</v>
      </c>
      <c r="CS42" s="60">
        <f t="shared" ca="1" si="23"/>
        <v>0</v>
      </c>
      <c r="CT42" s="60">
        <f t="shared" ca="1" si="23"/>
        <v>0</v>
      </c>
      <c r="CU42" s="60">
        <f t="shared" ca="1" si="6"/>
        <v>0</v>
      </c>
    </row>
    <row r="43" spans="1:99" ht="12.75" customHeight="1">
      <c r="A43" s="43" t="s">
        <v>73</v>
      </c>
      <c r="B43" s="58">
        <v>1051</v>
      </c>
      <c r="C43" s="59" t="s">
        <v>376</v>
      </c>
      <c r="D43" s="60">
        <f t="shared" ca="1" si="19"/>
        <v>0</v>
      </c>
      <c r="E43" s="60">
        <f t="shared" ca="1" si="19"/>
        <v>0</v>
      </c>
      <c r="F43" s="60">
        <f t="shared" ca="1" si="19"/>
        <v>0</v>
      </c>
      <c r="G43" s="60">
        <f t="shared" ca="1" si="19"/>
        <v>0</v>
      </c>
      <c r="H43" s="60">
        <f t="shared" ca="1" si="19"/>
        <v>0</v>
      </c>
      <c r="I43" s="60">
        <f t="shared" ca="1" si="19"/>
        <v>0</v>
      </c>
      <c r="J43" s="60">
        <f t="shared" ca="1" si="19"/>
        <v>0</v>
      </c>
      <c r="K43" s="60">
        <f t="shared" ca="1" si="19"/>
        <v>0</v>
      </c>
      <c r="L43" s="60">
        <f t="shared" ca="1" si="19"/>
        <v>0</v>
      </c>
      <c r="M43" s="60">
        <f t="shared" ca="1" si="19"/>
        <v>0</v>
      </c>
      <c r="N43" s="60">
        <f t="shared" ca="1" si="19"/>
        <v>0</v>
      </c>
      <c r="O43" s="60">
        <f t="shared" ca="1" si="19"/>
        <v>0</v>
      </c>
      <c r="P43" s="60">
        <f t="shared" ca="1" si="19"/>
        <v>0</v>
      </c>
      <c r="Q43" s="60">
        <f t="shared" ca="1" si="19"/>
        <v>0</v>
      </c>
      <c r="R43" s="60">
        <f t="shared" ca="1" si="19"/>
        <v>0</v>
      </c>
      <c r="S43" s="60">
        <f t="shared" ca="1" si="19"/>
        <v>0</v>
      </c>
      <c r="T43" s="60">
        <f t="shared" ca="1" si="16"/>
        <v>0</v>
      </c>
      <c r="U43" s="60">
        <f t="shared" ca="1" si="16"/>
        <v>0</v>
      </c>
      <c r="V43" s="60">
        <f t="shared" ca="1" si="16"/>
        <v>0</v>
      </c>
      <c r="W43" s="60">
        <f t="shared" ca="1" si="16"/>
        <v>0</v>
      </c>
      <c r="X43" s="60">
        <f t="shared" ca="1" si="16"/>
        <v>0</v>
      </c>
      <c r="Y43" s="60">
        <f t="shared" ca="1" si="16"/>
        <v>0</v>
      </c>
      <c r="Z43" s="60">
        <f t="shared" ca="1" si="16"/>
        <v>0</v>
      </c>
      <c r="AA43" s="60">
        <f t="shared" ca="1" si="16"/>
        <v>0</v>
      </c>
      <c r="AB43" s="60">
        <f t="shared" ca="1" si="16"/>
        <v>0</v>
      </c>
      <c r="AC43" s="60">
        <f t="shared" ca="1" si="16"/>
        <v>0</v>
      </c>
      <c r="AD43" s="60">
        <f t="shared" ca="1" si="16"/>
        <v>0</v>
      </c>
      <c r="AE43" s="60">
        <f t="shared" ca="1" si="16"/>
        <v>0</v>
      </c>
      <c r="AF43" s="60">
        <f t="shared" ca="1" si="16"/>
        <v>0</v>
      </c>
      <c r="AG43" s="60">
        <f t="shared" ca="1" si="16"/>
        <v>0</v>
      </c>
      <c r="AH43" s="60">
        <f t="shared" ca="1" si="16"/>
        <v>0</v>
      </c>
      <c r="AI43" s="60">
        <f t="shared" ca="1" si="16"/>
        <v>0</v>
      </c>
      <c r="AJ43" s="60">
        <f t="shared" ca="1" si="20"/>
        <v>0</v>
      </c>
      <c r="AK43" s="60">
        <f t="shared" ca="1" si="20"/>
        <v>0</v>
      </c>
      <c r="AL43" s="60">
        <f t="shared" ca="1" si="20"/>
        <v>0</v>
      </c>
      <c r="AM43" s="60">
        <f t="shared" ca="1" si="20"/>
        <v>0</v>
      </c>
      <c r="AN43" s="60">
        <f t="shared" ca="1" si="20"/>
        <v>0</v>
      </c>
      <c r="AO43" s="60">
        <f t="shared" ca="1" si="20"/>
        <v>0</v>
      </c>
      <c r="AP43" s="60">
        <f t="shared" ca="1" si="20"/>
        <v>0</v>
      </c>
      <c r="AQ43" s="60">
        <f t="shared" ca="1" si="20"/>
        <v>0</v>
      </c>
      <c r="AR43" s="60">
        <f t="shared" ca="1" si="20"/>
        <v>0</v>
      </c>
      <c r="AS43" s="60">
        <f t="shared" ca="1" si="20"/>
        <v>0</v>
      </c>
      <c r="AT43" s="60">
        <f t="shared" ca="1" si="20"/>
        <v>0</v>
      </c>
      <c r="AU43" s="60">
        <f t="shared" ca="1" si="20"/>
        <v>0</v>
      </c>
      <c r="AV43" s="60">
        <f t="shared" ca="1" si="20"/>
        <v>0</v>
      </c>
      <c r="AW43" s="60">
        <f t="shared" ca="1" si="20"/>
        <v>0</v>
      </c>
      <c r="AX43" s="60">
        <f t="shared" ca="1" si="20"/>
        <v>0</v>
      </c>
      <c r="AY43" s="60">
        <f t="shared" ca="1" si="20"/>
        <v>0</v>
      </c>
      <c r="AZ43" s="60">
        <f t="shared" ca="1" si="21"/>
        <v>0</v>
      </c>
      <c r="BA43" s="60">
        <f t="shared" ca="1" si="21"/>
        <v>0</v>
      </c>
      <c r="BB43" s="60">
        <f t="shared" ca="1" si="21"/>
        <v>0</v>
      </c>
      <c r="BC43" s="60">
        <f t="shared" ca="1" si="21"/>
        <v>0</v>
      </c>
      <c r="BD43" s="60">
        <f t="shared" ca="1" si="21"/>
        <v>0</v>
      </c>
      <c r="BE43" s="60">
        <f t="shared" ca="1" si="21"/>
        <v>0</v>
      </c>
      <c r="BF43" s="60">
        <f t="shared" ca="1" si="21"/>
        <v>0</v>
      </c>
      <c r="BG43" s="60">
        <f t="shared" ca="1" si="21"/>
        <v>0</v>
      </c>
      <c r="BH43" s="60">
        <f t="shared" ca="1" si="21"/>
        <v>0</v>
      </c>
      <c r="BI43" s="60">
        <f t="shared" ca="1" si="21"/>
        <v>0</v>
      </c>
      <c r="BJ43" s="60">
        <f t="shared" ca="1" si="21"/>
        <v>0</v>
      </c>
      <c r="BK43" s="60">
        <f t="shared" ca="1" si="21"/>
        <v>0</v>
      </c>
      <c r="BL43" s="60">
        <f t="shared" ca="1" si="21"/>
        <v>0</v>
      </c>
      <c r="BM43" s="60">
        <f t="shared" ca="1" si="21"/>
        <v>0</v>
      </c>
      <c r="BN43" s="60">
        <f t="shared" ca="1" si="21"/>
        <v>0</v>
      </c>
      <c r="BO43" s="60">
        <f t="shared" ca="1" si="21"/>
        <v>0</v>
      </c>
      <c r="BP43" s="60">
        <f t="shared" ca="1" si="22"/>
        <v>0</v>
      </c>
      <c r="BQ43" s="60">
        <f t="shared" ca="1" si="22"/>
        <v>0</v>
      </c>
      <c r="BR43" s="60">
        <f t="shared" ca="1" si="22"/>
        <v>0</v>
      </c>
      <c r="BS43" s="60">
        <f t="shared" ca="1" si="22"/>
        <v>0</v>
      </c>
      <c r="BT43" s="60">
        <f t="shared" ca="1" si="22"/>
        <v>0</v>
      </c>
      <c r="BU43" s="60">
        <f t="shared" ca="1" si="22"/>
        <v>0</v>
      </c>
      <c r="BV43" s="60">
        <f t="shared" ca="1" si="22"/>
        <v>0</v>
      </c>
      <c r="BW43" s="60">
        <f t="shared" ca="1" si="22"/>
        <v>0</v>
      </c>
      <c r="BX43" s="60">
        <f t="shared" ca="1" si="22"/>
        <v>0</v>
      </c>
      <c r="BY43" s="60">
        <f t="shared" ca="1" si="22"/>
        <v>0</v>
      </c>
      <c r="BZ43" s="60">
        <f t="shared" ca="1" si="22"/>
        <v>0</v>
      </c>
      <c r="CA43" s="60">
        <f t="shared" ca="1" si="22"/>
        <v>0</v>
      </c>
      <c r="CB43" s="60">
        <f t="shared" ca="1" si="22"/>
        <v>0</v>
      </c>
      <c r="CC43" s="60">
        <f t="shared" ca="1" si="22"/>
        <v>0</v>
      </c>
      <c r="CD43" s="60">
        <f t="shared" ca="1" si="22"/>
        <v>0</v>
      </c>
      <c r="CE43" s="60">
        <f t="shared" ca="1" si="22"/>
        <v>0</v>
      </c>
      <c r="CF43" s="60">
        <f t="shared" ca="1" si="23"/>
        <v>0</v>
      </c>
      <c r="CG43" s="60">
        <f t="shared" ca="1" si="23"/>
        <v>0</v>
      </c>
      <c r="CH43" s="60">
        <f t="shared" ca="1" si="23"/>
        <v>0</v>
      </c>
      <c r="CI43" s="60">
        <f t="shared" ca="1" si="23"/>
        <v>0</v>
      </c>
      <c r="CJ43" s="60">
        <f t="shared" ca="1" si="23"/>
        <v>0</v>
      </c>
      <c r="CK43" s="60">
        <f t="shared" ca="1" si="23"/>
        <v>0</v>
      </c>
      <c r="CL43" s="60">
        <f t="shared" ca="1" si="23"/>
        <v>0</v>
      </c>
      <c r="CM43" s="60">
        <f t="shared" ca="1" si="23"/>
        <v>0</v>
      </c>
      <c r="CN43" s="60">
        <f t="shared" ca="1" si="23"/>
        <v>0</v>
      </c>
      <c r="CO43" s="60">
        <f t="shared" ca="1" si="23"/>
        <v>0</v>
      </c>
      <c r="CP43" s="60">
        <f t="shared" ca="1" si="23"/>
        <v>0</v>
      </c>
      <c r="CQ43" s="60">
        <f t="shared" ca="1" si="23"/>
        <v>0</v>
      </c>
      <c r="CR43" s="60">
        <f t="shared" ca="1" si="23"/>
        <v>0</v>
      </c>
      <c r="CS43" s="60">
        <f t="shared" ca="1" si="23"/>
        <v>0</v>
      </c>
      <c r="CT43" s="60">
        <f t="shared" ca="1" si="23"/>
        <v>0</v>
      </c>
      <c r="CU43" s="60">
        <f t="shared" ca="1" si="6"/>
        <v>0</v>
      </c>
    </row>
    <row r="44" spans="1:99" ht="12.75" customHeight="1">
      <c r="A44" s="43" t="s">
        <v>75</v>
      </c>
      <c r="B44" s="58">
        <v>1052</v>
      </c>
      <c r="C44" s="59" t="s">
        <v>376</v>
      </c>
      <c r="D44" s="60">
        <f t="shared" ca="1" si="19"/>
        <v>0</v>
      </c>
      <c r="E44" s="60">
        <f t="shared" ca="1" si="19"/>
        <v>0</v>
      </c>
      <c r="F44" s="60">
        <f t="shared" ca="1" si="19"/>
        <v>0</v>
      </c>
      <c r="G44" s="60">
        <f t="shared" ca="1" si="19"/>
        <v>0</v>
      </c>
      <c r="H44" s="60">
        <f t="shared" ca="1" si="19"/>
        <v>0</v>
      </c>
      <c r="I44" s="60">
        <f t="shared" ca="1" si="19"/>
        <v>0</v>
      </c>
      <c r="J44" s="60">
        <f t="shared" ca="1" si="19"/>
        <v>0</v>
      </c>
      <c r="K44" s="60">
        <f t="shared" ca="1" si="19"/>
        <v>0</v>
      </c>
      <c r="L44" s="60">
        <f t="shared" ca="1" si="19"/>
        <v>0</v>
      </c>
      <c r="M44" s="60">
        <f t="shared" ca="1" si="19"/>
        <v>0</v>
      </c>
      <c r="N44" s="60">
        <f t="shared" ca="1" si="19"/>
        <v>0</v>
      </c>
      <c r="O44" s="60">
        <f t="shared" ca="1" si="19"/>
        <v>0</v>
      </c>
      <c r="P44" s="60">
        <f t="shared" ca="1" si="19"/>
        <v>0</v>
      </c>
      <c r="Q44" s="60">
        <f t="shared" ca="1" si="19"/>
        <v>0</v>
      </c>
      <c r="R44" s="60">
        <f t="shared" ca="1" si="19"/>
        <v>0</v>
      </c>
      <c r="S44" s="60">
        <f t="shared" ca="1" si="19"/>
        <v>0</v>
      </c>
      <c r="T44" s="60">
        <f t="shared" ca="1" si="16"/>
        <v>0</v>
      </c>
      <c r="U44" s="60">
        <f t="shared" ca="1" si="16"/>
        <v>0</v>
      </c>
      <c r="V44" s="60">
        <f t="shared" ca="1" si="16"/>
        <v>0</v>
      </c>
      <c r="W44" s="60">
        <f t="shared" ca="1" si="16"/>
        <v>0</v>
      </c>
      <c r="X44" s="60">
        <f t="shared" ca="1" si="16"/>
        <v>0</v>
      </c>
      <c r="Y44" s="60">
        <f t="shared" ca="1" si="16"/>
        <v>0</v>
      </c>
      <c r="Z44" s="60">
        <f t="shared" ca="1" si="16"/>
        <v>0</v>
      </c>
      <c r="AA44" s="60">
        <f t="shared" ca="1" si="16"/>
        <v>0</v>
      </c>
      <c r="AB44" s="60">
        <f t="shared" ca="1" si="16"/>
        <v>0</v>
      </c>
      <c r="AC44" s="60">
        <f t="shared" ca="1" si="16"/>
        <v>0</v>
      </c>
      <c r="AD44" s="60">
        <f t="shared" ca="1" si="16"/>
        <v>0</v>
      </c>
      <c r="AE44" s="60">
        <f t="shared" ca="1" si="16"/>
        <v>0</v>
      </c>
      <c r="AF44" s="60">
        <f t="shared" ca="1" si="16"/>
        <v>0</v>
      </c>
      <c r="AG44" s="60">
        <f t="shared" ca="1" si="16"/>
        <v>0</v>
      </c>
      <c r="AH44" s="60">
        <f t="shared" ca="1" si="16"/>
        <v>0</v>
      </c>
      <c r="AI44" s="60">
        <f t="shared" ca="1" si="16"/>
        <v>0</v>
      </c>
      <c r="AJ44" s="60">
        <f t="shared" ca="1" si="20"/>
        <v>0</v>
      </c>
      <c r="AK44" s="60">
        <f t="shared" ca="1" si="20"/>
        <v>0</v>
      </c>
      <c r="AL44" s="60">
        <f t="shared" ca="1" si="20"/>
        <v>0</v>
      </c>
      <c r="AM44" s="60">
        <f t="shared" ca="1" si="20"/>
        <v>0</v>
      </c>
      <c r="AN44" s="60">
        <f t="shared" ca="1" si="20"/>
        <v>0</v>
      </c>
      <c r="AO44" s="60">
        <f t="shared" ca="1" si="20"/>
        <v>0</v>
      </c>
      <c r="AP44" s="60">
        <f t="shared" ca="1" si="20"/>
        <v>0</v>
      </c>
      <c r="AQ44" s="60">
        <f t="shared" ca="1" si="20"/>
        <v>0</v>
      </c>
      <c r="AR44" s="60">
        <f t="shared" ca="1" si="20"/>
        <v>0</v>
      </c>
      <c r="AS44" s="60">
        <f t="shared" ca="1" si="20"/>
        <v>0</v>
      </c>
      <c r="AT44" s="60">
        <f t="shared" ca="1" si="20"/>
        <v>0</v>
      </c>
      <c r="AU44" s="60">
        <f t="shared" ca="1" si="20"/>
        <v>0</v>
      </c>
      <c r="AV44" s="60">
        <f t="shared" ca="1" si="20"/>
        <v>0</v>
      </c>
      <c r="AW44" s="60">
        <f t="shared" ca="1" si="20"/>
        <v>0</v>
      </c>
      <c r="AX44" s="60">
        <f t="shared" ca="1" si="20"/>
        <v>0</v>
      </c>
      <c r="AY44" s="60">
        <f t="shared" ca="1" si="20"/>
        <v>0</v>
      </c>
      <c r="AZ44" s="60">
        <f t="shared" ca="1" si="21"/>
        <v>0</v>
      </c>
      <c r="BA44" s="60">
        <f t="shared" ca="1" si="21"/>
        <v>0</v>
      </c>
      <c r="BB44" s="60">
        <f t="shared" ca="1" si="21"/>
        <v>0</v>
      </c>
      <c r="BC44" s="60">
        <f t="shared" ca="1" si="21"/>
        <v>0</v>
      </c>
      <c r="BD44" s="60">
        <f t="shared" ca="1" si="21"/>
        <v>0</v>
      </c>
      <c r="BE44" s="60">
        <f t="shared" ca="1" si="21"/>
        <v>0</v>
      </c>
      <c r="BF44" s="60">
        <f t="shared" ca="1" si="21"/>
        <v>0</v>
      </c>
      <c r="BG44" s="60">
        <f t="shared" ca="1" si="21"/>
        <v>0</v>
      </c>
      <c r="BH44" s="60">
        <f t="shared" ca="1" si="21"/>
        <v>0</v>
      </c>
      <c r="BI44" s="60">
        <f t="shared" ca="1" si="21"/>
        <v>0</v>
      </c>
      <c r="BJ44" s="60">
        <f t="shared" ca="1" si="21"/>
        <v>0</v>
      </c>
      <c r="BK44" s="60">
        <f t="shared" ca="1" si="21"/>
        <v>0</v>
      </c>
      <c r="BL44" s="60">
        <f t="shared" ca="1" si="21"/>
        <v>0</v>
      </c>
      <c r="BM44" s="60">
        <f t="shared" ca="1" si="21"/>
        <v>0</v>
      </c>
      <c r="BN44" s="60">
        <f t="shared" ca="1" si="21"/>
        <v>0</v>
      </c>
      <c r="BO44" s="60">
        <f t="shared" ca="1" si="21"/>
        <v>0</v>
      </c>
      <c r="BP44" s="60">
        <f t="shared" ca="1" si="22"/>
        <v>0</v>
      </c>
      <c r="BQ44" s="60">
        <f t="shared" ca="1" si="22"/>
        <v>0</v>
      </c>
      <c r="BR44" s="60">
        <f t="shared" ca="1" si="22"/>
        <v>0</v>
      </c>
      <c r="BS44" s="60">
        <f t="shared" ca="1" si="22"/>
        <v>0</v>
      </c>
      <c r="BT44" s="60">
        <f t="shared" ca="1" si="22"/>
        <v>0</v>
      </c>
      <c r="BU44" s="60">
        <f t="shared" ca="1" si="22"/>
        <v>0</v>
      </c>
      <c r="BV44" s="60">
        <f t="shared" ca="1" si="22"/>
        <v>0</v>
      </c>
      <c r="BW44" s="60">
        <f t="shared" ca="1" si="22"/>
        <v>0</v>
      </c>
      <c r="BX44" s="60">
        <f t="shared" ca="1" si="22"/>
        <v>0</v>
      </c>
      <c r="BY44" s="60">
        <f t="shared" ca="1" si="22"/>
        <v>0</v>
      </c>
      <c r="BZ44" s="60">
        <f t="shared" ca="1" si="22"/>
        <v>0</v>
      </c>
      <c r="CA44" s="60">
        <f t="shared" ca="1" si="22"/>
        <v>0</v>
      </c>
      <c r="CB44" s="60">
        <f t="shared" ca="1" si="22"/>
        <v>0</v>
      </c>
      <c r="CC44" s="60">
        <f t="shared" ca="1" si="22"/>
        <v>0</v>
      </c>
      <c r="CD44" s="60">
        <f t="shared" ca="1" si="22"/>
        <v>0</v>
      </c>
      <c r="CE44" s="60">
        <f t="shared" ca="1" si="22"/>
        <v>0</v>
      </c>
      <c r="CF44" s="60">
        <f t="shared" ca="1" si="23"/>
        <v>0</v>
      </c>
      <c r="CG44" s="60">
        <f t="shared" ca="1" si="23"/>
        <v>0</v>
      </c>
      <c r="CH44" s="60">
        <f t="shared" ca="1" si="23"/>
        <v>0</v>
      </c>
      <c r="CI44" s="60">
        <f t="shared" ca="1" si="23"/>
        <v>0</v>
      </c>
      <c r="CJ44" s="60">
        <f t="shared" ca="1" si="23"/>
        <v>0</v>
      </c>
      <c r="CK44" s="60">
        <f t="shared" ca="1" si="23"/>
        <v>0</v>
      </c>
      <c r="CL44" s="60">
        <f t="shared" ca="1" si="23"/>
        <v>0</v>
      </c>
      <c r="CM44" s="60">
        <f t="shared" ca="1" si="23"/>
        <v>0</v>
      </c>
      <c r="CN44" s="60">
        <f t="shared" ca="1" si="23"/>
        <v>0</v>
      </c>
      <c r="CO44" s="60">
        <f t="shared" ca="1" si="23"/>
        <v>0</v>
      </c>
      <c r="CP44" s="60">
        <f t="shared" ca="1" si="23"/>
        <v>0</v>
      </c>
      <c r="CQ44" s="60">
        <f t="shared" ca="1" si="23"/>
        <v>0</v>
      </c>
      <c r="CR44" s="60">
        <f t="shared" ca="1" si="23"/>
        <v>0</v>
      </c>
      <c r="CS44" s="60">
        <f t="shared" ca="1" si="23"/>
        <v>0</v>
      </c>
      <c r="CT44" s="60">
        <f t="shared" ca="1" si="23"/>
        <v>0</v>
      </c>
      <c r="CU44" s="60">
        <f t="shared" ca="1" si="6"/>
        <v>0</v>
      </c>
    </row>
    <row r="45" spans="1:99" ht="12.75" customHeight="1">
      <c r="A45" s="43" t="s">
        <v>77</v>
      </c>
      <c r="B45" s="58">
        <v>1053</v>
      </c>
      <c r="C45" s="59" t="s">
        <v>376</v>
      </c>
      <c r="D45" s="60">
        <f t="shared" ca="1" si="19"/>
        <v>0</v>
      </c>
      <c r="E45" s="60">
        <f t="shared" ca="1" si="19"/>
        <v>0</v>
      </c>
      <c r="F45" s="60">
        <f t="shared" ca="1" si="19"/>
        <v>0</v>
      </c>
      <c r="G45" s="60">
        <f t="shared" ca="1" si="19"/>
        <v>0</v>
      </c>
      <c r="H45" s="60">
        <f t="shared" ca="1" si="19"/>
        <v>0</v>
      </c>
      <c r="I45" s="60">
        <f t="shared" ca="1" si="19"/>
        <v>0</v>
      </c>
      <c r="J45" s="60">
        <f t="shared" ca="1" si="19"/>
        <v>0</v>
      </c>
      <c r="K45" s="60">
        <f t="shared" ca="1" si="19"/>
        <v>0</v>
      </c>
      <c r="L45" s="60">
        <f t="shared" ca="1" si="19"/>
        <v>0</v>
      </c>
      <c r="M45" s="60">
        <f t="shared" ca="1" si="19"/>
        <v>0</v>
      </c>
      <c r="N45" s="60">
        <f t="shared" ca="1" si="19"/>
        <v>0</v>
      </c>
      <c r="O45" s="60">
        <f t="shared" ca="1" si="19"/>
        <v>0</v>
      </c>
      <c r="P45" s="60">
        <f t="shared" ca="1" si="19"/>
        <v>0</v>
      </c>
      <c r="Q45" s="60">
        <f t="shared" ca="1" si="19"/>
        <v>0</v>
      </c>
      <c r="R45" s="60">
        <f t="shared" ca="1" si="19"/>
        <v>0</v>
      </c>
      <c r="S45" s="60">
        <f t="shared" ca="1" si="19"/>
        <v>0</v>
      </c>
      <c r="T45" s="60">
        <f t="shared" ca="1" si="16"/>
        <v>0</v>
      </c>
      <c r="U45" s="60">
        <f t="shared" ca="1" si="16"/>
        <v>0</v>
      </c>
      <c r="V45" s="60">
        <f t="shared" ca="1" si="16"/>
        <v>0</v>
      </c>
      <c r="W45" s="60">
        <f t="shared" ca="1" si="16"/>
        <v>0</v>
      </c>
      <c r="X45" s="60">
        <f t="shared" ca="1" si="16"/>
        <v>0</v>
      </c>
      <c r="Y45" s="60">
        <f t="shared" ca="1" si="16"/>
        <v>0</v>
      </c>
      <c r="Z45" s="60">
        <f t="shared" ca="1" si="16"/>
        <v>0</v>
      </c>
      <c r="AA45" s="60">
        <f t="shared" ca="1" si="16"/>
        <v>0</v>
      </c>
      <c r="AB45" s="60">
        <f t="shared" ca="1" si="16"/>
        <v>0</v>
      </c>
      <c r="AC45" s="60">
        <f t="shared" ca="1" si="16"/>
        <v>0</v>
      </c>
      <c r="AD45" s="60">
        <f t="shared" ca="1" si="16"/>
        <v>0</v>
      </c>
      <c r="AE45" s="60">
        <f t="shared" ca="1" si="16"/>
        <v>0</v>
      </c>
      <c r="AF45" s="60">
        <f t="shared" ca="1" si="16"/>
        <v>0</v>
      </c>
      <c r="AG45" s="60">
        <f t="shared" ca="1" si="16"/>
        <v>0</v>
      </c>
      <c r="AH45" s="60">
        <f t="shared" ca="1" si="16"/>
        <v>0</v>
      </c>
      <c r="AI45" s="60">
        <f t="shared" ca="1" si="16"/>
        <v>0</v>
      </c>
      <c r="AJ45" s="60">
        <f t="shared" ca="1" si="20"/>
        <v>0</v>
      </c>
      <c r="AK45" s="60">
        <f t="shared" ca="1" si="20"/>
        <v>0</v>
      </c>
      <c r="AL45" s="60">
        <f t="shared" ca="1" si="20"/>
        <v>0</v>
      </c>
      <c r="AM45" s="60">
        <f t="shared" ca="1" si="20"/>
        <v>0</v>
      </c>
      <c r="AN45" s="60">
        <f t="shared" ca="1" si="20"/>
        <v>0</v>
      </c>
      <c r="AO45" s="60">
        <f t="shared" ca="1" si="20"/>
        <v>0</v>
      </c>
      <c r="AP45" s="60">
        <f t="shared" ca="1" si="20"/>
        <v>0</v>
      </c>
      <c r="AQ45" s="60">
        <f t="shared" ca="1" si="20"/>
        <v>0</v>
      </c>
      <c r="AR45" s="60">
        <f t="shared" ca="1" si="20"/>
        <v>0</v>
      </c>
      <c r="AS45" s="60">
        <f t="shared" ca="1" si="20"/>
        <v>0</v>
      </c>
      <c r="AT45" s="60">
        <f t="shared" ca="1" si="20"/>
        <v>0</v>
      </c>
      <c r="AU45" s="60">
        <f t="shared" ca="1" si="20"/>
        <v>0</v>
      </c>
      <c r="AV45" s="60">
        <f t="shared" ca="1" si="20"/>
        <v>0</v>
      </c>
      <c r="AW45" s="60">
        <f t="shared" ca="1" si="20"/>
        <v>0</v>
      </c>
      <c r="AX45" s="60">
        <f t="shared" ca="1" si="20"/>
        <v>0</v>
      </c>
      <c r="AY45" s="60">
        <f t="shared" ca="1" si="20"/>
        <v>0</v>
      </c>
      <c r="AZ45" s="60">
        <f t="shared" ca="1" si="21"/>
        <v>0</v>
      </c>
      <c r="BA45" s="60">
        <f t="shared" ca="1" si="21"/>
        <v>0</v>
      </c>
      <c r="BB45" s="60">
        <f t="shared" ca="1" si="21"/>
        <v>0</v>
      </c>
      <c r="BC45" s="60">
        <f t="shared" ca="1" si="21"/>
        <v>0</v>
      </c>
      <c r="BD45" s="60">
        <f t="shared" ca="1" si="21"/>
        <v>0</v>
      </c>
      <c r="BE45" s="60">
        <f t="shared" ca="1" si="21"/>
        <v>0</v>
      </c>
      <c r="BF45" s="60">
        <f t="shared" ca="1" si="21"/>
        <v>0</v>
      </c>
      <c r="BG45" s="60">
        <f t="shared" ca="1" si="21"/>
        <v>0</v>
      </c>
      <c r="BH45" s="60">
        <f t="shared" ca="1" si="21"/>
        <v>0</v>
      </c>
      <c r="BI45" s="60">
        <f t="shared" ca="1" si="21"/>
        <v>0</v>
      </c>
      <c r="BJ45" s="60">
        <f t="shared" ca="1" si="21"/>
        <v>0</v>
      </c>
      <c r="BK45" s="60">
        <f t="shared" ca="1" si="21"/>
        <v>0</v>
      </c>
      <c r="BL45" s="60">
        <f t="shared" ca="1" si="21"/>
        <v>0</v>
      </c>
      <c r="BM45" s="60">
        <f t="shared" ca="1" si="21"/>
        <v>0</v>
      </c>
      <c r="BN45" s="60">
        <f t="shared" ca="1" si="21"/>
        <v>0</v>
      </c>
      <c r="BO45" s="60">
        <f t="shared" ca="1" si="21"/>
        <v>0</v>
      </c>
      <c r="BP45" s="60">
        <f t="shared" ca="1" si="22"/>
        <v>0</v>
      </c>
      <c r="BQ45" s="60">
        <f t="shared" ca="1" si="22"/>
        <v>0</v>
      </c>
      <c r="BR45" s="60">
        <f t="shared" ca="1" si="22"/>
        <v>0</v>
      </c>
      <c r="BS45" s="60">
        <f t="shared" ca="1" si="22"/>
        <v>0</v>
      </c>
      <c r="BT45" s="60">
        <f t="shared" ca="1" si="22"/>
        <v>0</v>
      </c>
      <c r="BU45" s="60">
        <f t="shared" ca="1" si="22"/>
        <v>0</v>
      </c>
      <c r="BV45" s="60">
        <f t="shared" ca="1" si="22"/>
        <v>0</v>
      </c>
      <c r="BW45" s="60">
        <f t="shared" ca="1" si="22"/>
        <v>0</v>
      </c>
      <c r="BX45" s="60">
        <f t="shared" ca="1" si="22"/>
        <v>0</v>
      </c>
      <c r="BY45" s="60">
        <f t="shared" ca="1" si="22"/>
        <v>0</v>
      </c>
      <c r="BZ45" s="60">
        <f t="shared" ca="1" si="22"/>
        <v>0</v>
      </c>
      <c r="CA45" s="60">
        <f t="shared" ca="1" si="22"/>
        <v>0</v>
      </c>
      <c r="CB45" s="60">
        <f t="shared" ca="1" si="22"/>
        <v>0</v>
      </c>
      <c r="CC45" s="60">
        <f t="shared" ca="1" si="22"/>
        <v>0</v>
      </c>
      <c r="CD45" s="60">
        <f t="shared" ca="1" si="22"/>
        <v>0</v>
      </c>
      <c r="CE45" s="60">
        <f t="shared" ca="1" si="22"/>
        <v>0</v>
      </c>
      <c r="CF45" s="60">
        <f t="shared" ca="1" si="23"/>
        <v>0</v>
      </c>
      <c r="CG45" s="60">
        <f t="shared" ca="1" si="23"/>
        <v>0</v>
      </c>
      <c r="CH45" s="60">
        <f t="shared" ca="1" si="23"/>
        <v>0</v>
      </c>
      <c r="CI45" s="60">
        <f t="shared" ca="1" si="23"/>
        <v>0</v>
      </c>
      <c r="CJ45" s="60">
        <f t="shared" ca="1" si="23"/>
        <v>0</v>
      </c>
      <c r="CK45" s="60">
        <f t="shared" ca="1" si="23"/>
        <v>0</v>
      </c>
      <c r="CL45" s="60">
        <f t="shared" ca="1" si="23"/>
        <v>0</v>
      </c>
      <c r="CM45" s="60">
        <f t="shared" ca="1" si="23"/>
        <v>0</v>
      </c>
      <c r="CN45" s="60">
        <f t="shared" ca="1" si="23"/>
        <v>0</v>
      </c>
      <c r="CO45" s="60">
        <f t="shared" ca="1" si="23"/>
        <v>0</v>
      </c>
      <c r="CP45" s="60">
        <f t="shared" ca="1" si="23"/>
        <v>0</v>
      </c>
      <c r="CQ45" s="60">
        <f t="shared" ca="1" si="23"/>
        <v>0</v>
      </c>
      <c r="CR45" s="60">
        <f t="shared" ca="1" si="23"/>
        <v>0</v>
      </c>
      <c r="CS45" s="60">
        <f t="shared" ca="1" si="23"/>
        <v>0</v>
      </c>
      <c r="CT45" s="60">
        <f t="shared" ca="1" si="23"/>
        <v>0</v>
      </c>
      <c r="CU45" s="60">
        <f t="shared" ca="1" si="6"/>
        <v>0</v>
      </c>
    </row>
    <row r="46" spans="1:99" ht="12.75" customHeight="1">
      <c r="A46" s="43" t="s">
        <v>79</v>
      </c>
      <c r="B46" s="58">
        <v>1054</v>
      </c>
      <c r="C46" s="59" t="s">
        <v>376</v>
      </c>
      <c r="D46" s="60">
        <f t="shared" ca="1" si="19"/>
        <v>0</v>
      </c>
      <c r="E46" s="60">
        <f t="shared" ca="1" si="19"/>
        <v>0</v>
      </c>
      <c r="F46" s="60">
        <f t="shared" ca="1" si="19"/>
        <v>0</v>
      </c>
      <c r="G46" s="60">
        <f t="shared" ca="1" si="19"/>
        <v>0</v>
      </c>
      <c r="H46" s="60">
        <f t="shared" ca="1" si="19"/>
        <v>0</v>
      </c>
      <c r="I46" s="60">
        <f t="shared" ca="1" si="19"/>
        <v>0</v>
      </c>
      <c r="J46" s="60">
        <f t="shared" ca="1" si="19"/>
        <v>0</v>
      </c>
      <c r="K46" s="60">
        <f t="shared" ca="1" si="19"/>
        <v>0</v>
      </c>
      <c r="L46" s="60">
        <f t="shared" ca="1" si="19"/>
        <v>0</v>
      </c>
      <c r="M46" s="60">
        <f t="shared" ca="1" si="19"/>
        <v>0</v>
      </c>
      <c r="N46" s="60">
        <f t="shared" ca="1" si="19"/>
        <v>0</v>
      </c>
      <c r="O46" s="60">
        <f t="shared" ca="1" si="19"/>
        <v>0</v>
      </c>
      <c r="P46" s="60">
        <f t="shared" ca="1" si="19"/>
        <v>0</v>
      </c>
      <c r="Q46" s="60">
        <f t="shared" ca="1" si="19"/>
        <v>0</v>
      </c>
      <c r="R46" s="60">
        <f t="shared" ca="1" si="19"/>
        <v>0</v>
      </c>
      <c r="S46" s="60">
        <f t="shared" ca="1" si="19"/>
        <v>0</v>
      </c>
      <c r="T46" s="60">
        <f t="shared" ca="1" si="16"/>
        <v>0</v>
      </c>
      <c r="U46" s="60">
        <f t="shared" ca="1" si="16"/>
        <v>0</v>
      </c>
      <c r="V46" s="60">
        <f t="shared" ca="1" si="16"/>
        <v>0</v>
      </c>
      <c r="W46" s="60">
        <f t="shared" ca="1" si="16"/>
        <v>0</v>
      </c>
      <c r="X46" s="60">
        <f t="shared" ca="1" si="16"/>
        <v>0</v>
      </c>
      <c r="Y46" s="60">
        <f t="shared" ca="1" si="16"/>
        <v>0</v>
      </c>
      <c r="Z46" s="60">
        <f t="shared" ca="1" si="16"/>
        <v>0</v>
      </c>
      <c r="AA46" s="60">
        <f t="shared" ca="1" si="16"/>
        <v>0</v>
      </c>
      <c r="AB46" s="60">
        <f t="shared" ca="1" si="16"/>
        <v>0</v>
      </c>
      <c r="AC46" s="60">
        <f t="shared" ca="1" si="16"/>
        <v>0</v>
      </c>
      <c r="AD46" s="60">
        <f t="shared" ca="1" si="16"/>
        <v>0</v>
      </c>
      <c r="AE46" s="60">
        <f t="shared" ca="1" si="16"/>
        <v>0</v>
      </c>
      <c r="AF46" s="60">
        <f t="shared" ca="1" si="16"/>
        <v>0</v>
      </c>
      <c r="AG46" s="60">
        <f t="shared" ca="1" si="16"/>
        <v>0</v>
      </c>
      <c r="AH46" s="60">
        <f t="shared" ca="1" si="16"/>
        <v>0</v>
      </c>
      <c r="AI46" s="60">
        <f t="shared" ca="1" si="16"/>
        <v>0</v>
      </c>
      <c r="AJ46" s="60">
        <f t="shared" ca="1" si="20"/>
        <v>0</v>
      </c>
      <c r="AK46" s="60">
        <f t="shared" ca="1" si="20"/>
        <v>0</v>
      </c>
      <c r="AL46" s="60">
        <f t="shared" ca="1" si="20"/>
        <v>0</v>
      </c>
      <c r="AM46" s="60">
        <f t="shared" ca="1" si="20"/>
        <v>0</v>
      </c>
      <c r="AN46" s="60">
        <f t="shared" ca="1" si="20"/>
        <v>0</v>
      </c>
      <c r="AO46" s="60">
        <f t="shared" ca="1" si="20"/>
        <v>0</v>
      </c>
      <c r="AP46" s="60">
        <f t="shared" ca="1" si="20"/>
        <v>0</v>
      </c>
      <c r="AQ46" s="60">
        <f t="shared" ca="1" si="20"/>
        <v>0</v>
      </c>
      <c r="AR46" s="60">
        <f t="shared" ca="1" si="20"/>
        <v>0</v>
      </c>
      <c r="AS46" s="60">
        <f t="shared" ca="1" si="20"/>
        <v>0</v>
      </c>
      <c r="AT46" s="60">
        <f t="shared" ca="1" si="20"/>
        <v>0</v>
      </c>
      <c r="AU46" s="60">
        <f t="shared" ca="1" si="20"/>
        <v>0</v>
      </c>
      <c r="AV46" s="60">
        <f t="shared" ca="1" si="20"/>
        <v>0</v>
      </c>
      <c r="AW46" s="60">
        <f t="shared" ca="1" si="20"/>
        <v>0</v>
      </c>
      <c r="AX46" s="60">
        <f t="shared" ca="1" si="20"/>
        <v>0</v>
      </c>
      <c r="AY46" s="60">
        <f t="shared" ca="1" si="20"/>
        <v>0</v>
      </c>
      <c r="AZ46" s="60">
        <f t="shared" ca="1" si="21"/>
        <v>0</v>
      </c>
      <c r="BA46" s="60">
        <f t="shared" ca="1" si="21"/>
        <v>0</v>
      </c>
      <c r="BB46" s="60">
        <f t="shared" ca="1" si="21"/>
        <v>0</v>
      </c>
      <c r="BC46" s="60">
        <f t="shared" ca="1" si="21"/>
        <v>0</v>
      </c>
      <c r="BD46" s="60">
        <f t="shared" ca="1" si="21"/>
        <v>0</v>
      </c>
      <c r="BE46" s="60">
        <f t="shared" ca="1" si="21"/>
        <v>0</v>
      </c>
      <c r="BF46" s="60">
        <f t="shared" ca="1" si="21"/>
        <v>0</v>
      </c>
      <c r="BG46" s="60">
        <f t="shared" ca="1" si="21"/>
        <v>0</v>
      </c>
      <c r="BH46" s="60">
        <f t="shared" ca="1" si="21"/>
        <v>0</v>
      </c>
      <c r="BI46" s="60">
        <f t="shared" ca="1" si="21"/>
        <v>0</v>
      </c>
      <c r="BJ46" s="60">
        <f t="shared" ca="1" si="21"/>
        <v>0</v>
      </c>
      <c r="BK46" s="60">
        <f t="shared" ca="1" si="21"/>
        <v>0</v>
      </c>
      <c r="BL46" s="60">
        <f t="shared" ca="1" si="21"/>
        <v>0</v>
      </c>
      <c r="BM46" s="60">
        <f t="shared" ca="1" si="21"/>
        <v>0</v>
      </c>
      <c r="BN46" s="60">
        <f t="shared" ca="1" si="21"/>
        <v>0</v>
      </c>
      <c r="BO46" s="60">
        <f t="shared" ca="1" si="21"/>
        <v>0</v>
      </c>
      <c r="BP46" s="60">
        <f t="shared" ca="1" si="22"/>
        <v>0</v>
      </c>
      <c r="BQ46" s="60">
        <f t="shared" ca="1" si="22"/>
        <v>0</v>
      </c>
      <c r="BR46" s="60">
        <f t="shared" ca="1" si="22"/>
        <v>0</v>
      </c>
      <c r="BS46" s="60">
        <f t="shared" ca="1" si="22"/>
        <v>0</v>
      </c>
      <c r="BT46" s="60">
        <f t="shared" ca="1" si="22"/>
        <v>0</v>
      </c>
      <c r="BU46" s="60">
        <f t="shared" ca="1" si="22"/>
        <v>0</v>
      </c>
      <c r="BV46" s="60">
        <f t="shared" ca="1" si="22"/>
        <v>0</v>
      </c>
      <c r="BW46" s="60">
        <f t="shared" ca="1" si="22"/>
        <v>0</v>
      </c>
      <c r="BX46" s="60">
        <f t="shared" ca="1" si="22"/>
        <v>0</v>
      </c>
      <c r="BY46" s="60">
        <f t="shared" ca="1" si="22"/>
        <v>0</v>
      </c>
      <c r="BZ46" s="60">
        <f t="shared" ca="1" si="22"/>
        <v>0</v>
      </c>
      <c r="CA46" s="60">
        <f t="shared" ca="1" si="22"/>
        <v>0</v>
      </c>
      <c r="CB46" s="60">
        <f t="shared" ca="1" si="22"/>
        <v>0</v>
      </c>
      <c r="CC46" s="60">
        <f t="shared" ca="1" si="22"/>
        <v>0</v>
      </c>
      <c r="CD46" s="60">
        <f t="shared" ca="1" si="22"/>
        <v>0</v>
      </c>
      <c r="CE46" s="60">
        <f t="shared" ca="1" si="22"/>
        <v>0</v>
      </c>
      <c r="CF46" s="60">
        <f t="shared" ca="1" si="23"/>
        <v>0</v>
      </c>
      <c r="CG46" s="60">
        <f t="shared" ca="1" si="23"/>
        <v>0</v>
      </c>
      <c r="CH46" s="60">
        <f t="shared" ca="1" si="23"/>
        <v>0</v>
      </c>
      <c r="CI46" s="60">
        <f t="shared" ca="1" si="23"/>
        <v>0</v>
      </c>
      <c r="CJ46" s="60">
        <f t="shared" ca="1" si="23"/>
        <v>0</v>
      </c>
      <c r="CK46" s="60">
        <f t="shared" ca="1" si="23"/>
        <v>0</v>
      </c>
      <c r="CL46" s="60">
        <f t="shared" ca="1" si="23"/>
        <v>0</v>
      </c>
      <c r="CM46" s="60">
        <f t="shared" ca="1" si="23"/>
        <v>0</v>
      </c>
      <c r="CN46" s="60">
        <f t="shared" ca="1" si="23"/>
        <v>0</v>
      </c>
      <c r="CO46" s="60">
        <f t="shared" ca="1" si="23"/>
        <v>0</v>
      </c>
      <c r="CP46" s="60">
        <f t="shared" ca="1" si="23"/>
        <v>0</v>
      </c>
      <c r="CQ46" s="60">
        <f t="shared" ca="1" si="23"/>
        <v>0</v>
      </c>
      <c r="CR46" s="60">
        <f t="shared" ca="1" si="23"/>
        <v>0</v>
      </c>
      <c r="CS46" s="60">
        <f t="shared" ca="1" si="23"/>
        <v>0</v>
      </c>
      <c r="CT46" s="60">
        <f t="shared" ca="1" si="23"/>
        <v>0</v>
      </c>
      <c r="CU46" s="60">
        <f t="shared" ca="1" si="6"/>
        <v>0</v>
      </c>
    </row>
    <row r="47" spans="1:99" ht="12.75" customHeight="1">
      <c r="A47" s="43" t="s">
        <v>81</v>
      </c>
      <c r="B47" s="58">
        <v>1055</v>
      </c>
      <c r="C47" s="59" t="s">
        <v>376</v>
      </c>
      <c r="D47" s="60">
        <f t="shared" ca="1" si="19"/>
        <v>0</v>
      </c>
      <c r="E47" s="60">
        <f t="shared" ca="1" si="19"/>
        <v>0</v>
      </c>
      <c r="F47" s="60">
        <f t="shared" ca="1" si="19"/>
        <v>0</v>
      </c>
      <c r="G47" s="60">
        <f t="shared" ca="1" si="19"/>
        <v>0</v>
      </c>
      <c r="H47" s="60">
        <f t="shared" ca="1" si="19"/>
        <v>0</v>
      </c>
      <c r="I47" s="60">
        <f t="shared" ca="1" si="19"/>
        <v>0</v>
      </c>
      <c r="J47" s="60">
        <f t="shared" ca="1" si="19"/>
        <v>0</v>
      </c>
      <c r="K47" s="60">
        <f t="shared" ca="1" si="19"/>
        <v>0</v>
      </c>
      <c r="L47" s="60">
        <f t="shared" ca="1" si="19"/>
        <v>0</v>
      </c>
      <c r="M47" s="60">
        <f t="shared" ca="1" si="19"/>
        <v>0</v>
      </c>
      <c r="N47" s="60">
        <f t="shared" ca="1" si="19"/>
        <v>0</v>
      </c>
      <c r="O47" s="60">
        <f t="shared" ca="1" si="19"/>
        <v>0</v>
      </c>
      <c r="P47" s="60">
        <f t="shared" ca="1" si="19"/>
        <v>0</v>
      </c>
      <c r="Q47" s="60">
        <f t="shared" ca="1" si="19"/>
        <v>0</v>
      </c>
      <c r="R47" s="60">
        <f t="shared" ca="1" si="19"/>
        <v>0</v>
      </c>
      <c r="S47" s="60">
        <f t="shared" ca="1" si="19"/>
        <v>0</v>
      </c>
      <c r="T47" s="60">
        <f t="shared" ca="1" si="16"/>
        <v>0</v>
      </c>
      <c r="U47" s="60">
        <f t="shared" ca="1" si="16"/>
        <v>0</v>
      </c>
      <c r="V47" s="60">
        <f t="shared" ca="1" si="16"/>
        <v>0</v>
      </c>
      <c r="W47" s="60">
        <f t="shared" ca="1" si="16"/>
        <v>0</v>
      </c>
      <c r="X47" s="60">
        <f t="shared" ca="1" si="16"/>
        <v>0</v>
      </c>
      <c r="Y47" s="60">
        <f t="shared" ca="1" si="16"/>
        <v>0</v>
      </c>
      <c r="Z47" s="60">
        <f t="shared" ca="1" si="16"/>
        <v>0</v>
      </c>
      <c r="AA47" s="60">
        <f t="shared" ca="1" si="16"/>
        <v>0</v>
      </c>
      <c r="AB47" s="60">
        <f t="shared" ca="1" si="16"/>
        <v>0</v>
      </c>
      <c r="AC47" s="60">
        <f t="shared" ca="1" si="16"/>
        <v>0</v>
      </c>
      <c r="AD47" s="60">
        <f t="shared" ca="1" si="16"/>
        <v>0</v>
      </c>
      <c r="AE47" s="60">
        <f t="shared" ca="1" si="16"/>
        <v>0</v>
      </c>
      <c r="AF47" s="60">
        <f t="shared" ca="1" si="16"/>
        <v>0</v>
      </c>
      <c r="AG47" s="60">
        <f t="shared" ca="1" si="16"/>
        <v>0</v>
      </c>
      <c r="AH47" s="60">
        <f t="shared" ca="1" si="16"/>
        <v>0</v>
      </c>
      <c r="AI47" s="60">
        <f t="shared" ca="1" si="16"/>
        <v>0</v>
      </c>
      <c r="AJ47" s="60">
        <f t="shared" ca="1" si="20"/>
        <v>0</v>
      </c>
      <c r="AK47" s="60">
        <f t="shared" ca="1" si="20"/>
        <v>0</v>
      </c>
      <c r="AL47" s="60">
        <f t="shared" ca="1" si="20"/>
        <v>0</v>
      </c>
      <c r="AM47" s="60">
        <f t="shared" ca="1" si="20"/>
        <v>0</v>
      </c>
      <c r="AN47" s="60">
        <f t="shared" ca="1" si="20"/>
        <v>0</v>
      </c>
      <c r="AO47" s="60">
        <f t="shared" ca="1" si="20"/>
        <v>0</v>
      </c>
      <c r="AP47" s="60">
        <f t="shared" ca="1" si="20"/>
        <v>0</v>
      </c>
      <c r="AQ47" s="60">
        <f t="shared" ca="1" si="20"/>
        <v>0</v>
      </c>
      <c r="AR47" s="60">
        <f t="shared" ca="1" si="20"/>
        <v>0</v>
      </c>
      <c r="AS47" s="60">
        <f t="shared" ca="1" si="20"/>
        <v>0</v>
      </c>
      <c r="AT47" s="60">
        <f t="shared" ca="1" si="20"/>
        <v>0</v>
      </c>
      <c r="AU47" s="60">
        <f t="shared" ca="1" si="20"/>
        <v>0</v>
      </c>
      <c r="AV47" s="60">
        <f t="shared" ca="1" si="20"/>
        <v>0</v>
      </c>
      <c r="AW47" s="60">
        <f t="shared" ca="1" si="20"/>
        <v>0</v>
      </c>
      <c r="AX47" s="60">
        <f t="shared" ca="1" si="20"/>
        <v>0</v>
      </c>
      <c r="AY47" s="60">
        <f t="shared" ca="1" si="20"/>
        <v>0</v>
      </c>
      <c r="AZ47" s="60">
        <f t="shared" ca="1" si="21"/>
        <v>0</v>
      </c>
      <c r="BA47" s="60">
        <f t="shared" ca="1" si="21"/>
        <v>0</v>
      </c>
      <c r="BB47" s="60">
        <f t="shared" ca="1" si="21"/>
        <v>0</v>
      </c>
      <c r="BC47" s="60">
        <f t="shared" ca="1" si="21"/>
        <v>0</v>
      </c>
      <c r="BD47" s="60">
        <f t="shared" ca="1" si="21"/>
        <v>0</v>
      </c>
      <c r="BE47" s="60">
        <f t="shared" ca="1" si="21"/>
        <v>0</v>
      </c>
      <c r="BF47" s="60">
        <f t="shared" ca="1" si="21"/>
        <v>0</v>
      </c>
      <c r="BG47" s="60">
        <f t="shared" ca="1" si="21"/>
        <v>0</v>
      </c>
      <c r="BH47" s="60">
        <f t="shared" ca="1" si="21"/>
        <v>0</v>
      </c>
      <c r="BI47" s="60">
        <f t="shared" ca="1" si="21"/>
        <v>0</v>
      </c>
      <c r="BJ47" s="60">
        <f t="shared" ca="1" si="21"/>
        <v>0</v>
      </c>
      <c r="BK47" s="60">
        <f t="shared" ca="1" si="21"/>
        <v>0</v>
      </c>
      <c r="BL47" s="60">
        <f t="shared" ca="1" si="21"/>
        <v>0</v>
      </c>
      <c r="BM47" s="60">
        <f t="shared" ca="1" si="21"/>
        <v>0</v>
      </c>
      <c r="BN47" s="60">
        <f t="shared" ca="1" si="21"/>
        <v>0</v>
      </c>
      <c r="BO47" s="60">
        <f t="shared" ca="1" si="21"/>
        <v>0</v>
      </c>
      <c r="BP47" s="60">
        <f t="shared" ca="1" si="22"/>
        <v>0</v>
      </c>
      <c r="BQ47" s="60">
        <f t="shared" ca="1" si="22"/>
        <v>0</v>
      </c>
      <c r="BR47" s="60">
        <f t="shared" ca="1" si="22"/>
        <v>0</v>
      </c>
      <c r="BS47" s="60">
        <f t="shared" ca="1" si="22"/>
        <v>0</v>
      </c>
      <c r="BT47" s="60">
        <f t="shared" ca="1" si="22"/>
        <v>0</v>
      </c>
      <c r="BU47" s="60">
        <f t="shared" ca="1" si="22"/>
        <v>0</v>
      </c>
      <c r="BV47" s="60">
        <f t="shared" ca="1" si="22"/>
        <v>0</v>
      </c>
      <c r="BW47" s="60">
        <f t="shared" ca="1" si="22"/>
        <v>0</v>
      </c>
      <c r="BX47" s="60">
        <f t="shared" ca="1" si="22"/>
        <v>0</v>
      </c>
      <c r="BY47" s="60">
        <f t="shared" ca="1" si="22"/>
        <v>0</v>
      </c>
      <c r="BZ47" s="60">
        <f t="shared" ca="1" si="22"/>
        <v>0</v>
      </c>
      <c r="CA47" s="60">
        <f t="shared" ca="1" si="22"/>
        <v>0</v>
      </c>
      <c r="CB47" s="60">
        <f t="shared" ca="1" si="22"/>
        <v>0</v>
      </c>
      <c r="CC47" s="60">
        <f t="shared" ca="1" si="22"/>
        <v>0</v>
      </c>
      <c r="CD47" s="60">
        <f t="shared" ca="1" si="22"/>
        <v>0</v>
      </c>
      <c r="CE47" s="60">
        <f t="shared" ca="1" si="22"/>
        <v>0</v>
      </c>
      <c r="CF47" s="60">
        <f t="shared" ca="1" si="23"/>
        <v>0</v>
      </c>
      <c r="CG47" s="60">
        <f t="shared" ca="1" si="23"/>
        <v>0</v>
      </c>
      <c r="CH47" s="60">
        <f t="shared" ca="1" si="23"/>
        <v>0</v>
      </c>
      <c r="CI47" s="60">
        <f t="shared" ca="1" si="23"/>
        <v>0</v>
      </c>
      <c r="CJ47" s="60">
        <f t="shared" ca="1" si="23"/>
        <v>0</v>
      </c>
      <c r="CK47" s="60">
        <f t="shared" ca="1" si="23"/>
        <v>0</v>
      </c>
      <c r="CL47" s="60">
        <f t="shared" ca="1" si="23"/>
        <v>0</v>
      </c>
      <c r="CM47" s="60">
        <f t="shared" ca="1" si="23"/>
        <v>0</v>
      </c>
      <c r="CN47" s="60">
        <f t="shared" ca="1" si="23"/>
        <v>0</v>
      </c>
      <c r="CO47" s="60">
        <f t="shared" ca="1" si="23"/>
        <v>0</v>
      </c>
      <c r="CP47" s="60">
        <f t="shared" ca="1" si="23"/>
        <v>0</v>
      </c>
      <c r="CQ47" s="60">
        <f t="shared" ca="1" si="23"/>
        <v>0</v>
      </c>
      <c r="CR47" s="60">
        <f t="shared" ca="1" si="23"/>
        <v>0</v>
      </c>
      <c r="CS47" s="60">
        <f t="shared" ca="1" si="23"/>
        <v>0</v>
      </c>
      <c r="CT47" s="60">
        <f t="shared" ca="1" si="23"/>
        <v>0</v>
      </c>
      <c r="CU47" s="60">
        <f t="shared" ca="1" si="6"/>
        <v>0</v>
      </c>
    </row>
    <row r="48" spans="1:99" ht="12.75" customHeight="1">
      <c r="A48" s="43" t="s">
        <v>83</v>
      </c>
      <c r="B48" s="58">
        <v>1056</v>
      </c>
      <c r="C48" s="59" t="s">
        <v>376</v>
      </c>
      <c r="D48" s="60">
        <f t="shared" ca="1" si="19"/>
        <v>0</v>
      </c>
      <c r="E48" s="60">
        <f t="shared" ca="1" si="19"/>
        <v>0</v>
      </c>
      <c r="F48" s="60">
        <f t="shared" ca="1" si="19"/>
        <v>0</v>
      </c>
      <c r="G48" s="60">
        <f t="shared" ca="1" si="19"/>
        <v>0</v>
      </c>
      <c r="H48" s="60">
        <f t="shared" ca="1" si="19"/>
        <v>0</v>
      </c>
      <c r="I48" s="60">
        <f t="shared" ca="1" si="19"/>
        <v>0</v>
      </c>
      <c r="J48" s="60">
        <f t="shared" ca="1" si="19"/>
        <v>0</v>
      </c>
      <c r="K48" s="60">
        <f t="shared" ca="1" si="19"/>
        <v>0</v>
      </c>
      <c r="L48" s="60">
        <f t="shared" ca="1" si="19"/>
        <v>0</v>
      </c>
      <c r="M48" s="60">
        <f t="shared" ca="1" si="19"/>
        <v>0</v>
      </c>
      <c r="N48" s="60">
        <f t="shared" ca="1" si="19"/>
        <v>0</v>
      </c>
      <c r="O48" s="60">
        <f t="shared" ca="1" si="19"/>
        <v>0</v>
      </c>
      <c r="P48" s="60">
        <f t="shared" ca="1" si="19"/>
        <v>0</v>
      </c>
      <c r="Q48" s="60">
        <f t="shared" ca="1" si="19"/>
        <v>0</v>
      </c>
      <c r="R48" s="60">
        <f t="shared" ca="1" si="19"/>
        <v>0</v>
      </c>
      <c r="S48" s="60">
        <f t="shared" ca="1" si="19"/>
        <v>0</v>
      </c>
      <c r="T48" s="60">
        <f t="shared" ca="1" si="16"/>
        <v>0</v>
      </c>
      <c r="U48" s="60">
        <f t="shared" ca="1" si="16"/>
        <v>0</v>
      </c>
      <c r="V48" s="60">
        <f t="shared" ca="1" si="16"/>
        <v>0</v>
      </c>
      <c r="W48" s="60">
        <f t="shared" ca="1" si="16"/>
        <v>0</v>
      </c>
      <c r="X48" s="60">
        <f t="shared" ca="1" si="16"/>
        <v>0</v>
      </c>
      <c r="Y48" s="60">
        <f t="shared" ca="1" si="16"/>
        <v>0</v>
      </c>
      <c r="Z48" s="60">
        <f t="shared" ca="1" si="16"/>
        <v>0</v>
      </c>
      <c r="AA48" s="60">
        <f t="shared" ca="1" si="16"/>
        <v>0</v>
      </c>
      <c r="AB48" s="60">
        <f t="shared" ca="1" si="16"/>
        <v>0</v>
      </c>
      <c r="AC48" s="60">
        <f t="shared" ca="1" si="16"/>
        <v>0</v>
      </c>
      <c r="AD48" s="60">
        <f t="shared" ca="1" si="16"/>
        <v>0</v>
      </c>
      <c r="AE48" s="60">
        <f t="shared" ca="1" si="16"/>
        <v>0</v>
      </c>
      <c r="AF48" s="60">
        <f t="shared" ca="1" si="16"/>
        <v>0</v>
      </c>
      <c r="AG48" s="60">
        <f t="shared" ca="1" si="16"/>
        <v>0</v>
      </c>
      <c r="AH48" s="60">
        <f t="shared" ca="1" si="16"/>
        <v>0</v>
      </c>
      <c r="AI48" s="60">
        <f t="shared" ca="1" si="16"/>
        <v>0</v>
      </c>
      <c r="AJ48" s="60">
        <f t="shared" ca="1" si="20"/>
        <v>0</v>
      </c>
      <c r="AK48" s="60">
        <f t="shared" ca="1" si="20"/>
        <v>0</v>
      </c>
      <c r="AL48" s="60">
        <f t="shared" ca="1" si="20"/>
        <v>0</v>
      </c>
      <c r="AM48" s="60">
        <f t="shared" ca="1" si="20"/>
        <v>0</v>
      </c>
      <c r="AN48" s="60">
        <f t="shared" ca="1" si="20"/>
        <v>0</v>
      </c>
      <c r="AO48" s="60">
        <f t="shared" ca="1" si="20"/>
        <v>0</v>
      </c>
      <c r="AP48" s="60">
        <f t="shared" ca="1" si="20"/>
        <v>0</v>
      </c>
      <c r="AQ48" s="60">
        <f t="shared" ca="1" si="20"/>
        <v>0</v>
      </c>
      <c r="AR48" s="60">
        <f t="shared" ca="1" si="20"/>
        <v>0</v>
      </c>
      <c r="AS48" s="60">
        <f t="shared" ca="1" si="20"/>
        <v>0</v>
      </c>
      <c r="AT48" s="60">
        <f t="shared" ca="1" si="20"/>
        <v>0</v>
      </c>
      <c r="AU48" s="60">
        <f t="shared" ca="1" si="20"/>
        <v>0</v>
      </c>
      <c r="AV48" s="60">
        <f t="shared" ca="1" si="20"/>
        <v>0</v>
      </c>
      <c r="AW48" s="60">
        <f t="shared" ca="1" si="20"/>
        <v>0</v>
      </c>
      <c r="AX48" s="60">
        <f t="shared" ca="1" si="20"/>
        <v>0</v>
      </c>
      <c r="AY48" s="60">
        <f t="shared" ca="1" si="20"/>
        <v>0</v>
      </c>
      <c r="AZ48" s="60">
        <f t="shared" ca="1" si="21"/>
        <v>0</v>
      </c>
      <c r="BA48" s="60">
        <f t="shared" ca="1" si="21"/>
        <v>0</v>
      </c>
      <c r="BB48" s="60">
        <f t="shared" ca="1" si="21"/>
        <v>0</v>
      </c>
      <c r="BC48" s="60">
        <f t="shared" ca="1" si="21"/>
        <v>0</v>
      </c>
      <c r="BD48" s="60">
        <f t="shared" ca="1" si="21"/>
        <v>0</v>
      </c>
      <c r="BE48" s="60">
        <f t="shared" ca="1" si="21"/>
        <v>0</v>
      </c>
      <c r="BF48" s="60">
        <f t="shared" ca="1" si="21"/>
        <v>0</v>
      </c>
      <c r="BG48" s="60">
        <f t="shared" ca="1" si="21"/>
        <v>0</v>
      </c>
      <c r="BH48" s="60">
        <f t="shared" ca="1" si="21"/>
        <v>0</v>
      </c>
      <c r="BI48" s="60">
        <f t="shared" ca="1" si="21"/>
        <v>0</v>
      </c>
      <c r="BJ48" s="60">
        <f t="shared" ca="1" si="21"/>
        <v>0</v>
      </c>
      <c r="BK48" s="60">
        <f t="shared" ca="1" si="21"/>
        <v>0</v>
      </c>
      <c r="BL48" s="60">
        <f t="shared" ca="1" si="21"/>
        <v>0</v>
      </c>
      <c r="BM48" s="60">
        <f t="shared" ca="1" si="21"/>
        <v>0</v>
      </c>
      <c r="BN48" s="60">
        <f t="shared" ca="1" si="21"/>
        <v>0</v>
      </c>
      <c r="BO48" s="60">
        <f t="shared" ca="1" si="21"/>
        <v>0</v>
      </c>
      <c r="BP48" s="60">
        <f t="shared" ca="1" si="22"/>
        <v>0</v>
      </c>
      <c r="BQ48" s="60">
        <f t="shared" ca="1" si="22"/>
        <v>0</v>
      </c>
      <c r="BR48" s="60">
        <f t="shared" ca="1" si="22"/>
        <v>0</v>
      </c>
      <c r="BS48" s="60">
        <f t="shared" ca="1" si="22"/>
        <v>0</v>
      </c>
      <c r="BT48" s="60">
        <f t="shared" ca="1" si="22"/>
        <v>0</v>
      </c>
      <c r="BU48" s="60">
        <f t="shared" ca="1" si="22"/>
        <v>0</v>
      </c>
      <c r="BV48" s="60">
        <f t="shared" ca="1" si="22"/>
        <v>0</v>
      </c>
      <c r="BW48" s="60">
        <f t="shared" ca="1" si="22"/>
        <v>0</v>
      </c>
      <c r="BX48" s="60">
        <f t="shared" ca="1" si="22"/>
        <v>0</v>
      </c>
      <c r="BY48" s="60">
        <f t="shared" ca="1" si="22"/>
        <v>0</v>
      </c>
      <c r="BZ48" s="60">
        <f t="shared" ca="1" si="22"/>
        <v>0</v>
      </c>
      <c r="CA48" s="60">
        <f t="shared" ca="1" si="22"/>
        <v>0</v>
      </c>
      <c r="CB48" s="60">
        <f t="shared" ca="1" si="22"/>
        <v>0</v>
      </c>
      <c r="CC48" s="60">
        <f t="shared" ca="1" si="22"/>
        <v>0</v>
      </c>
      <c r="CD48" s="60">
        <f t="shared" ca="1" si="22"/>
        <v>0</v>
      </c>
      <c r="CE48" s="60">
        <f t="shared" ca="1" si="22"/>
        <v>0</v>
      </c>
      <c r="CF48" s="60">
        <f t="shared" ca="1" si="23"/>
        <v>0</v>
      </c>
      <c r="CG48" s="60">
        <f t="shared" ca="1" si="23"/>
        <v>0</v>
      </c>
      <c r="CH48" s="60">
        <f t="shared" ca="1" si="23"/>
        <v>0</v>
      </c>
      <c r="CI48" s="60">
        <f t="shared" ca="1" si="23"/>
        <v>0</v>
      </c>
      <c r="CJ48" s="60">
        <f t="shared" ca="1" si="23"/>
        <v>0</v>
      </c>
      <c r="CK48" s="60">
        <f t="shared" ca="1" si="23"/>
        <v>0</v>
      </c>
      <c r="CL48" s="60">
        <f t="shared" ca="1" si="23"/>
        <v>0</v>
      </c>
      <c r="CM48" s="60">
        <f t="shared" ca="1" si="23"/>
        <v>0</v>
      </c>
      <c r="CN48" s="60">
        <f t="shared" ca="1" si="23"/>
        <v>0</v>
      </c>
      <c r="CO48" s="60">
        <f t="shared" ca="1" si="23"/>
        <v>0</v>
      </c>
      <c r="CP48" s="60">
        <f t="shared" ca="1" si="23"/>
        <v>0</v>
      </c>
      <c r="CQ48" s="60">
        <f t="shared" ca="1" si="23"/>
        <v>0</v>
      </c>
      <c r="CR48" s="60">
        <f t="shared" ca="1" si="23"/>
        <v>0</v>
      </c>
      <c r="CS48" s="60">
        <f t="shared" ca="1" si="23"/>
        <v>0</v>
      </c>
      <c r="CT48" s="60">
        <f t="shared" ca="1" si="23"/>
        <v>0</v>
      </c>
      <c r="CU48" s="60">
        <f t="shared" ca="1" si="6"/>
        <v>0</v>
      </c>
    </row>
    <row r="49" spans="1:99" ht="12.75" customHeight="1">
      <c r="A49" s="43" t="s">
        <v>85</v>
      </c>
      <c r="B49" s="58">
        <v>1057</v>
      </c>
      <c r="C49" s="59" t="s">
        <v>376</v>
      </c>
      <c r="D49" s="60">
        <f t="shared" ca="1" si="19"/>
        <v>0</v>
      </c>
      <c r="E49" s="60">
        <f t="shared" ca="1" si="19"/>
        <v>0</v>
      </c>
      <c r="F49" s="60">
        <f t="shared" ca="1" si="19"/>
        <v>0</v>
      </c>
      <c r="G49" s="60">
        <f t="shared" ca="1" si="19"/>
        <v>0</v>
      </c>
      <c r="H49" s="60">
        <f t="shared" ca="1" si="19"/>
        <v>0</v>
      </c>
      <c r="I49" s="60">
        <f t="shared" ca="1" si="19"/>
        <v>0</v>
      </c>
      <c r="J49" s="60">
        <f t="shared" ca="1" si="19"/>
        <v>0</v>
      </c>
      <c r="K49" s="60">
        <f t="shared" ca="1" si="19"/>
        <v>0</v>
      </c>
      <c r="L49" s="60">
        <f t="shared" ca="1" si="19"/>
        <v>0</v>
      </c>
      <c r="M49" s="60">
        <f t="shared" ca="1" si="19"/>
        <v>0</v>
      </c>
      <c r="N49" s="60">
        <f t="shared" ca="1" si="19"/>
        <v>0</v>
      </c>
      <c r="O49" s="60">
        <f t="shared" ca="1" si="19"/>
        <v>0</v>
      </c>
      <c r="P49" s="60">
        <f t="shared" ca="1" si="19"/>
        <v>0</v>
      </c>
      <c r="Q49" s="60">
        <f t="shared" ca="1" si="19"/>
        <v>0</v>
      </c>
      <c r="R49" s="60">
        <f t="shared" ca="1" si="19"/>
        <v>0</v>
      </c>
      <c r="S49" s="60">
        <f t="shared" ca="1" si="19"/>
        <v>0</v>
      </c>
      <c r="T49" s="60">
        <f t="shared" ca="1" si="16"/>
        <v>0</v>
      </c>
      <c r="U49" s="60">
        <f t="shared" ca="1" si="16"/>
        <v>0</v>
      </c>
      <c r="V49" s="60">
        <f t="shared" ca="1" si="16"/>
        <v>0</v>
      </c>
      <c r="W49" s="60">
        <f t="shared" ca="1" si="16"/>
        <v>0</v>
      </c>
      <c r="X49" s="60">
        <f t="shared" ca="1" si="16"/>
        <v>0</v>
      </c>
      <c r="Y49" s="60">
        <f t="shared" ca="1" si="16"/>
        <v>0</v>
      </c>
      <c r="Z49" s="60">
        <f t="shared" ca="1" si="16"/>
        <v>0</v>
      </c>
      <c r="AA49" s="60">
        <f t="shared" ca="1" si="16"/>
        <v>0</v>
      </c>
      <c r="AB49" s="60">
        <f t="shared" ca="1" si="16"/>
        <v>0</v>
      </c>
      <c r="AC49" s="60">
        <f t="shared" ca="1" si="16"/>
        <v>0</v>
      </c>
      <c r="AD49" s="60">
        <f t="shared" ca="1" si="16"/>
        <v>0</v>
      </c>
      <c r="AE49" s="60">
        <f t="shared" ca="1" si="16"/>
        <v>0</v>
      </c>
      <c r="AF49" s="60">
        <f t="shared" ca="1" si="16"/>
        <v>0</v>
      </c>
      <c r="AG49" s="60">
        <f t="shared" ca="1" si="16"/>
        <v>0</v>
      </c>
      <c r="AH49" s="60">
        <f t="shared" ca="1" si="16"/>
        <v>0</v>
      </c>
      <c r="AI49" s="60">
        <f t="shared" ca="1" si="16"/>
        <v>0</v>
      </c>
      <c r="AJ49" s="60">
        <f t="shared" ca="1" si="20"/>
        <v>0</v>
      </c>
      <c r="AK49" s="60">
        <f t="shared" ca="1" si="20"/>
        <v>0</v>
      </c>
      <c r="AL49" s="60">
        <f t="shared" ca="1" si="20"/>
        <v>0</v>
      </c>
      <c r="AM49" s="60">
        <f t="shared" ca="1" si="20"/>
        <v>0</v>
      </c>
      <c r="AN49" s="60">
        <f t="shared" ca="1" si="20"/>
        <v>0</v>
      </c>
      <c r="AO49" s="60">
        <f t="shared" ca="1" si="20"/>
        <v>0</v>
      </c>
      <c r="AP49" s="60">
        <f t="shared" ca="1" si="20"/>
        <v>0</v>
      </c>
      <c r="AQ49" s="60">
        <f t="shared" ca="1" si="20"/>
        <v>0</v>
      </c>
      <c r="AR49" s="60">
        <f t="shared" ca="1" si="20"/>
        <v>0</v>
      </c>
      <c r="AS49" s="60">
        <f t="shared" ca="1" si="20"/>
        <v>0</v>
      </c>
      <c r="AT49" s="60">
        <f t="shared" ca="1" si="20"/>
        <v>0</v>
      </c>
      <c r="AU49" s="60">
        <f t="shared" ca="1" si="20"/>
        <v>0</v>
      </c>
      <c r="AV49" s="60">
        <f t="shared" ca="1" si="20"/>
        <v>0</v>
      </c>
      <c r="AW49" s="60">
        <f t="shared" ca="1" si="20"/>
        <v>0</v>
      </c>
      <c r="AX49" s="60">
        <f t="shared" ca="1" si="20"/>
        <v>0</v>
      </c>
      <c r="AY49" s="60">
        <f t="shared" ca="1" si="20"/>
        <v>0</v>
      </c>
      <c r="AZ49" s="60">
        <f t="shared" ca="1" si="21"/>
        <v>0</v>
      </c>
      <c r="BA49" s="60">
        <f t="shared" ca="1" si="21"/>
        <v>0</v>
      </c>
      <c r="BB49" s="60">
        <f t="shared" ca="1" si="21"/>
        <v>0</v>
      </c>
      <c r="BC49" s="60">
        <f t="shared" ca="1" si="21"/>
        <v>0</v>
      </c>
      <c r="BD49" s="60">
        <f t="shared" ca="1" si="21"/>
        <v>0</v>
      </c>
      <c r="BE49" s="60">
        <f t="shared" ca="1" si="21"/>
        <v>0</v>
      </c>
      <c r="BF49" s="60">
        <f t="shared" ca="1" si="21"/>
        <v>0</v>
      </c>
      <c r="BG49" s="60">
        <f t="shared" ca="1" si="21"/>
        <v>0</v>
      </c>
      <c r="BH49" s="60">
        <f t="shared" ca="1" si="21"/>
        <v>0</v>
      </c>
      <c r="BI49" s="60">
        <f t="shared" ca="1" si="21"/>
        <v>0</v>
      </c>
      <c r="BJ49" s="60">
        <f t="shared" ca="1" si="21"/>
        <v>0</v>
      </c>
      <c r="BK49" s="60">
        <f t="shared" ca="1" si="21"/>
        <v>0</v>
      </c>
      <c r="BL49" s="60">
        <f t="shared" ca="1" si="21"/>
        <v>0</v>
      </c>
      <c r="BM49" s="60">
        <f t="shared" ca="1" si="21"/>
        <v>0</v>
      </c>
      <c r="BN49" s="60">
        <f t="shared" ca="1" si="21"/>
        <v>0</v>
      </c>
      <c r="BO49" s="60">
        <f t="shared" ca="1" si="21"/>
        <v>0</v>
      </c>
      <c r="BP49" s="60">
        <f t="shared" ca="1" si="22"/>
        <v>0</v>
      </c>
      <c r="BQ49" s="60">
        <f t="shared" ca="1" si="22"/>
        <v>0</v>
      </c>
      <c r="BR49" s="60">
        <f t="shared" ca="1" si="22"/>
        <v>0</v>
      </c>
      <c r="BS49" s="60">
        <f t="shared" ca="1" si="22"/>
        <v>0</v>
      </c>
      <c r="BT49" s="60">
        <f t="shared" ca="1" si="22"/>
        <v>0</v>
      </c>
      <c r="BU49" s="60">
        <f t="shared" ca="1" si="22"/>
        <v>0</v>
      </c>
      <c r="BV49" s="60">
        <f t="shared" ca="1" si="22"/>
        <v>0</v>
      </c>
      <c r="BW49" s="60">
        <f t="shared" ca="1" si="22"/>
        <v>0</v>
      </c>
      <c r="BX49" s="60">
        <f t="shared" ca="1" si="22"/>
        <v>0</v>
      </c>
      <c r="BY49" s="60">
        <f t="shared" ca="1" si="22"/>
        <v>0</v>
      </c>
      <c r="BZ49" s="60">
        <f t="shared" ca="1" si="22"/>
        <v>0</v>
      </c>
      <c r="CA49" s="60">
        <f t="shared" ca="1" si="22"/>
        <v>0</v>
      </c>
      <c r="CB49" s="60">
        <f t="shared" ca="1" si="22"/>
        <v>0</v>
      </c>
      <c r="CC49" s="60">
        <f t="shared" ca="1" si="22"/>
        <v>0</v>
      </c>
      <c r="CD49" s="60">
        <f t="shared" ca="1" si="22"/>
        <v>0</v>
      </c>
      <c r="CE49" s="60">
        <f t="shared" ca="1" si="22"/>
        <v>0</v>
      </c>
      <c r="CF49" s="60">
        <f t="shared" ca="1" si="23"/>
        <v>0</v>
      </c>
      <c r="CG49" s="60">
        <f t="shared" ca="1" si="23"/>
        <v>0</v>
      </c>
      <c r="CH49" s="60">
        <f t="shared" ca="1" si="23"/>
        <v>0</v>
      </c>
      <c r="CI49" s="60">
        <f t="shared" ca="1" si="23"/>
        <v>0</v>
      </c>
      <c r="CJ49" s="60">
        <f t="shared" ca="1" si="23"/>
        <v>0</v>
      </c>
      <c r="CK49" s="60">
        <f t="shared" ca="1" si="23"/>
        <v>0</v>
      </c>
      <c r="CL49" s="60">
        <f t="shared" ca="1" si="23"/>
        <v>0</v>
      </c>
      <c r="CM49" s="60">
        <f t="shared" ca="1" si="23"/>
        <v>0</v>
      </c>
      <c r="CN49" s="60">
        <f t="shared" ca="1" si="23"/>
        <v>0</v>
      </c>
      <c r="CO49" s="60">
        <f t="shared" ca="1" si="23"/>
        <v>0</v>
      </c>
      <c r="CP49" s="60">
        <f t="shared" ca="1" si="23"/>
        <v>0</v>
      </c>
      <c r="CQ49" s="60">
        <f t="shared" ca="1" si="23"/>
        <v>0</v>
      </c>
      <c r="CR49" s="60">
        <f t="shared" ca="1" si="23"/>
        <v>0</v>
      </c>
      <c r="CS49" s="60">
        <f t="shared" ca="1" si="23"/>
        <v>0</v>
      </c>
      <c r="CT49" s="60">
        <f t="shared" ca="1" si="23"/>
        <v>0</v>
      </c>
      <c r="CU49" s="60">
        <f t="shared" ca="1" si="6"/>
        <v>0</v>
      </c>
    </row>
    <row r="50" spans="1:99" ht="12.75" customHeight="1">
      <c r="A50" s="43" t="s">
        <v>87</v>
      </c>
      <c r="B50" s="58">
        <v>1058</v>
      </c>
      <c r="C50" s="59" t="s">
        <v>376</v>
      </c>
      <c r="D50" s="60">
        <f t="shared" ca="1" si="19"/>
        <v>0</v>
      </c>
      <c r="E50" s="60">
        <f t="shared" ca="1" si="19"/>
        <v>0</v>
      </c>
      <c r="F50" s="60">
        <f t="shared" ca="1" si="19"/>
        <v>0</v>
      </c>
      <c r="G50" s="60">
        <f t="shared" ca="1" si="19"/>
        <v>0</v>
      </c>
      <c r="H50" s="60">
        <f t="shared" ca="1" si="19"/>
        <v>0</v>
      </c>
      <c r="I50" s="60">
        <f t="shared" ca="1" si="19"/>
        <v>0</v>
      </c>
      <c r="J50" s="60">
        <f t="shared" ca="1" si="19"/>
        <v>0</v>
      </c>
      <c r="K50" s="60">
        <f t="shared" ca="1" si="19"/>
        <v>0</v>
      </c>
      <c r="L50" s="60">
        <f t="shared" ca="1" si="19"/>
        <v>0</v>
      </c>
      <c r="M50" s="60">
        <f t="shared" ca="1" si="19"/>
        <v>0</v>
      </c>
      <c r="N50" s="60">
        <f t="shared" ca="1" si="19"/>
        <v>0</v>
      </c>
      <c r="O50" s="60">
        <f t="shared" ca="1" si="19"/>
        <v>0</v>
      </c>
      <c r="P50" s="60">
        <f t="shared" ca="1" si="19"/>
        <v>0</v>
      </c>
      <c r="Q50" s="60">
        <f t="shared" ca="1" si="19"/>
        <v>0</v>
      </c>
      <c r="R50" s="60">
        <f t="shared" ca="1" si="19"/>
        <v>0</v>
      </c>
      <c r="S50" s="60">
        <f t="shared" ca="1" si="19"/>
        <v>0</v>
      </c>
      <c r="T50" s="60">
        <f t="shared" ca="1" si="16"/>
        <v>0</v>
      </c>
      <c r="U50" s="60">
        <f t="shared" ca="1" si="16"/>
        <v>0</v>
      </c>
      <c r="V50" s="60">
        <f t="shared" ca="1" si="16"/>
        <v>0</v>
      </c>
      <c r="W50" s="60">
        <f t="shared" ca="1" si="16"/>
        <v>0</v>
      </c>
      <c r="X50" s="60">
        <f t="shared" ca="1" si="16"/>
        <v>0</v>
      </c>
      <c r="Y50" s="60">
        <f t="shared" ca="1" si="16"/>
        <v>0</v>
      </c>
      <c r="Z50" s="60">
        <f t="shared" ca="1" si="16"/>
        <v>0</v>
      </c>
      <c r="AA50" s="60">
        <f t="shared" ca="1" si="16"/>
        <v>0</v>
      </c>
      <c r="AB50" s="60">
        <f t="shared" ca="1" si="16"/>
        <v>0</v>
      </c>
      <c r="AC50" s="60">
        <f t="shared" ca="1" si="16"/>
        <v>0</v>
      </c>
      <c r="AD50" s="60">
        <f t="shared" ca="1" si="16"/>
        <v>0</v>
      </c>
      <c r="AE50" s="60">
        <f t="shared" ca="1" si="16"/>
        <v>0</v>
      </c>
      <c r="AF50" s="60">
        <f t="shared" ca="1" si="16"/>
        <v>0</v>
      </c>
      <c r="AG50" s="60">
        <f t="shared" ca="1" si="16"/>
        <v>0</v>
      </c>
      <c r="AH50" s="60">
        <f t="shared" ca="1" si="16"/>
        <v>0</v>
      </c>
      <c r="AI50" s="60">
        <f t="shared" ca="1" si="16"/>
        <v>0</v>
      </c>
      <c r="AJ50" s="60">
        <f t="shared" ca="1" si="20"/>
        <v>0</v>
      </c>
      <c r="AK50" s="60">
        <f t="shared" ca="1" si="20"/>
        <v>0</v>
      </c>
      <c r="AL50" s="60">
        <f t="shared" ca="1" si="20"/>
        <v>0</v>
      </c>
      <c r="AM50" s="60">
        <f t="shared" ca="1" si="20"/>
        <v>0</v>
      </c>
      <c r="AN50" s="60">
        <f t="shared" ca="1" si="20"/>
        <v>0</v>
      </c>
      <c r="AO50" s="60">
        <f t="shared" ca="1" si="20"/>
        <v>0</v>
      </c>
      <c r="AP50" s="60">
        <f t="shared" ca="1" si="20"/>
        <v>0</v>
      </c>
      <c r="AQ50" s="60">
        <f t="shared" ca="1" si="20"/>
        <v>0</v>
      </c>
      <c r="AR50" s="60">
        <f t="shared" ca="1" si="20"/>
        <v>0</v>
      </c>
      <c r="AS50" s="60">
        <f t="shared" ca="1" si="20"/>
        <v>0</v>
      </c>
      <c r="AT50" s="60">
        <f t="shared" ca="1" si="20"/>
        <v>0</v>
      </c>
      <c r="AU50" s="60">
        <f t="shared" ca="1" si="20"/>
        <v>0</v>
      </c>
      <c r="AV50" s="60">
        <f t="shared" ca="1" si="20"/>
        <v>0</v>
      </c>
      <c r="AW50" s="60">
        <f t="shared" ca="1" si="20"/>
        <v>0</v>
      </c>
      <c r="AX50" s="60">
        <f t="shared" ca="1" si="20"/>
        <v>0</v>
      </c>
      <c r="AY50" s="60">
        <f t="shared" ca="1" si="20"/>
        <v>0</v>
      </c>
      <c r="AZ50" s="60">
        <f t="shared" ca="1" si="21"/>
        <v>0</v>
      </c>
      <c r="BA50" s="60">
        <f t="shared" ca="1" si="21"/>
        <v>0</v>
      </c>
      <c r="BB50" s="60">
        <f t="shared" ca="1" si="21"/>
        <v>0</v>
      </c>
      <c r="BC50" s="60">
        <f t="shared" ca="1" si="21"/>
        <v>0</v>
      </c>
      <c r="BD50" s="60">
        <f t="shared" ca="1" si="21"/>
        <v>0</v>
      </c>
      <c r="BE50" s="60">
        <f t="shared" ca="1" si="21"/>
        <v>0</v>
      </c>
      <c r="BF50" s="60">
        <f t="shared" ca="1" si="21"/>
        <v>0</v>
      </c>
      <c r="BG50" s="60">
        <f t="shared" ca="1" si="21"/>
        <v>0</v>
      </c>
      <c r="BH50" s="60">
        <f t="shared" ca="1" si="21"/>
        <v>0</v>
      </c>
      <c r="BI50" s="60">
        <f t="shared" ca="1" si="21"/>
        <v>0</v>
      </c>
      <c r="BJ50" s="60">
        <f t="shared" ca="1" si="21"/>
        <v>0</v>
      </c>
      <c r="BK50" s="60">
        <f t="shared" ca="1" si="21"/>
        <v>0</v>
      </c>
      <c r="BL50" s="60">
        <f t="shared" ca="1" si="21"/>
        <v>0</v>
      </c>
      <c r="BM50" s="60">
        <f t="shared" ca="1" si="21"/>
        <v>0</v>
      </c>
      <c r="BN50" s="60">
        <f t="shared" ca="1" si="21"/>
        <v>0</v>
      </c>
      <c r="BO50" s="60">
        <f t="shared" ca="1" si="21"/>
        <v>0</v>
      </c>
      <c r="BP50" s="60">
        <f t="shared" ca="1" si="22"/>
        <v>0</v>
      </c>
      <c r="BQ50" s="60">
        <f t="shared" ca="1" si="22"/>
        <v>0</v>
      </c>
      <c r="BR50" s="60">
        <f t="shared" ca="1" si="22"/>
        <v>0</v>
      </c>
      <c r="BS50" s="60">
        <f t="shared" ca="1" si="22"/>
        <v>0</v>
      </c>
      <c r="BT50" s="60">
        <f t="shared" ca="1" si="22"/>
        <v>0</v>
      </c>
      <c r="BU50" s="60">
        <f t="shared" ca="1" si="22"/>
        <v>0</v>
      </c>
      <c r="BV50" s="60">
        <f t="shared" ca="1" si="22"/>
        <v>0</v>
      </c>
      <c r="BW50" s="60">
        <f t="shared" ca="1" si="22"/>
        <v>0</v>
      </c>
      <c r="BX50" s="60">
        <f t="shared" ca="1" si="22"/>
        <v>0</v>
      </c>
      <c r="BY50" s="60">
        <f t="shared" ca="1" si="22"/>
        <v>0</v>
      </c>
      <c r="BZ50" s="60">
        <f t="shared" ca="1" si="22"/>
        <v>0</v>
      </c>
      <c r="CA50" s="60">
        <f t="shared" ca="1" si="22"/>
        <v>0</v>
      </c>
      <c r="CB50" s="60">
        <f t="shared" ca="1" si="22"/>
        <v>0</v>
      </c>
      <c r="CC50" s="60">
        <f t="shared" ca="1" si="22"/>
        <v>0</v>
      </c>
      <c r="CD50" s="60">
        <f t="shared" ca="1" si="22"/>
        <v>0</v>
      </c>
      <c r="CE50" s="60">
        <f t="shared" ca="1" si="22"/>
        <v>0</v>
      </c>
      <c r="CF50" s="60">
        <f t="shared" ca="1" si="23"/>
        <v>0</v>
      </c>
      <c r="CG50" s="60">
        <f t="shared" ca="1" si="23"/>
        <v>0</v>
      </c>
      <c r="CH50" s="60">
        <f t="shared" ca="1" si="23"/>
        <v>0</v>
      </c>
      <c r="CI50" s="60">
        <f t="shared" ca="1" si="23"/>
        <v>0</v>
      </c>
      <c r="CJ50" s="60">
        <f t="shared" ca="1" si="23"/>
        <v>0</v>
      </c>
      <c r="CK50" s="60">
        <f t="shared" ca="1" si="23"/>
        <v>0</v>
      </c>
      <c r="CL50" s="60">
        <f t="shared" ca="1" si="23"/>
        <v>0</v>
      </c>
      <c r="CM50" s="60">
        <f t="shared" ca="1" si="23"/>
        <v>0</v>
      </c>
      <c r="CN50" s="60">
        <f t="shared" ca="1" si="23"/>
        <v>0</v>
      </c>
      <c r="CO50" s="60">
        <f t="shared" ca="1" si="23"/>
        <v>0</v>
      </c>
      <c r="CP50" s="60">
        <f t="shared" ca="1" si="23"/>
        <v>0</v>
      </c>
      <c r="CQ50" s="60">
        <f t="shared" ca="1" si="23"/>
        <v>0</v>
      </c>
      <c r="CR50" s="60">
        <f t="shared" ca="1" si="23"/>
        <v>0</v>
      </c>
      <c r="CS50" s="60">
        <f t="shared" ca="1" si="23"/>
        <v>0</v>
      </c>
      <c r="CT50" s="60">
        <f t="shared" ca="1" si="23"/>
        <v>0</v>
      </c>
      <c r="CU50" s="60">
        <f t="shared" ca="1" si="6"/>
        <v>0</v>
      </c>
    </row>
    <row r="51" spans="1:99" ht="12.75" customHeight="1">
      <c r="A51" s="43" t="s">
        <v>89</v>
      </c>
      <c r="B51" s="58">
        <v>1059</v>
      </c>
      <c r="C51" s="59" t="s">
        <v>376</v>
      </c>
      <c r="D51" s="60">
        <f t="shared" ca="1" si="19"/>
        <v>0</v>
      </c>
      <c r="E51" s="60">
        <f t="shared" ca="1" si="19"/>
        <v>0</v>
      </c>
      <c r="F51" s="60">
        <f t="shared" ca="1" si="19"/>
        <v>0</v>
      </c>
      <c r="G51" s="60">
        <f t="shared" ca="1" si="19"/>
        <v>0</v>
      </c>
      <c r="H51" s="60">
        <f t="shared" ca="1" si="19"/>
        <v>0</v>
      </c>
      <c r="I51" s="60">
        <f t="shared" ca="1" si="19"/>
        <v>0</v>
      </c>
      <c r="J51" s="60">
        <f t="shared" ca="1" si="19"/>
        <v>0</v>
      </c>
      <c r="K51" s="60">
        <f t="shared" ca="1" si="19"/>
        <v>0</v>
      </c>
      <c r="L51" s="60">
        <f t="shared" ca="1" si="19"/>
        <v>0</v>
      </c>
      <c r="M51" s="60">
        <f t="shared" ca="1" si="19"/>
        <v>0</v>
      </c>
      <c r="N51" s="60">
        <f t="shared" ca="1" si="19"/>
        <v>0</v>
      </c>
      <c r="O51" s="60">
        <f t="shared" ca="1" si="19"/>
        <v>0</v>
      </c>
      <c r="P51" s="60">
        <f t="shared" ca="1" si="19"/>
        <v>0</v>
      </c>
      <c r="Q51" s="60">
        <f t="shared" ca="1" si="19"/>
        <v>0</v>
      </c>
      <c r="R51" s="60">
        <f t="shared" ca="1" si="19"/>
        <v>0</v>
      </c>
      <c r="S51" s="60">
        <f t="shared" ca="1" si="19"/>
        <v>0</v>
      </c>
      <c r="T51" s="60">
        <f t="shared" ca="1" si="16"/>
        <v>0</v>
      </c>
      <c r="U51" s="60">
        <f t="shared" ca="1" si="16"/>
        <v>0</v>
      </c>
      <c r="V51" s="60">
        <f t="shared" ca="1" si="16"/>
        <v>0</v>
      </c>
      <c r="W51" s="60">
        <f t="shared" ca="1" si="16"/>
        <v>0</v>
      </c>
      <c r="X51" s="60">
        <f t="shared" ca="1" si="16"/>
        <v>0</v>
      </c>
      <c r="Y51" s="60">
        <f t="shared" ca="1" si="16"/>
        <v>0</v>
      </c>
      <c r="Z51" s="60">
        <f t="shared" ca="1" si="16"/>
        <v>0</v>
      </c>
      <c r="AA51" s="60">
        <f t="shared" ca="1" si="16"/>
        <v>0</v>
      </c>
      <c r="AB51" s="60">
        <f t="shared" ca="1" si="16"/>
        <v>0</v>
      </c>
      <c r="AC51" s="60">
        <f t="shared" ca="1" si="16"/>
        <v>0</v>
      </c>
      <c r="AD51" s="60">
        <f t="shared" ca="1" si="16"/>
        <v>0</v>
      </c>
      <c r="AE51" s="60">
        <f t="shared" ca="1" si="16"/>
        <v>0</v>
      </c>
      <c r="AF51" s="60">
        <f t="shared" ca="1" si="16"/>
        <v>0</v>
      </c>
      <c r="AG51" s="60">
        <f t="shared" ca="1" si="16"/>
        <v>0</v>
      </c>
      <c r="AH51" s="60">
        <f t="shared" ca="1" si="16"/>
        <v>0</v>
      </c>
      <c r="AI51" s="60">
        <f t="shared" ca="1" si="16"/>
        <v>0</v>
      </c>
      <c r="AJ51" s="60">
        <f t="shared" ca="1" si="20"/>
        <v>0</v>
      </c>
      <c r="AK51" s="60">
        <f t="shared" ca="1" si="20"/>
        <v>0</v>
      </c>
      <c r="AL51" s="60">
        <f t="shared" ca="1" si="20"/>
        <v>0</v>
      </c>
      <c r="AM51" s="60">
        <f t="shared" ca="1" si="20"/>
        <v>0</v>
      </c>
      <c r="AN51" s="60">
        <f t="shared" ca="1" si="20"/>
        <v>0</v>
      </c>
      <c r="AO51" s="60">
        <f t="shared" ca="1" si="20"/>
        <v>0</v>
      </c>
      <c r="AP51" s="60">
        <f t="shared" ca="1" si="20"/>
        <v>0</v>
      </c>
      <c r="AQ51" s="60">
        <f t="shared" ca="1" si="20"/>
        <v>0</v>
      </c>
      <c r="AR51" s="60">
        <f t="shared" ca="1" si="20"/>
        <v>0</v>
      </c>
      <c r="AS51" s="60">
        <f t="shared" ca="1" si="20"/>
        <v>0</v>
      </c>
      <c r="AT51" s="60">
        <f t="shared" ca="1" si="20"/>
        <v>0</v>
      </c>
      <c r="AU51" s="60">
        <f t="shared" ca="1" si="20"/>
        <v>0</v>
      </c>
      <c r="AV51" s="60">
        <f t="shared" ca="1" si="20"/>
        <v>0</v>
      </c>
      <c r="AW51" s="60">
        <f t="shared" ca="1" si="20"/>
        <v>0</v>
      </c>
      <c r="AX51" s="60">
        <f t="shared" ca="1" si="20"/>
        <v>0</v>
      </c>
      <c r="AY51" s="60">
        <f t="shared" ca="1" si="20"/>
        <v>0</v>
      </c>
      <c r="AZ51" s="60">
        <f t="shared" ca="1" si="21"/>
        <v>0</v>
      </c>
      <c r="BA51" s="60">
        <f t="shared" ca="1" si="21"/>
        <v>0</v>
      </c>
      <c r="BB51" s="60">
        <f t="shared" ca="1" si="21"/>
        <v>0</v>
      </c>
      <c r="BC51" s="60">
        <f t="shared" ca="1" si="21"/>
        <v>0</v>
      </c>
      <c r="BD51" s="60">
        <f t="shared" ca="1" si="21"/>
        <v>0</v>
      </c>
      <c r="BE51" s="60">
        <f t="shared" ca="1" si="21"/>
        <v>0</v>
      </c>
      <c r="BF51" s="60">
        <f t="shared" ca="1" si="21"/>
        <v>0</v>
      </c>
      <c r="BG51" s="60">
        <f t="shared" ca="1" si="21"/>
        <v>0</v>
      </c>
      <c r="BH51" s="60">
        <f t="shared" ca="1" si="21"/>
        <v>0</v>
      </c>
      <c r="BI51" s="60">
        <f t="shared" ca="1" si="21"/>
        <v>0</v>
      </c>
      <c r="BJ51" s="60">
        <f t="shared" ca="1" si="21"/>
        <v>0</v>
      </c>
      <c r="BK51" s="60">
        <f t="shared" ca="1" si="21"/>
        <v>0</v>
      </c>
      <c r="BL51" s="60">
        <f t="shared" ca="1" si="21"/>
        <v>0</v>
      </c>
      <c r="BM51" s="60">
        <f t="shared" ca="1" si="21"/>
        <v>0</v>
      </c>
      <c r="BN51" s="60">
        <f t="shared" ca="1" si="21"/>
        <v>0</v>
      </c>
      <c r="BO51" s="60">
        <f t="shared" ca="1" si="21"/>
        <v>0</v>
      </c>
      <c r="BP51" s="60">
        <f t="shared" ca="1" si="22"/>
        <v>0</v>
      </c>
      <c r="BQ51" s="60">
        <f t="shared" ca="1" si="22"/>
        <v>0</v>
      </c>
      <c r="BR51" s="60">
        <f t="shared" ca="1" si="22"/>
        <v>0</v>
      </c>
      <c r="BS51" s="60">
        <f t="shared" ca="1" si="22"/>
        <v>0</v>
      </c>
      <c r="BT51" s="60">
        <f t="shared" ca="1" si="22"/>
        <v>0</v>
      </c>
      <c r="BU51" s="60">
        <f t="shared" ca="1" si="22"/>
        <v>0</v>
      </c>
      <c r="BV51" s="60">
        <f t="shared" ca="1" si="22"/>
        <v>0</v>
      </c>
      <c r="BW51" s="60">
        <f t="shared" ca="1" si="22"/>
        <v>0</v>
      </c>
      <c r="BX51" s="60">
        <f t="shared" ca="1" si="22"/>
        <v>0</v>
      </c>
      <c r="BY51" s="60">
        <f t="shared" ca="1" si="22"/>
        <v>0</v>
      </c>
      <c r="BZ51" s="60">
        <f t="shared" ca="1" si="22"/>
        <v>0</v>
      </c>
      <c r="CA51" s="60">
        <f t="shared" ca="1" si="22"/>
        <v>0</v>
      </c>
      <c r="CB51" s="60">
        <f t="shared" ca="1" si="22"/>
        <v>0</v>
      </c>
      <c r="CC51" s="60">
        <f t="shared" ca="1" si="22"/>
        <v>0</v>
      </c>
      <c r="CD51" s="60">
        <f t="shared" ca="1" si="22"/>
        <v>0</v>
      </c>
      <c r="CE51" s="60">
        <f t="shared" ca="1" si="22"/>
        <v>0</v>
      </c>
      <c r="CF51" s="60">
        <f t="shared" ca="1" si="23"/>
        <v>0</v>
      </c>
      <c r="CG51" s="60">
        <f t="shared" ca="1" si="23"/>
        <v>0</v>
      </c>
      <c r="CH51" s="60">
        <f t="shared" ca="1" si="23"/>
        <v>0</v>
      </c>
      <c r="CI51" s="60">
        <f t="shared" ca="1" si="23"/>
        <v>0</v>
      </c>
      <c r="CJ51" s="60">
        <f t="shared" ca="1" si="23"/>
        <v>0</v>
      </c>
      <c r="CK51" s="60">
        <f t="shared" ca="1" si="23"/>
        <v>0</v>
      </c>
      <c r="CL51" s="60">
        <f t="shared" ca="1" si="23"/>
        <v>0</v>
      </c>
      <c r="CM51" s="60">
        <f t="shared" ca="1" si="23"/>
        <v>0</v>
      </c>
      <c r="CN51" s="60">
        <f t="shared" ca="1" si="23"/>
        <v>0</v>
      </c>
      <c r="CO51" s="60">
        <f t="shared" ca="1" si="23"/>
        <v>0</v>
      </c>
      <c r="CP51" s="60">
        <f t="shared" ca="1" si="23"/>
        <v>0</v>
      </c>
      <c r="CQ51" s="60">
        <f t="shared" ca="1" si="23"/>
        <v>0</v>
      </c>
      <c r="CR51" s="60">
        <f t="shared" ca="1" si="23"/>
        <v>0</v>
      </c>
      <c r="CS51" s="60">
        <f t="shared" ca="1" si="23"/>
        <v>0</v>
      </c>
      <c r="CT51" s="60">
        <f t="shared" ca="1" si="23"/>
        <v>0</v>
      </c>
      <c r="CU51" s="60">
        <f t="shared" ca="1" si="6"/>
        <v>0</v>
      </c>
    </row>
    <row r="52" spans="1:99" ht="12.75" customHeight="1">
      <c r="A52" s="43" t="s">
        <v>91</v>
      </c>
      <c r="B52" s="58">
        <v>1060</v>
      </c>
      <c r="C52" s="59" t="s">
        <v>376</v>
      </c>
      <c r="D52" s="60">
        <f t="shared" ca="1" si="19"/>
        <v>0</v>
      </c>
      <c r="E52" s="60">
        <f t="shared" ca="1" si="19"/>
        <v>0</v>
      </c>
      <c r="F52" s="60">
        <f t="shared" ca="1" si="19"/>
        <v>0</v>
      </c>
      <c r="G52" s="60">
        <f t="shared" ca="1" si="19"/>
        <v>0</v>
      </c>
      <c r="H52" s="60">
        <f t="shared" ca="1" si="19"/>
        <v>0</v>
      </c>
      <c r="I52" s="60">
        <f t="shared" ca="1" si="19"/>
        <v>0</v>
      </c>
      <c r="J52" s="60">
        <f t="shared" ca="1" si="19"/>
        <v>0</v>
      </c>
      <c r="K52" s="60">
        <f t="shared" ca="1" si="19"/>
        <v>0</v>
      </c>
      <c r="L52" s="60">
        <f t="shared" ca="1" si="19"/>
        <v>0</v>
      </c>
      <c r="M52" s="60">
        <f t="shared" ca="1" si="19"/>
        <v>0</v>
      </c>
      <c r="N52" s="60">
        <f t="shared" ca="1" si="19"/>
        <v>0</v>
      </c>
      <c r="O52" s="60">
        <f t="shared" ca="1" si="19"/>
        <v>0</v>
      </c>
      <c r="P52" s="60">
        <f t="shared" ca="1" si="19"/>
        <v>0</v>
      </c>
      <c r="Q52" s="60">
        <f t="shared" ca="1" si="19"/>
        <v>0</v>
      </c>
      <c r="R52" s="60">
        <f t="shared" ca="1" si="19"/>
        <v>0</v>
      </c>
      <c r="S52" s="60">
        <f t="shared" ca="1" si="19"/>
        <v>0</v>
      </c>
      <c r="T52" s="60">
        <f t="shared" ca="1" si="16"/>
        <v>0</v>
      </c>
      <c r="U52" s="60">
        <f t="shared" ca="1" si="16"/>
        <v>0</v>
      </c>
      <c r="V52" s="60">
        <f t="shared" ca="1" si="16"/>
        <v>0</v>
      </c>
      <c r="W52" s="60">
        <f t="shared" ca="1" si="16"/>
        <v>0</v>
      </c>
      <c r="X52" s="60">
        <f t="shared" ca="1" si="16"/>
        <v>0</v>
      </c>
      <c r="Y52" s="60">
        <f t="shared" ca="1" si="16"/>
        <v>0</v>
      </c>
      <c r="Z52" s="60">
        <f t="shared" ca="1" si="16"/>
        <v>0</v>
      </c>
      <c r="AA52" s="60">
        <f t="shared" ca="1" si="16"/>
        <v>0</v>
      </c>
      <c r="AB52" s="60">
        <f t="shared" ca="1" si="16"/>
        <v>0</v>
      </c>
      <c r="AC52" s="60">
        <f t="shared" ca="1" si="16"/>
        <v>0</v>
      </c>
      <c r="AD52" s="60">
        <f t="shared" ca="1" si="16"/>
        <v>0</v>
      </c>
      <c r="AE52" s="60">
        <f t="shared" ca="1" si="16"/>
        <v>0</v>
      </c>
      <c r="AF52" s="60">
        <f t="shared" ca="1" si="16"/>
        <v>0</v>
      </c>
      <c r="AG52" s="60">
        <f t="shared" ca="1" si="16"/>
        <v>0</v>
      </c>
      <c r="AH52" s="60">
        <f t="shared" ca="1" si="16"/>
        <v>0</v>
      </c>
      <c r="AI52" s="60">
        <f t="shared" ca="1" si="16"/>
        <v>0</v>
      </c>
      <c r="AJ52" s="60">
        <f t="shared" ca="1" si="20"/>
        <v>0</v>
      </c>
      <c r="AK52" s="60">
        <f t="shared" ca="1" si="20"/>
        <v>0</v>
      </c>
      <c r="AL52" s="60">
        <f t="shared" ca="1" si="20"/>
        <v>0</v>
      </c>
      <c r="AM52" s="60">
        <f t="shared" ca="1" si="20"/>
        <v>0</v>
      </c>
      <c r="AN52" s="60">
        <f t="shared" ca="1" si="20"/>
        <v>0</v>
      </c>
      <c r="AO52" s="60">
        <f t="shared" ca="1" si="20"/>
        <v>0</v>
      </c>
      <c r="AP52" s="60">
        <f t="shared" ca="1" si="20"/>
        <v>0</v>
      </c>
      <c r="AQ52" s="60">
        <f t="shared" ca="1" si="20"/>
        <v>0</v>
      </c>
      <c r="AR52" s="60">
        <f t="shared" ca="1" si="20"/>
        <v>0</v>
      </c>
      <c r="AS52" s="60">
        <f t="shared" ca="1" si="20"/>
        <v>0</v>
      </c>
      <c r="AT52" s="60">
        <f t="shared" ca="1" si="20"/>
        <v>0</v>
      </c>
      <c r="AU52" s="60">
        <f t="shared" ca="1" si="20"/>
        <v>0</v>
      </c>
      <c r="AV52" s="60">
        <f t="shared" ca="1" si="20"/>
        <v>0</v>
      </c>
      <c r="AW52" s="60">
        <f t="shared" ca="1" si="20"/>
        <v>0</v>
      </c>
      <c r="AX52" s="60">
        <f t="shared" ca="1" si="20"/>
        <v>0</v>
      </c>
      <c r="AY52" s="60">
        <f t="shared" ca="1" si="20"/>
        <v>0</v>
      </c>
      <c r="AZ52" s="60">
        <f t="shared" ca="1" si="21"/>
        <v>0</v>
      </c>
      <c r="BA52" s="60">
        <f t="shared" ca="1" si="21"/>
        <v>0</v>
      </c>
      <c r="BB52" s="60">
        <f t="shared" ca="1" si="21"/>
        <v>0</v>
      </c>
      <c r="BC52" s="60">
        <f t="shared" ca="1" si="21"/>
        <v>0</v>
      </c>
      <c r="BD52" s="60">
        <f t="shared" ca="1" si="21"/>
        <v>0</v>
      </c>
      <c r="BE52" s="60">
        <f t="shared" ca="1" si="21"/>
        <v>0</v>
      </c>
      <c r="BF52" s="60">
        <f t="shared" ca="1" si="21"/>
        <v>0</v>
      </c>
      <c r="BG52" s="60">
        <f t="shared" ca="1" si="21"/>
        <v>0</v>
      </c>
      <c r="BH52" s="60">
        <f t="shared" ca="1" si="21"/>
        <v>0</v>
      </c>
      <c r="BI52" s="60">
        <f t="shared" ca="1" si="21"/>
        <v>0</v>
      </c>
      <c r="BJ52" s="60">
        <f t="shared" ca="1" si="21"/>
        <v>0</v>
      </c>
      <c r="BK52" s="60">
        <f t="shared" ca="1" si="21"/>
        <v>0</v>
      </c>
      <c r="BL52" s="60">
        <f t="shared" ca="1" si="21"/>
        <v>0</v>
      </c>
      <c r="BM52" s="60">
        <f t="shared" ca="1" si="21"/>
        <v>0</v>
      </c>
      <c r="BN52" s="60">
        <f t="shared" ca="1" si="21"/>
        <v>0</v>
      </c>
      <c r="BO52" s="60">
        <f t="shared" ca="1" si="21"/>
        <v>0</v>
      </c>
      <c r="BP52" s="60">
        <f t="shared" ca="1" si="22"/>
        <v>0</v>
      </c>
      <c r="BQ52" s="60">
        <f t="shared" ca="1" si="22"/>
        <v>0</v>
      </c>
      <c r="BR52" s="60">
        <f t="shared" ca="1" si="22"/>
        <v>0</v>
      </c>
      <c r="BS52" s="60">
        <f t="shared" ca="1" si="22"/>
        <v>0</v>
      </c>
      <c r="BT52" s="60">
        <f t="shared" ca="1" si="22"/>
        <v>0</v>
      </c>
      <c r="BU52" s="60">
        <f t="shared" ca="1" si="22"/>
        <v>0</v>
      </c>
      <c r="BV52" s="60">
        <f t="shared" ca="1" si="22"/>
        <v>0</v>
      </c>
      <c r="BW52" s="60">
        <f t="shared" ca="1" si="22"/>
        <v>0</v>
      </c>
      <c r="BX52" s="60">
        <f t="shared" ca="1" si="22"/>
        <v>0</v>
      </c>
      <c r="BY52" s="60">
        <f t="shared" ca="1" si="22"/>
        <v>0</v>
      </c>
      <c r="BZ52" s="60">
        <f t="shared" ca="1" si="22"/>
        <v>0</v>
      </c>
      <c r="CA52" s="60">
        <f t="shared" ca="1" si="22"/>
        <v>0</v>
      </c>
      <c r="CB52" s="60">
        <f t="shared" ca="1" si="22"/>
        <v>0</v>
      </c>
      <c r="CC52" s="60">
        <f t="shared" ca="1" si="22"/>
        <v>0</v>
      </c>
      <c r="CD52" s="60">
        <f t="shared" ca="1" si="22"/>
        <v>0</v>
      </c>
      <c r="CE52" s="60">
        <f t="shared" ca="1" si="22"/>
        <v>0</v>
      </c>
      <c r="CF52" s="60">
        <f t="shared" ca="1" si="23"/>
        <v>0</v>
      </c>
      <c r="CG52" s="60">
        <f t="shared" ca="1" si="23"/>
        <v>0</v>
      </c>
      <c r="CH52" s="60">
        <f t="shared" ca="1" si="23"/>
        <v>0</v>
      </c>
      <c r="CI52" s="60">
        <f t="shared" ca="1" si="23"/>
        <v>0</v>
      </c>
      <c r="CJ52" s="60">
        <f t="shared" ca="1" si="23"/>
        <v>0</v>
      </c>
      <c r="CK52" s="60">
        <f t="shared" ca="1" si="23"/>
        <v>0</v>
      </c>
      <c r="CL52" s="60">
        <f t="shared" ca="1" si="23"/>
        <v>0</v>
      </c>
      <c r="CM52" s="60">
        <f t="shared" ca="1" si="23"/>
        <v>0</v>
      </c>
      <c r="CN52" s="60">
        <f t="shared" ca="1" si="23"/>
        <v>0</v>
      </c>
      <c r="CO52" s="60">
        <f t="shared" ca="1" si="23"/>
        <v>0</v>
      </c>
      <c r="CP52" s="60">
        <f t="shared" ca="1" si="23"/>
        <v>0</v>
      </c>
      <c r="CQ52" s="60">
        <f t="shared" ca="1" si="23"/>
        <v>0</v>
      </c>
      <c r="CR52" s="60">
        <f t="shared" ca="1" si="23"/>
        <v>0</v>
      </c>
      <c r="CS52" s="60">
        <f t="shared" ca="1" si="23"/>
        <v>0</v>
      </c>
      <c r="CT52" s="60">
        <f t="shared" ca="1" si="23"/>
        <v>0</v>
      </c>
      <c r="CU52" s="60">
        <f t="shared" ca="1" si="6"/>
        <v>0</v>
      </c>
    </row>
    <row r="53" spans="1:99" ht="12.75" customHeight="1">
      <c r="A53" s="43" t="s">
        <v>93</v>
      </c>
      <c r="B53" s="58">
        <v>1061</v>
      </c>
      <c r="C53" s="59" t="s">
        <v>376</v>
      </c>
      <c r="D53" s="60">
        <f t="shared" ca="1" si="19"/>
        <v>0</v>
      </c>
      <c r="E53" s="60">
        <f t="shared" ca="1" si="19"/>
        <v>0</v>
      </c>
      <c r="F53" s="60">
        <f t="shared" ca="1" si="19"/>
        <v>0</v>
      </c>
      <c r="G53" s="60">
        <f t="shared" ca="1" si="19"/>
        <v>0</v>
      </c>
      <c r="H53" s="60">
        <f t="shared" ca="1" si="19"/>
        <v>0</v>
      </c>
      <c r="I53" s="60">
        <f t="shared" ca="1" si="19"/>
        <v>0</v>
      </c>
      <c r="J53" s="60">
        <f t="shared" ca="1" si="19"/>
        <v>0</v>
      </c>
      <c r="K53" s="60">
        <f t="shared" ca="1" si="19"/>
        <v>0</v>
      </c>
      <c r="L53" s="60">
        <f t="shared" ca="1" si="19"/>
        <v>0</v>
      </c>
      <c r="M53" s="60">
        <f t="shared" ca="1" si="19"/>
        <v>0</v>
      </c>
      <c r="N53" s="60">
        <f t="shared" ca="1" si="19"/>
        <v>0</v>
      </c>
      <c r="O53" s="60">
        <f t="shared" ca="1" si="19"/>
        <v>0</v>
      </c>
      <c r="P53" s="60">
        <f t="shared" ca="1" si="19"/>
        <v>0</v>
      </c>
      <c r="Q53" s="60">
        <f t="shared" ca="1" si="19"/>
        <v>0</v>
      </c>
      <c r="R53" s="60">
        <f t="shared" ca="1" si="19"/>
        <v>0</v>
      </c>
      <c r="S53" s="60">
        <f t="shared" ca="1" si="19"/>
        <v>0</v>
      </c>
      <c r="T53" s="60">
        <f t="shared" ca="1" si="16"/>
        <v>0</v>
      </c>
      <c r="U53" s="60">
        <f t="shared" ca="1" si="16"/>
        <v>0</v>
      </c>
      <c r="V53" s="60">
        <f t="shared" ca="1" si="16"/>
        <v>0</v>
      </c>
      <c r="W53" s="60">
        <f t="shared" ca="1" si="16"/>
        <v>0</v>
      </c>
      <c r="X53" s="60">
        <f t="shared" ca="1" si="16"/>
        <v>0</v>
      </c>
      <c r="Y53" s="60">
        <f t="shared" ca="1" si="16"/>
        <v>0</v>
      </c>
      <c r="Z53" s="60">
        <f t="shared" ca="1" si="16"/>
        <v>0</v>
      </c>
      <c r="AA53" s="60">
        <f t="shared" ca="1" si="16"/>
        <v>0</v>
      </c>
      <c r="AB53" s="60">
        <f t="shared" ca="1" si="16"/>
        <v>0</v>
      </c>
      <c r="AC53" s="60">
        <f t="shared" ca="1" si="16"/>
        <v>0</v>
      </c>
      <c r="AD53" s="60">
        <f t="shared" ca="1" si="16"/>
        <v>0</v>
      </c>
      <c r="AE53" s="60">
        <f t="shared" ca="1" si="16"/>
        <v>0</v>
      </c>
      <c r="AF53" s="60">
        <f t="shared" ca="1" si="16"/>
        <v>0</v>
      </c>
      <c r="AG53" s="60">
        <f t="shared" ca="1" si="16"/>
        <v>0</v>
      </c>
      <c r="AH53" s="60">
        <f t="shared" ca="1" si="16"/>
        <v>0</v>
      </c>
      <c r="AI53" s="60">
        <f t="shared" ca="1" si="16"/>
        <v>0</v>
      </c>
      <c r="AJ53" s="60">
        <f t="shared" ca="1" si="20"/>
        <v>0</v>
      </c>
      <c r="AK53" s="60">
        <f t="shared" ca="1" si="20"/>
        <v>0</v>
      </c>
      <c r="AL53" s="60">
        <f t="shared" ca="1" si="20"/>
        <v>0</v>
      </c>
      <c r="AM53" s="60">
        <f t="shared" ca="1" si="20"/>
        <v>0</v>
      </c>
      <c r="AN53" s="60">
        <f t="shared" ca="1" si="20"/>
        <v>0</v>
      </c>
      <c r="AO53" s="60">
        <f t="shared" ca="1" si="20"/>
        <v>0</v>
      </c>
      <c r="AP53" s="60">
        <f t="shared" ca="1" si="20"/>
        <v>0</v>
      </c>
      <c r="AQ53" s="60">
        <f t="shared" ca="1" si="20"/>
        <v>0</v>
      </c>
      <c r="AR53" s="60">
        <f t="shared" ca="1" si="20"/>
        <v>0</v>
      </c>
      <c r="AS53" s="60">
        <f t="shared" ca="1" si="20"/>
        <v>0</v>
      </c>
      <c r="AT53" s="60">
        <f t="shared" ca="1" si="20"/>
        <v>0</v>
      </c>
      <c r="AU53" s="60">
        <f t="shared" ca="1" si="20"/>
        <v>0</v>
      </c>
      <c r="AV53" s="60">
        <f t="shared" ca="1" si="20"/>
        <v>0</v>
      </c>
      <c r="AW53" s="60">
        <f t="shared" ca="1" si="20"/>
        <v>0</v>
      </c>
      <c r="AX53" s="60">
        <f t="shared" ca="1" si="20"/>
        <v>0</v>
      </c>
      <c r="AY53" s="60">
        <f t="shared" ca="1" si="20"/>
        <v>0</v>
      </c>
      <c r="AZ53" s="60">
        <f t="shared" ca="1" si="21"/>
        <v>0</v>
      </c>
      <c r="BA53" s="60">
        <f t="shared" ca="1" si="21"/>
        <v>0</v>
      </c>
      <c r="BB53" s="60">
        <f t="shared" ca="1" si="21"/>
        <v>0</v>
      </c>
      <c r="BC53" s="60">
        <f t="shared" ca="1" si="21"/>
        <v>0</v>
      </c>
      <c r="BD53" s="60">
        <f t="shared" ca="1" si="21"/>
        <v>0</v>
      </c>
      <c r="BE53" s="60">
        <f t="shared" ca="1" si="21"/>
        <v>0</v>
      </c>
      <c r="BF53" s="60">
        <f t="shared" ca="1" si="21"/>
        <v>0</v>
      </c>
      <c r="BG53" s="60">
        <f t="shared" ca="1" si="21"/>
        <v>0</v>
      </c>
      <c r="BH53" s="60">
        <f t="shared" ca="1" si="21"/>
        <v>0</v>
      </c>
      <c r="BI53" s="60">
        <f t="shared" ca="1" si="21"/>
        <v>0</v>
      </c>
      <c r="BJ53" s="60">
        <f t="shared" ca="1" si="21"/>
        <v>0</v>
      </c>
      <c r="BK53" s="60">
        <f t="shared" ca="1" si="21"/>
        <v>0</v>
      </c>
      <c r="BL53" s="60">
        <f t="shared" ca="1" si="21"/>
        <v>0</v>
      </c>
      <c r="BM53" s="60">
        <f t="shared" ca="1" si="21"/>
        <v>0</v>
      </c>
      <c r="BN53" s="60">
        <f t="shared" ca="1" si="21"/>
        <v>0</v>
      </c>
      <c r="BO53" s="60">
        <f t="shared" ca="1" si="21"/>
        <v>0</v>
      </c>
      <c r="BP53" s="60">
        <f t="shared" ca="1" si="22"/>
        <v>0</v>
      </c>
      <c r="BQ53" s="60">
        <f t="shared" ca="1" si="22"/>
        <v>0</v>
      </c>
      <c r="BR53" s="60">
        <f t="shared" ca="1" si="22"/>
        <v>0</v>
      </c>
      <c r="BS53" s="60">
        <f t="shared" ca="1" si="22"/>
        <v>0</v>
      </c>
      <c r="BT53" s="60">
        <f t="shared" ca="1" si="22"/>
        <v>0</v>
      </c>
      <c r="BU53" s="60">
        <f t="shared" ca="1" si="22"/>
        <v>0</v>
      </c>
      <c r="BV53" s="60">
        <f t="shared" ca="1" si="22"/>
        <v>0</v>
      </c>
      <c r="BW53" s="60">
        <f t="shared" ca="1" si="22"/>
        <v>0</v>
      </c>
      <c r="BX53" s="60">
        <f t="shared" ca="1" si="22"/>
        <v>0</v>
      </c>
      <c r="BY53" s="60">
        <f t="shared" ca="1" si="22"/>
        <v>0</v>
      </c>
      <c r="BZ53" s="60">
        <f t="shared" ca="1" si="22"/>
        <v>0</v>
      </c>
      <c r="CA53" s="60">
        <f t="shared" ca="1" si="22"/>
        <v>0</v>
      </c>
      <c r="CB53" s="60">
        <f t="shared" ca="1" si="22"/>
        <v>0</v>
      </c>
      <c r="CC53" s="60">
        <f t="shared" ca="1" si="22"/>
        <v>0</v>
      </c>
      <c r="CD53" s="60">
        <f t="shared" ca="1" si="22"/>
        <v>0</v>
      </c>
      <c r="CE53" s="60">
        <f t="shared" ca="1" si="22"/>
        <v>0</v>
      </c>
      <c r="CF53" s="60">
        <f t="shared" ca="1" si="23"/>
        <v>0</v>
      </c>
      <c r="CG53" s="60">
        <f t="shared" ca="1" si="23"/>
        <v>0</v>
      </c>
      <c r="CH53" s="60">
        <f t="shared" ca="1" si="23"/>
        <v>0</v>
      </c>
      <c r="CI53" s="60">
        <f t="shared" ca="1" si="23"/>
        <v>0</v>
      </c>
      <c r="CJ53" s="60">
        <f t="shared" ca="1" si="23"/>
        <v>0</v>
      </c>
      <c r="CK53" s="60">
        <f t="shared" ca="1" si="23"/>
        <v>0</v>
      </c>
      <c r="CL53" s="60">
        <f t="shared" ca="1" si="23"/>
        <v>0</v>
      </c>
      <c r="CM53" s="60">
        <f t="shared" ca="1" si="23"/>
        <v>0</v>
      </c>
      <c r="CN53" s="60">
        <f t="shared" ca="1" si="23"/>
        <v>0</v>
      </c>
      <c r="CO53" s="60">
        <f t="shared" ca="1" si="23"/>
        <v>0</v>
      </c>
      <c r="CP53" s="60">
        <f t="shared" ca="1" si="23"/>
        <v>0</v>
      </c>
      <c r="CQ53" s="60">
        <f t="shared" ca="1" si="23"/>
        <v>0</v>
      </c>
      <c r="CR53" s="60">
        <f t="shared" ca="1" si="23"/>
        <v>0</v>
      </c>
      <c r="CS53" s="60">
        <f t="shared" ca="1" si="23"/>
        <v>0</v>
      </c>
      <c r="CT53" s="60">
        <f t="shared" ca="1" si="23"/>
        <v>0</v>
      </c>
      <c r="CU53" s="60">
        <f t="shared" ca="1" si="6"/>
        <v>0</v>
      </c>
    </row>
    <row r="54" spans="1:99" ht="12.75" customHeight="1">
      <c r="A54" s="43" t="s">
        <v>95</v>
      </c>
      <c r="B54" s="58">
        <v>2001</v>
      </c>
      <c r="C54" s="59" t="s">
        <v>376</v>
      </c>
      <c r="D54" s="60">
        <f t="shared" ca="1" si="19"/>
        <v>0</v>
      </c>
      <c r="E54" s="60">
        <f t="shared" ca="1" si="19"/>
        <v>0</v>
      </c>
      <c r="F54" s="60">
        <f t="shared" ca="1" si="19"/>
        <v>0</v>
      </c>
      <c r="G54" s="60">
        <f t="shared" ca="1" si="19"/>
        <v>0</v>
      </c>
      <c r="H54" s="60">
        <f t="shared" ca="1" si="19"/>
        <v>0</v>
      </c>
      <c r="I54" s="60">
        <f t="shared" ca="1" si="19"/>
        <v>0</v>
      </c>
      <c r="J54" s="60">
        <f t="shared" ca="1" si="19"/>
        <v>0</v>
      </c>
      <c r="K54" s="60">
        <f t="shared" ca="1" si="19"/>
        <v>0</v>
      </c>
      <c r="L54" s="60">
        <f t="shared" ca="1" si="19"/>
        <v>0</v>
      </c>
      <c r="M54" s="60">
        <f t="shared" ca="1" si="19"/>
        <v>0</v>
      </c>
      <c r="N54" s="60">
        <f t="shared" ca="1" si="19"/>
        <v>0</v>
      </c>
      <c r="O54" s="60">
        <f t="shared" ca="1" si="19"/>
        <v>0</v>
      </c>
      <c r="P54" s="60">
        <f t="shared" ca="1" si="19"/>
        <v>0</v>
      </c>
      <c r="Q54" s="60">
        <f t="shared" ca="1" si="19"/>
        <v>0</v>
      </c>
      <c r="R54" s="60">
        <f t="shared" ca="1" si="19"/>
        <v>0</v>
      </c>
      <c r="S54" s="60">
        <f t="shared" ref="S54:AH69" ca="1" si="24">INDIRECT("'"&amp;VLOOKUP($A$2,$GC$1:$GD$19,2,0)&amp;"'!"&amp;ADDRESS(IFERROR(MATCH($B54,INDIRECT("'"&amp;VLOOKUP($A$2,$GC$1:$GD$19,2,0)&amp;"'!B:B"),0),MATCH($A$82,INDIRECT("'"&amp;VLOOKUP($A$2,$GC$1:$GD$19,2,0)&amp;"'!A:A"),0)),MATCH(S$5,INDIRECT("'"&amp;VLOOKUP($A$2,$GC$1:$GD$19,2,0)&amp;"'!5:5"),0)))</f>
        <v>0</v>
      </c>
      <c r="T54" s="60">
        <f t="shared" ca="1" si="24"/>
        <v>0</v>
      </c>
      <c r="U54" s="60">
        <f t="shared" ca="1" si="24"/>
        <v>0</v>
      </c>
      <c r="V54" s="60">
        <f t="shared" ca="1" si="24"/>
        <v>0</v>
      </c>
      <c r="W54" s="60">
        <f t="shared" ca="1" si="24"/>
        <v>0</v>
      </c>
      <c r="X54" s="60">
        <f t="shared" ca="1" si="24"/>
        <v>0</v>
      </c>
      <c r="Y54" s="60">
        <f t="shared" ca="1" si="24"/>
        <v>0</v>
      </c>
      <c r="Z54" s="60">
        <f t="shared" ca="1" si="24"/>
        <v>0</v>
      </c>
      <c r="AA54" s="60">
        <f t="shared" ca="1" si="24"/>
        <v>0</v>
      </c>
      <c r="AB54" s="60">
        <f t="shared" ca="1" si="24"/>
        <v>0</v>
      </c>
      <c r="AC54" s="60">
        <f t="shared" ca="1" si="24"/>
        <v>0</v>
      </c>
      <c r="AD54" s="60">
        <f t="shared" ca="1" si="24"/>
        <v>0</v>
      </c>
      <c r="AE54" s="60">
        <f t="shared" ca="1" si="24"/>
        <v>0</v>
      </c>
      <c r="AF54" s="60">
        <f t="shared" ca="1" si="24"/>
        <v>0</v>
      </c>
      <c r="AG54" s="60">
        <f t="shared" ca="1" si="24"/>
        <v>0</v>
      </c>
      <c r="AH54" s="60">
        <f t="shared" ca="1" si="24"/>
        <v>0</v>
      </c>
      <c r="AI54" s="60">
        <f t="shared" ref="AH54:AW69" ca="1" si="25">INDIRECT("'"&amp;VLOOKUP($A$2,$GC$1:$GD$19,2,0)&amp;"'!"&amp;ADDRESS(IFERROR(MATCH($B54,INDIRECT("'"&amp;VLOOKUP($A$2,$GC$1:$GD$19,2,0)&amp;"'!B:B"),0),MATCH($A$82,INDIRECT("'"&amp;VLOOKUP($A$2,$GC$1:$GD$19,2,0)&amp;"'!A:A"),0)),MATCH(AI$5,INDIRECT("'"&amp;VLOOKUP($A$2,$GC$1:$GD$19,2,0)&amp;"'!5:5"),0)))</f>
        <v>0</v>
      </c>
      <c r="AJ54" s="60">
        <f t="shared" ca="1" si="25"/>
        <v>0</v>
      </c>
      <c r="AK54" s="60">
        <f t="shared" ca="1" si="25"/>
        <v>0</v>
      </c>
      <c r="AL54" s="60">
        <f t="shared" ca="1" si="25"/>
        <v>0</v>
      </c>
      <c r="AM54" s="60">
        <f t="shared" ca="1" si="25"/>
        <v>0</v>
      </c>
      <c r="AN54" s="60">
        <f t="shared" ca="1" si="25"/>
        <v>0</v>
      </c>
      <c r="AO54" s="60">
        <f t="shared" ca="1" si="25"/>
        <v>0</v>
      </c>
      <c r="AP54" s="60">
        <f t="shared" ca="1" si="25"/>
        <v>0</v>
      </c>
      <c r="AQ54" s="60">
        <f t="shared" ca="1" si="25"/>
        <v>0</v>
      </c>
      <c r="AR54" s="60">
        <f t="shared" ca="1" si="20"/>
        <v>0</v>
      </c>
      <c r="AS54" s="60">
        <f t="shared" ca="1" si="20"/>
        <v>0</v>
      </c>
      <c r="AT54" s="60">
        <f t="shared" ca="1" si="20"/>
        <v>-485401.19000000012</v>
      </c>
      <c r="AU54" s="60">
        <f t="shared" ca="1" si="20"/>
        <v>-485401.19000000012</v>
      </c>
      <c r="AV54" s="60">
        <f t="shared" ca="1" si="20"/>
        <v>0</v>
      </c>
      <c r="AW54" s="60">
        <f t="shared" ca="1" si="20"/>
        <v>0</v>
      </c>
      <c r="AX54" s="60">
        <f t="shared" ca="1" si="20"/>
        <v>0</v>
      </c>
      <c r="AY54" s="60">
        <f t="shared" ca="1" si="20"/>
        <v>485401.19</v>
      </c>
      <c r="AZ54" s="60">
        <f t="shared" ca="1" si="21"/>
        <v>0</v>
      </c>
      <c r="BA54" s="60">
        <f t="shared" ca="1" si="21"/>
        <v>0</v>
      </c>
      <c r="BB54" s="60">
        <f t="shared" ca="1" si="21"/>
        <v>0</v>
      </c>
      <c r="BC54" s="60">
        <f t="shared" ca="1" si="21"/>
        <v>0</v>
      </c>
      <c r="BD54" s="60">
        <f t="shared" ca="1" si="21"/>
        <v>0</v>
      </c>
      <c r="BE54" s="60">
        <f t="shared" ca="1" si="21"/>
        <v>0</v>
      </c>
      <c r="BF54" s="60">
        <f t="shared" ca="1" si="21"/>
        <v>0</v>
      </c>
      <c r="BG54" s="60">
        <f t="shared" ca="1" si="21"/>
        <v>0</v>
      </c>
      <c r="BH54" s="60">
        <f t="shared" ca="1" si="21"/>
        <v>0</v>
      </c>
      <c r="BI54" s="60">
        <f t="shared" ca="1" si="21"/>
        <v>0</v>
      </c>
      <c r="BJ54" s="60">
        <f t="shared" ca="1" si="21"/>
        <v>0</v>
      </c>
      <c r="BK54" s="60">
        <f t="shared" ca="1" si="21"/>
        <v>0</v>
      </c>
      <c r="BL54" s="60">
        <f t="shared" ca="1" si="21"/>
        <v>0</v>
      </c>
      <c r="BM54" s="60">
        <f t="shared" ca="1" si="21"/>
        <v>0</v>
      </c>
      <c r="BN54" s="60">
        <f t="shared" ca="1" si="21"/>
        <v>0</v>
      </c>
      <c r="BO54" s="60">
        <f t="shared" ref="BL54:CA69" ca="1" si="26">INDIRECT("'"&amp;VLOOKUP($A$2,$GC$1:$GD$19,2,0)&amp;"'!"&amp;ADDRESS(IFERROR(MATCH($B54,INDIRECT("'"&amp;VLOOKUP($A$2,$GC$1:$GD$19,2,0)&amp;"'!B:B"),0),MATCH($A$82,INDIRECT("'"&amp;VLOOKUP($A$2,$GC$1:$GD$19,2,0)&amp;"'!A:A"),0)),MATCH(BO$5,INDIRECT("'"&amp;VLOOKUP($A$2,$GC$1:$GD$19,2,0)&amp;"'!5:5"),0)))</f>
        <v>0</v>
      </c>
      <c r="BP54" s="60">
        <f t="shared" ca="1" si="26"/>
        <v>0</v>
      </c>
      <c r="BQ54" s="60">
        <f t="shared" ca="1" si="26"/>
        <v>0</v>
      </c>
      <c r="BR54" s="60">
        <f t="shared" ca="1" si="26"/>
        <v>0</v>
      </c>
      <c r="BS54" s="60">
        <f t="shared" ca="1" si="26"/>
        <v>0</v>
      </c>
      <c r="BT54" s="60">
        <f t="shared" ca="1" si="26"/>
        <v>0</v>
      </c>
      <c r="BU54" s="60">
        <f t="shared" ca="1" si="26"/>
        <v>0</v>
      </c>
      <c r="BV54" s="60">
        <f t="shared" ca="1" si="22"/>
        <v>0</v>
      </c>
      <c r="BW54" s="60">
        <f t="shared" ca="1" si="22"/>
        <v>0</v>
      </c>
      <c r="BX54" s="60">
        <f t="shared" ca="1" si="22"/>
        <v>0</v>
      </c>
      <c r="BY54" s="60">
        <f t="shared" ca="1" si="22"/>
        <v>0</v>
      </c>
      <c r="BZ54" s="60">
        <f t="shared" ca="1" si="22"/>
        <v>0</v>
      </c>
      <c r="CA54" s="60">
        <f t="shared" ca="1" si="22"/>
        <v>0</v>
      </c>
      <c r="CB54" s="60">
        <f t="shared" ca="1" si="22"/>
        <v>0</v>
      </c>
      <c r="CC54" s="60">
        <f t="shared" ca="1" si="22"/>
        <v>0</v>
      </c>
      <c r="CD54" s="60">
        <f t="shared" ca="1" si="22"/>
        <v>0</v>
      </c>
      <c r="CE54" s="60">
        <f t="shared" ca="1" si="22"/>
        <v>0</v>
      </c>
      <c r="CF54" s="60">
        <f t="shared" ca="1" si="23"/>
        <v>0</v>
      </c>
      <c r="CG54" s="60">
        <f t="shared" ca="1" si="23"/>
        <v>0</v>
      </c>
      <c r="CH54" s="60">
        <f t="shared" ca="1" si="23"/>
        <v>0</v>
      </c>
      <c r="CI54" s="60">
        <f t="shared" ca="1" si="23"/>
        <v>0</v>
      </c>
      <c r="CJ54" s="60">
        <f t="shared" ca="1" si="23"/>
        <v>0</v>
      </c>
      <c r="CK54" s="60">
        <f t="shared" ca="1" si="23"/>
        <v>0</v>
      </c>
      <c r="CL54" s="60">
        <f t="shared" ca="1" si="23"/>
        <v>0</v>
      </c>
      <c r="CM54" s="60">
        <f t="shared" ca="1" si="23"/>
        <v>0</v>
      </c>
      <c r="CN54" s="60">
        <f t="shared" ca="1" si="23"/>
        <v>0</v>
      </c>
      <c r="CO54" s="60">
        <f t="shared" ca="1" si="23"/>
        <v>0</v>
      </c>
      <c r="CP54" s="60">
        <f t="shared" ca="1" si="23"/>
        <v>0</v>
      </c>
      <c r="CQ54" s="60">
        <f t="shared" ca="1" si="23"/>
        <v>0</v>
      </c>
      <c r="CR54" s="60">
        <f t="shared" ca="1" si="23"/>
        <v>0</v>
      </c>
      <c r="CS54" s="60">
        <f t="shared" ca="1" si="23"/>
        <v>0</v>
      </c>
      <c r="CT54" s="60">
        <f t="shared" ca="1" si="23"/>
        <v>0</v>
      </c>
      <c r="CU54" s="60">
        <f t="shared" ca="1" si="6"/>
        <v>0</v>
      </c>
    </row>
    <row r="55" spans="1:99" ht="12.75" customHeight="1">
      <c r="A55" s="43" t="s">
        <v>97</v>
      </c>
      <c r="B55" s="58">
        <v>2002</v>
      </c>
      <c r="C55" s="59" t="s">
        <v>377</v>
      </c>
      <c r="D55" s="60">
        <f t="shared" ref="D55:S70" ca="1" si="27">INDIRECT("'"&amp;VLOOKUP($A$2,$GC$1:$GD$19,2,0)&amp;"'!"&amp;ADDRESS(IFERROR(MATCH($B55,INDIRECT("'"&amp;VLOOKUP($A$2,$GC$1:$GD$19,2,0)&amp;"'!B:B"),0),MATCH($A$82,INDIRECT("'"&amp;VLOOKUP($A$2,$GC$1:$GD$19,2,0)&amp;"'!A:A"),0)),MATCH(D$5,INDIRECT("'"&amp;VLOOKUP($A$2,$GC$1:$GD$19,2,0)&amp;"'!5:5"),0)))</f>
        <v>1953728582.6499991</v>
      </c>
      <c r="E55" s="60">
        <f t="shared" ca="1" si="27"/>
        <v>2172672752.8399997</v>
      </c>
      <c r="F55" s="60">
        <f t="shared" ca="1" si="27"/>
        <v>2176408647.4799995</v>
      </c>
      <c r="G55" s="60">
        <f t="shared" ca="1" si="27"/>
        <v>-3735894.64</v>
      </c>
      <c r="H55" s="60">
        <f t="shared" ca="1" si="27"/>
        <v>-219396887.05000043</v>
      </c>
      <c r="I55" s="60">
        <f t="shared" ca="1" si="27"/>
        <v>-219396887.05000043</v>
      </c>
      <c r="J55" s="60">
        <f t="shared" ca="1" si="27"/>
        <v>-1396622064.0200005</v>
      </c>
      <c r="K55" s="60">
        <f t="shared" ca="1" si="27"/>
        <v>1177225176.97</v>
      </c>
      <c r="L55" s="60">
        <f t="shared" ca="1" si="27"/>
        <v>0</v>
      </c>
      <c r="M55" s="60">
        <f t="shared" ca="1" si="27"/>
        <v>0</v>
      </c>
      <c r="N55" s="60">
        <f t="shared" ca="1" si="27"/>
        <v>0</v>
      </c>
      <c r="O55" s="60">
        <f t="shared" ca="1" si="27"/>
        <v>0</v>
      </c>
      <c r="P55" s="60">
        <f t="shared" ca="1" si="27"/>
        <v>0</v>
      </c>
      <c r="Q55" s="60">
        <f t="shared" ca="1" si="27"/>
        <v>0</v>
      </c>
      <c r="R55" s="60">
        <f t="shared" ca="1" si="27"/>
        <v>0</v>
      </c>
      <c r="S55" s="60">
        <f t="shared" ca="1" si="27"/>
        <v>0</v>
      </c>
      <c r="T55" s="60">
        <f t="shared" ca="1" si="24"/>
        <v>0</v>
      </c>
      <c r="U55" s="60">
        <f t="shared" ca="1" si="24"/>
        <v>0</v>
      </c>
      <c r="V55" s="60">
        <f t="shared" ca="1" si="24"/>
        <v>452716.86000000004</v>
      </c>
      <c r="W55" s="60">
        <f t="shared" ca="1" si="24"/>
        <v>369955.62</v>
      </c>
      <c r="X55" s="60">
        <f t="shared" ca="1" si="24"/>
        <v>0</v>
      </c>
      <c r="Y55" s="60">
        <f t="shared" ca="1" si="24"/>
        <v>83550.78</v>
      </c>
      <c r="Z55" s="60">
        <f t="shared" ca="1" si="24"/>
        <v>-789.53999999999985</v>
      </c>
      <c r="AA55" s="60">
        <f t="shared" ca="1" si="24"/>
        <v>0</v>
      </c>
      <c r="AB55" s="60">
        <f t="shared" ca="1" si="24"/>
        <v>0</v>
      </c>
      <c r="AC55" s="60">
        <f t="shared" ca="1" si="24"/>
        <v>0</v>
      </c>
      <c r="AD55" s="60">
        <f t="shared" ca="1" si="24"/>
        <v>0</v>
      </c>
      <c r="AE55" s="60">
        <f t="shared" ca="1" si="24"/>
        <v>0</v>
      </c>
      <c r="AF55" s="60">
        <f t="shared" ca="1" si="24"/>
        <v>0</v>
      </c>
      <c r="AG55" s="60">
        <f t="shared" ca="1" si="24"/>
        <v>0</v>
      </c>
      <c r="AH55" s="60">
        <f t="shared" ca="1" si="25"/>
        <v>0</v>
      </c>
      <c r="AI55" s="60">
        <f t="shared" ca="1" si="25"/>
        <v>0</v>
      </c>
      <c r="AJ55" s="60">
        <f t="shared" ca="1" si="25"/>
        <v>0</v>
      </c>
      <c r="AK55" s="60">
        <f t="shared" ca="1" si="25"/>
        <v>0</v>
      </c>
      <c r="AL55" s="60">
        <f t="shared" ca="1" si="25"/>
        <v>0</v>
      </c>
      <c r="AM55" s="60">
        <f t="shared" ca="1" si="25"/>
        <v>0</v>
      </c>
      <c r="AN55" s="60">
        <f t="shared" ca="1" si="25"/>
        <v>-1997246302.0299997</v>
      </c>
      <c r="AO55" s="60">
        <f t="shared" ca="1" si="25"/>
        <v>-427697382.28999996</v>
      </c>
      <c r="AP55" s="60">
        <f t="shared" ca="1" si="25"/>
        <v>-427697382.28999996</v>
      </c>
      <c r="AQ55" s="60">
        <f t="shared" ca="1" si="25"/>
        <v>0</v>
      </c>
      <c r="AR55" s="60">
        <f t="shared" ca="1" si="25"/>
        <v>-105250341.1700002</v>
      </c>
      <c r="AS55" s="60">
        <f t="shared" ca="1" si="25"/>
        <v>-105250341.1700002</v>
      </c>
      <c r="AT55" s="60">
        <f t="shared" ca="1" si="25"/>
        <v>-688944704.12000024</v>
      </c>
      <c r="AU55" s="60">
        <f t="shared" ca="1" si="25"/>
        <v>-539235049.05000019</v>
      </c>
      <c r="AV55" s="60">
        <f t="shared" ca="1" si="25"/>
        <v>-149709655.07000005</v>
      </c>
      <c r="AW55" s="60">
        <f t="shared" ca="1" si="25"/>
        <v>0</v>
      </c>
      <c r="AX55" s="60">
        <f t="shared" ref="AX55:BM70" ca="1" si="28">INDIRECT("'"&amp;VLOOKUP($A$2,$GC$1:$GD$19,2,0)&amp;"'!"&amp;ADDRESS(IFERROR(MATCH($B55,INDIRECT("'"&amp;VLOOKUP($A$2,$GC$1:$GD$19,2,0)&amp;"'!B:B"),0),MATCH($A$82,INDIRECT("'"&amp;VLOOKUP($A$2,$GC$1:$GD$19,2,0)&amp;"'!A:A"),0)),MATCH(AX$5,INDIRECT("'"&amp;VLOOKUP($A$2,$GC$1:$GD$19,2,0)&amp;"'!5:5"),0)))</f>
        <v>0</v>
      </c>
      <c r="AY55" s="60">
        <f t="shared" ca="1" si="28"/>
        <v>583694362.95000005</v>
      </c>
      <c r="AZ55" s="60">
        <f t="shared" ca="1" si="28"/>
        <v>0</v>
      </c>
      <c r="BA55" s="60">
        <f t="shared" ca="1" si="28"/>
        <v>0</v>
      </c>
      <c r="BB55" s="60">
        <f t="shared" ca="1" si="28"/>
        <v>0</v>
      </c>
      <c r="BC55" s="60">
        <f t="shared" ca="1" si="28"/>
        <v>0</v>
      </c>
      <c r="BD55" s="60">
        <f t="shared" ca="1" si="28"/>
        <v>0</v>
      </c>
      <c r="BE55" s="60">
        <f t="shared" ca="1" si="28"/>
        <v>0</v>
      </c>
      <c r="BF55" s="60">
        <f t="shared" ca="1" si="28"/>
        <v>0</v>
      </c>
      <c r="BG55" s="60">
        <f t="shared" ca="1" si="28"/>
        <v>0</v>
      </c>
      <c r="BH55" s="60">
        <f t="shared" ca="1" si="28"/>
        <v>0</v>
      </c>
      <c r="BI55" s="60">
        <f t="shared" ca="1" si="28"/>
        <v>0</v>
      </c>
      <c r="BJ55" s="60">
        <f t="shared" ca="1" si="28"/>
        <v>-18219869.229999959</v>
      </c>
      <c r="BK55" s="60">
        <f t="shared" ca="1" si="28"/>
        <v>-18219869.229999959</v>
      </c>
      <c r="BL55" s="60">
        <f t="shared" ca="1" si="26"/>
        <v>-188528794.29999995</v>
      </c>
      <c r="BM55" s="60">
        <f t="shared" ca="1" si="26"/>
        <v>170308925.06999999</v>
      </c>
      <c r="BN55" s="60">
        <f t="shared" ca="1" si="26"/>
        <v>0</v>
      </c>
      <c r="BO55" s="60">
        <f t="shared" ca="1" si="26"/>
        <v>0</v>
      </c>
      <c r="BP55" s="60">
        <f t="shared" ca="1" si="26"/>
        <v>0</v>
      </c>
      <c r="BQ55" s="60">
        <f t="shared" ca="1" si="26"/>
        <v>-88016.099999996834</v>
      </c>
      <c r="BR55" s="60">
        <f t="shared" ca="1" si="26"/>
        <v>-88016.099999996834</v>
      </c>
      <c r="BS55" s="60">
        <f t="shared" ca="1" si="26"/>
        <v>0</v>
      </c>
      <c r="BT55" s="60">
        <f t="shared" ca="1" si="26"/>
        <v>0</v>
      </c>
      <c r="BU55" s="60">
        <f t="shared" ca="1" si="26"/>
        <v>-1445990693.2399995</v>
      </c>
      <c r="BV55" s="60">
        <f t="shared" ca="1" si="26"/>
        <v>-1205585895.1399996</v>
      </c>
      <c r="BW55" s="60">
        <f t="shared" ca="1" si="26"/>
        <v>-159120301.78</v>
      </c>
      <c r="BX55" s="60">
        <f t="shared" ca="1" si="26"/>
        <v>-27455894.929999996</v>
      </c>
      <c r="BY55" s="60">
        <f t="shared" ca="1" si="26"/>
        <v>0</v>
      </c>
      <c r="BZ55" s="60">
        <f t="shared" ca="1" si="26"/>
        <v>-2678931.29</v>
      </c>
      <c r="CA55" s="60">
        <f t="shared" ca="1" si="26"/>
        <v>-51149670.100000001</v>
      </c>
      <c r="CB55" s="60">
        <f t="shared" ref="CB55:CQ70" ca="1" si="29">INDIRECT("'"&amp;VLOOKUP($A$2,$GC$1:$GD$19,2,0)&amp;"'!"&amp;ADDRESS(IFERROR(MATCH($B55,INDIRECT("'"&amp;VLOOKUP($A$2,$GC$1:$GD$19,2,0)&amp;"'!B:B"),0),MATCH($A$82,INDIRECT("'"&amp;VLOOKUP($A$2,$GC$1:$GD$19,2,0)&amp;"'!A:A"),0)),MATCH(CB$5,INDIRECT("'"&amp;VLOOKUP($A$2,$GC$1:$GD$19,2,0)&amp;"'!5:5"),0)))</f>
        <v>0</v>
      </c>
      <c r="CC55" s="60">
        <f t="shared" ca="1" si="29"/>
        <v>0</v>
      </c>
      <c r="CD55" s="60">
        <f t="shared" ca="1" si="29"/>
        <v>0</v>
      </c>
      <c r="CE55" s="60">
        <f t="shared" ca="1" si="29"/>
        <v>0</v>
      </c>
      <c r="CF55" s="60">
        <f t="shared" ca="1" si="29"/>
        <v>0</v>
      </c>
      <c r="CG55" s="60">
        <f t="shared" ca="1" si="29"/>
        <v>0</v>
      </c>
      <c r="CH55" s="60">
        <f t="shared" ca="1" si="29"/>
        <v>0</v>
      </c>
      <c r="CI55" s="60">
        <f t="shared" ca="1" si="29"/>
        <v>0</v>
      </c>
      <c r="CJ55" s="60">
        <f t="shared" ca="1" si="29"/>
        <v>0</v>
      </c>
      <c r="CK55" s="60">
        <f t="shared" ca="1" si="29"/>
        <v>0</v>
      </c>
      <c r="CL55" s="60">
        <f t="shared" ca="1" si="29"/>
        <v>0</v>
      </c>
      <c r="CM55" s="60">
        <f t="shared" ca="1" si="29"/>
        <v>0</v>
      </c>
      <c r="CN55" s="60">
        <f t="shared" ca="1" si="29"/>
        <v>0</v>
      </c>
      <c r="CO55" s="60">
        <f t="shared" ca="1" si="29"/>
        <v>0</v>
      </c>
      <c r="CP55" s="60">
        <f t="shared" ca="1" si="29"/>
        <v>0</v>
      </c>
      <c r="CQ55" s="60">
        <f t="shared" ca="1" si="29"/>
        <v>0</v>
      </c>
      <c r="CR55" s="60">
        <f t="shared" ref="CR55:CT70" ca="1" si="30">INDIRECT("'"&amp;VLOOKUP($A$2,$GC$1:$GD$19,2,0)&amp;"'!"&amp;ADDRESS(IFERROR(MATCH($B55,INDIRECT("'"&amp;VLOOKUP($A$2,$GC$1:$GD$19,2,0)&amp;"'!B:B"),0),MATCH($A$82,INDIRECT("'"&amp;VLOOKUP($A$2,$GC$1:$GD$19,2,0)&amp;"'!A:A"),0)),MATCH(CR$5,INDIRECT("'"&amp;VLOOKUP($A$2,$GC$1:$GD$19,2,0)&amp;"'!5:5"),0)))</f>
        <v>0</v>
      </c>
      <c r="CS55" s="60">
        <f t="shared" ca="1" si="30"/>
        <v>0</v>
      </c>
      <c r="CT55" s="60">
        <f t="shared" ca="1" si="30"/>
        <v>0</v>
      </c>
      <c r="CU55" s="60">
        <f t="shared" ca="1" si="6"/>
        <v>-43517719.380000591</v>
      </c>
    </row>
    <row r="56" spans="1:99" ht="12.75" customHeight="1">
      <c r="A56" s="43" t="s">
        <v>99</v>
      </c>
      <c r="B56" s="58">
        <v>2005</v>
      </c>
      <c r="C56" s="59" t="s">
        <v>377</v>
      </c>
      <c r="D56" s="60">
        <f t="shared" ca="1" si="27"/>
        <v>5211943.2699999996</v>
      </c>
      <c r="E56" s="60">
        <f t="shared" ca="1" si="27"/>
        <v>79974.59</v>
      </c>
      <c r="F56" s="60">
        <f t="shared" ca="1" si="27"/>
        <v>89621.95</v>
      </c>
      <c r="G56" s="60">
        <f t="shared" ca="1" si="27"/>
        <v>-9647.36</v>
      </c>
      <c r="H56" s="60">
        <f t="shared" ca="1" si="27"/>
        <v>37369.339999999997</v>
      </c>
      <c r="I56" s="60">
        <f t="shared" ca="1" si="27"/>
        <v>29137.61</v>
      </c>
      <c r="J56" s="60">
        <f t="shared" ca="1" si="27"/>
        <v>-113316.79</v>
      </c>
      <c r="K56" s="60">
        <f t="shared" ca="1" si="27"/>
        <v>142454.39999999999</v>
      </c>
      <c r="L56" s="60">
        <f t="shared" ca="1" si="27"/>
        <v>8231.73</v>
      </c>
      <c r="M56" s="60">
        <f t="shared" ca="1" si="27"/>
        <v>14708.93</v>
      </c>
      <c r="N56" s="60">
        <f t="shared" ca="1" si="27"/>
        <v>-6477.2</v>
      </c>
      <c r="O56" s="60">
        <f t="shared" ca="1" si="27"/>
        <v>0</v>
      </c>
      <c r="P56" s="60">
        <f t="shared" ca="1" si="27"/>
        <v>0</v>
      </c>
      <c r="Q56" s="60">
        <f t="shared" ca="1" si="27"/>
        <v>0</v>
      </c>
      <c r="R56" s="60">
        <f t="shared" ca="1" si="27"/>
        <v>0</v>
      </c>
      <c r="S56" s="60">
        <f t="shared" ca="1" si="27"/>
        <v>0</v>
      </c>
      <c r="T56" s="60">
        <f t="shared" ca="1" si="24"/>
        <v>0</v>
      </c>
      <c r="U56" s="60">
        <f t="shared" ca="1" si="24"/>
        <v>0</v>
      </c>
      <c r="V56" s="60">
        <f t="shared" ca="1" si="24"/>
        <v>5094599.34</v>
      </c>
      <c r="W56" s="60">
        <f t="shared" ca="1" si="24"/>
        <v>2492775.5300000003</v>
      </c>
      <c r="X56" s="60">
        <f t="shared" ca="1" si="24"/>
        <v>0</v>
      </c>
      <c r="Y56" s="60">
        <f t="shared" ca="1" si="24"/>
        <v>0</v>
      </c>
      <c r="Z56" s="60">
        <f t="shared" ca="1" si="24"/>
        <v>2601823.81</v>
      </c>
      <c r="AA56" s="60">
        <f t="shared" ca="1" si="24"/>
        <v>0</v>
      </c>
      <c r="AB56" s="60">
        <f t="shared" ca="1" si="24"/>
        <v>0</v>
      </c>
      <c r="AC56" s="60">
        <f t="shared" ca="1" si="24"/>
        <v>0</v>
      </c>
      <c r="AD56" s="60">
        <f t="shared" ca="1" si="24"/>
        <v>0</v>
      </c>
      <c r="AE56" s="60">
        <f t="shared" ca="1" si="24"/>
        <v>0</v>
      </c>
      <c r="AF56" s="60">
        <f t="shared" ca="1" si="24"/>
        <v>0</v>
      </c>
      <c r="AG56" s="60">
        <f t="shared" ca="1" si="24"/>
        <v>0</v>
      </c>
      <c r="AH56" s="60">
        <f t="shared" ca="1" si="25"/>
        <v>0</v>
      </c>
      <c r="AI56" s="60">
        <f t="shared" ca="1" si="25"/>
        <v>0</v>
      </c>
      <c r="AJ56" s="60">
        <f t="shared" ca="1" si="25"/>
        <v>0</v>
      </c>
      <c r="AK56" s="60">
        <f t="shared" ca="1" si="25"/>
        <v>0</v>
      </c>
      <c r="AL56" s="60">
        <f t="shared" ca="1" si="25"/>
        <v>0</v>
      </c>
      <c r="AM56" s="60">
        <f t="shared" ca="1" si="25"/>
        <v>0</v>
      </c>
      <c r="AN56" s="60">
        <f t="shared" ca="1" si="25"/>
        <v>-1404488.1800000009</v>
      </c>
      <c r="AO56" s="60">
        <f t="shared" ca="1" si="25"/>
        <v>-2929523.6</v>
      </c>
      <c r="AP56" s="60">
        <f t="shared" ca="1" si="25"/>
        <v>-2929523.6</v>
      </c>
      <c r="AQ56" s="60">
        <f t="shared" ca="1" si="25"/>
        <v>0</v>
      </c>
      <c r="AR56" s="60">
        <f t="shared" ca="1" si="25"/>
        <v>89381.889999999665</v>
      </c>
      <c r="AS56" s="60">
        <f t="shared" ca="1" si="25"/>
        <v>89381.889999999665</v>
      </c>
      <c r="AT56" s="60">
        <f t="shared" ca="1" si="25"/>
        <v>-3649380.72</v>
      </c>
      <c r="AU56" s="60">
        <f t="shared" ca="1" si="25"/>
        <v>-3649380.72</v>
      </c>
      <c r="AV56" s="60">
        <f t="shared" ca="1" si="25"/>
        <v>0</v>
      </c>
      <c r="AW56" s="60">
        <f t="shared" ca="1" si="25"/>
        <v>0</v>
      </c>
      <c r="AX56" s="60">
        <f t="shared" ca="1" si="28"/>
        <v>0</v>
      </c>
      <c r="AY56" s="60">
        <f t="shared" ca="1" si="28"/>
        <v>3738762.61</v>
      </c>
      <c r="AZ56" s="60">
        <f t="shared" ca="1" si="28"/>
        <v>0</v>
      </c>
      <c r="BA56" s="60">
        <f t="shared" ca="1" si="28"/>
        <v>0</v>
      </c>
      <c r="BB56" s="60">
        <f t="shared" ca="1" si="28"/>
        <v>0</v>
      </c>
      <c r="BC56" s="60">
        <f t="shared" ca="1" si="28"/>
        <v>0</v>
      </c>
      <c r="BD56" s="60">
        <f t="shared" ca="1" si="28"/>
        <v>0</v>
      </c>
      <c r="BE56" s="60">
        <f t="shared" ca="1" si="28"/>
        <v>0</v>
      </c>
      <c r="BF56" s="60">
        <f t="shared" ca="1" si="28"/>
        <v>0</v>
      </c>
      <c r="BG56" s="60">
        <f t="shared" ca="1" si="28"/>
        <v>0</v>
      </c>
      <c r="BH56" s="60">
        <f t="shared" ca="1" si="28"/>
        <v>0</v>
      </c>
      <c r="BI56" s="60">
        <f t="shared" ca="1" si="28"/>
        <v>0</v>
      </c>
      <c r="BJ56" s="60">
        <f t="shared" ca="1" si="28"/>
        <v>1816758.6899999995</v>
      </c>
      <c r="BK56" s="60">
        <f t="shared" ca="1" si="28"/>
        <v>1816758.6899999995</v>
      </c>
      <c r="BL56" s="60">
        <f t="shared" ca="1" si="26"/>
        <v>-4435504.3499999996</v>
      </c>
      <c r="BM56" s="60">
        <f t="shared" ca="1" si="26"/>
        <v>6252263.0399999991</v>
      </c>
      <c r="BN56" s="60">
        <f t="shared" ca="1" si="26"/>
        <v>0</v>
      </c>
      <c r="BO56" s="60">
        <f t="shared" ca="1" si="26"/>
        <v>0</v>
      </c>
      <c r="BP56" s="60">
        <f t="shared" ca="1" si="26"/>
        <v>0</v>
      </c>
      <c r="BQ56" s="60">
        <f t="shared" ca="1" si="26"/>
        <v>-272.07</v>
      </c>
      <c r="BR56" s="60">
        <f t="shared" ca="1" si="26"/>
        <v>-272.07</v>
      </c>
      <c r="BS56" s="60">
        <f t="shared" ca="1" si="26"/>
        <v>0</v>
      </c>
      <c r="BT56" s="60">
        <f t="shared" ca="1" si="26"/>
        <v>0</v>
      </c>
      <c r="BU56" s="60">
        <f t="shared" ca="1" si="26"/>
        <v>-109924.02</v>
      </c>
      <c r="BV56" s="60">
        <f t="shared" ca="1" si="26"/>
        <v>-11975.48</v>
      </c>
      <c r="BW56" s="60">
        <f t="shared" ca="1" si="26"/>
        <v>-74798.84</v>
      </c>
      <c r="BX56" s="60">
        <f t="shared" ca="1" si="26"/>
        <v>-7543.85</v>
      </c>
      <c r="BY56" s="60">
        <f t="shared" ca="1" si="26"/>
        <v>0</v>
      </c>
      <c r="BZ56" s="60">
        <f t="shared" ca="1" si="26"/>
        <v>-5316.99</v>
      </c>
      <c r="CA56" s="60">
        <f t="shared" ca="1" si="26"/>
        <v>-9794.25</v>
      </c>
      <c r="CB56" s="60">
        <f t="shared" ca="1" si="29"/>
        <v>0</v>
      </c>
      <c r="CC56" s="60">
        <f t="shared" ca="1" si="29"/>
        <v>-494.61</v>
      </c>
      <c r="CD56" s="60">
        <f t="shared" ca="1" si="29"/>
        <v>-270909.07</v>
      </c>
      <c r="CE56" s="60">
        <f t="shared" ca="1" si="29"/>
        <v>0</v>
      </c>
      <c r="CF56" s="60">
        <f t="shared" ca="1" si="29"/>
        <v>0</v>
      </c>
      <c r="CG56" s="60">
        <f t="shared" ca="1" si="29"/>
        <v>0</v>
      </c>
      <c r="CH56" s="60">
        <f t="shared" ca="1" si="29"/>
        <v>0</v>
      </c>
      <c r="CI56" s="60">
        <f t="shared" ca="1" si="29"/>
        <v>-270909.07</v>
      </c>
      <c r="CJ56" s="60">
        <f t="shared" ca="1" si="29"/>
        <v>0</v>
      </c>
      <c r="CK56" s="60">
        <f t="shared" ca="1" si="29"/>
        <v>0</v>
      </c>
      <c r="CL56" s="60">
        <f t="shared" ca="1" si="29"/>
        <v>0</v>
      </c>
      <c r="CM56" s="60">
        <f t="shared" ca="1" si="29"/>
        <v>0</v>
      </c>
      <c r="CN56" s="60">
        <f t="shared" ca="1" si="29"/>
        <v>0</v>
      </c>
      <c r="CO56" s="60">
        <f t="shared" ca="1" si="29"/>
        <v>0</v>
      </c>
      <c r="CP56" s="60">
        <f t="shared" ca="1" si="29"/>
        <v>0</v>
      </c>
      <c r="CQ56" s="60">
        <f t="shared" ca="1" si="29"/>
        <v>0</v>
      </c>
      <c r="CR56" s="60">
        <f t="shared" ca="1" si="30"/>
        <v>0</v>
      </c>
      <c r="CS56" s="60">
        <f t="shared" ca="1" si="30"/>
        <v>0</v>
      </c>
      <c r="CT56" s="60">
        <f t="shared" ca="1" si="30"/>
        <v>0</v>
      </c>
      <c r="CU56" s="60">
        <f t="shared" ca="1" si="6"/>
        <v>3807455.0899999989</v>
      </c>
    </row>
    <row r="57" spans="1:99" ht="12.75" customHeight="1">
      <c r="A57" s="43" t="s">
        <v>101</v>
      </c>
      <c r="B57" s="58">
        <v>2006</v>
      </c>
      <c r="C57" s="59" t="s">
        <v>378</v>
      </c>
      <c r="D57" s="60">
        <f t="shared" ca="1" si="27"/>
        <v>338204532.06999999</v>
      </c>
      <c r="E57" s="60">
        <f t="shared" ca="1" si="27"/>
        <v>325314050.07999998</v>
      </c>
      <c r="F57" s="60">
        <f t="shared" ca="1" si="27"/>
        <v>355933407.65999997</v>
      </c>
      <c r="G57" s="60">
        <f t="shared" ca="1" si="27"/>
        <v>-30619357.579999998</v>
      </c>
      <c r="H57" s="60">
        <f t="shared" ca="1" si="27"/>
        <v>-54921716.29999999</v>
      </c>
      <c r="I57" s="60">
        <f t="shared" ca="1" si="27"/>
        <v>-47223689.75999999</v>
      </c>
      <c r="J57" s="60">
        <f t="shared" ca="1" si="27"/>
        <v>-214869761.56</v>
      </c>
      <c r="K57" s="60">
        <f t="shared" ca="1" si="27"/>
        <v>167646071.80000001</v>
      </c>
      <c r="L57" s="60">
        <f t="shared" ca="1" si="27"/>
        <v>-7698026.54</v>
      </c>
      <c r="M57" s="60">
        <f t="shared" ca="1" si="27"/>
        <v>1395706.97</v>
      </c>
      <c r="N57" s="60">
        <f t="shared" ca="1" si="27"/>
        <v>-9093733.5099999998</v>
      </c>
      <c r="O57" s="60">
        <f t="shared" ca="1" si="27"/>
        <v>0</v>
      </c>
      <c r="P57" s="60">
        <f t="shared" ca="1" si="27"/>
        <v>0</v>
      </c>
      <c r="Q57" s="60">
        <f t="shared" ca="1" si="27"/>
        <v>0</v>
      </c>
      <c r="R57" s="60">
        <f t="shared" ca="1" si="27"/>
        <v>0</v>
      </c>
      <c r="S57" s="60">
        <f t="shared" ca="1" si="27"/>
        <v>0</v>
      </c>
      <c r="T57" s="60">
        <f t="shared" ca="1" si="24"/>
        <v>0</v>
      </c>
      <c r="U57" s="60">
        <f t="shared" ca="1" si="24"/>
        <v>0</v>
      </c>
      <c r="V57" s="60">
        <f t="shared" ca="1" si="24"/>
        <v>58237627.359999992</v>
      </c>
      <c r="W57" s="60">
        <f t="shared" ca="1" si="24"/>
        <v>115.9</v>
      </c>
      <c r="X57" s="60">
        <f t="shared" ca="1" si="24"/>
        <v>0</v>
      </c>
      <c r="Y57" s="60">
        <f t="shared" ca="1" si="24"/>
        <v>-72962.58</v>
      </c>
      <c r="Z57" s="60">
        <f t="shared" ca="1" si="24"/>
        <v>58310474.039999992</v>
      </c>
      <c r="AA57" s="60">
        <f t="shared" ca="1" si="24"/>
        <v>0</v>
      </c>
      <c r="AB57" s="60">
        <f t="shared" ca="1" si="24"/>
        <v>0</v>
      </c>
      <c r="AC57" s="60">
        <f t="shared" ca="1" si="24"/>
        <v>0</v>
      </c>
      <c r="AD57" s="60">
        <f t="shared" ca="1" si="24"/>
        <v>0</v>
      </c>
      <c r="AE57" s="60">
        <f t="shared" ca="1" si="24"/>
        <v>0</v>
      </c>
      <c r="AF57" s="60">
        <f t="shared" ca="1" si="24"/>
        <v>-4.9000000000000004</v>
      </c>
      <c r="AG57" s="60">
        <f t="shared" ca="1" si="24"/>
        <v>9574575.8300000001</v>
      </c>
      <c r="AH57" s="60">
        <f t="shared" ca="1" si="25"/>
        <v>9574575.8300000001</v>
      </c>
      <c r="AI57" s="60">
        <f t="shared" ca="1" si="25"/>
        <v>0</v>
      </c>
      <c r="AJ57" s="60">
        <f t="shared" ca="1" si="25"/>
        <v>0</v>
      </c>
      <c r="AK57" s="60">
        <f t="shared" ca="1" si="25"/>
        <v>0</v>
      </c>
      <c r="AL57" s="60">
        <f t="shared" ca="1" si="25"/>
        <v>0</v>
      </c>
      <c r="AM57" s="60">
        <f t="shared" ca="1" si="25"/>
        <v>0</v>
      </c>
      <c r="AN57" s="60">
        <f t="shared" ca="1" si="25"/>
        <v>-451025863.54587674</v>
      </c>
      <c r="AO57" s="60">
        <f t="shared" ca="1" si="25"/>
        <v>-63956001.5</v>
      </c>
      <c r="AP57" s="60">
        <f t="shared" ca="1" si="25"/>
        <v>-75430293.5</v>
      </c>
      <c r="AQ57" s="60">
        <f t="shared" ca="1" si="25"/>
        <v>11474292</v>
      </c>
      <c r="AR57" s="60">
        <f t="shared" ca="1" si="25"/>
        <v>22106846.599999994</v>
      </c>
      <c r="AS57" s="60">
        <f t="shared" ca="1" si="25"/>
        <v>21510298.049999997</v>
      </c>
      <c r="AT57" s="60">
        <f t="shared" ca="1" si="25"/>
        <v>-94042066.340000004</v>
      </c>
      <c r="AU57" s="60">
        <f t="shared" ca="1" si="25"/>
        <v>-83298646.340000004</v>
      </c>
      <c r="AV57" s="60">
        <f t="shared" ca="1" si="25"/>
        <v>-10743420</v>
      </c>
      <c r="AW57" s="60">
        <f t="shared" ca="1" si="25"/>
        <v>0</v>
      </c>
      <c r="AX57" s="60">
        <f t="shared" ca="1" si="28"/>
        <v>0</v>
      </c>
      <c r="AY57" s="60">
        <f t="shared" ca="1" si="28"/>
        <v>115552364.39</v>
      </c>
      <c r="AZ57" s="60">
        <f t="shared" ca="1" si="28"/>
        <v>596548.54999999702</v>
      </c>
      <c r="BA57" s="60">
        <f t="shared" ca="1" si="28"/>
        <v>20113983.859999999</v>
      </c>
      <c r="BB57" s="60">
        <f t="shared" ca="1" si="28"/>
        <v>16592144.76</v>
      </c>
      <c r="BC57" s="60">
        <f t="shared" ca="1" si="28"/>
        <v>3521839.1</v>
      </c>
      <c r="BD57" s="60">
        <f t="shared" ca="1" si="28"/>
        <v>0</v>
      </c>
      <c r="BE57" s="60">
        <f t="shared" ca="1" si="28"/>
        <v>0</v>
      </c>
      <c r="BF57" s="60">
        <f t="shared" ca="1" si="28"/>
        <v>-19517435.310000002</v>
      </c>
      <c r="BG57" s="60">
        <f t="shared" ca="1" si="28"/>
        <v>0</v>
      </c>
      <c r="BH57" s="60">
        <f t="shared" ca="1" si="28"/>
        <v>0</v>
      </c>
      <c r="BI57" s="60">
        <f t="shared" ca="1" si="28"/>
        <v>0</v>
      </c>
      <c r="BJ57" s="60">
        <f t="shared" ca="1" si="28"/>
        <v>-99453300.789999858</v>
      </c>
      <c r="BK57" s="60">
        <f t="shared" ca="1" si="28"/>
        <v>-99068192.649999857</v>
      </c>
      <c r="BL57" s="60">
        <f t="shared" ca="1" si="26"/>
        <v>-948793557.82999992</v>
      </c>
      <c r="BM57" s="60">
        <f t="shared" ca="1" si="26"/>
        <v>849725365.18000007</v>
      </c>
      <c r="BN57" s="60">
        <f t="shared" ca="1" si="26"/>
        <v>-385108.14</v>
      </c>
      <c r="BO57" s="60">
        <f t="shared" ca="1" si="26"/>
        <v>480534.5</v>
      </c>
      <c r="BP57" s="60">
        <f t="shared" ca="1" si="26"/>
        <v>-865642.64</v>
      </c>
      <c r="BQ57" s="60">
        <f t="shared" ca="1" si="26"/>
        <v>-1736601.5000000028</v>
      </c>
      <c r="BR57" s="60">
        <f t="shared" ca="1" si="26"/>
        <v>-1736601.5000000028</v>
      </c>
      <c r="BS57" s="60">
        <f t="shared" ca="1" si="26"/>
        <v>0</v>
      </c>
      <c r="BT57" s="60">
        <f t="shared" ca="1" si="26"/>
        <v>0</v>
      </c>
      <c r="BU57" s="60">
        <f t="shared" ca="1" si="26"/>
        <v>-307986806.35587686</v>
      </c>
      <c r="BV57" s="60">
        <f t="shared" ca="1" si="26"/>
        <v>-109816908.41587682</v>
      </c>
      <c r="BW57" s="60">
        <f t="shared" ca="1" si="26"/>
        <v>-113301160.54000001</v>
      </c>
      <c r="BX57" s="60">
        <f t="shared" ca="1" si="26"/>
        <v>-66333340.719999999</v>
      </c>
      <c r="BY57" s="60">
        <f t="shared" ca="1" si="26"/>
        <v>0</v>
      </c>
      <c r="BZ57" s="60">
        <f t="shared" ca="1" si="26"/>
        <v>-2703780.02</v>
      </c>
      <c r="CA57" s="60">
        <f t="shared" ca="1" si="26"/>
        <v>0</v>
      </c>
      <c r="CB57" s="60">
        <f t="shared" ca="1" si="29"/>
        <v>501496.13</v>
      </c>
      <c r="CC57" s="60">
        <f t="shared" ca="1" si="29"/>
        <v>-16333112.789999997</v>
      </c>
      <c r="CD57" s="60">
        <f t="shared" ca="1" si="29"/>
        <v>0</v>
      </c>
      <c r="CE57" s="60">
        <f t="shared" ca="1" si="29"/>
        <v>0</v>
      </c>
      <c r="CF57" s="60">
        <f t="shared" ca="1" si="29"/>
        <v>0</v>
      </c>
      <c r="CG57" s="60">
        <f t="shared" ca="1" si="29"/>
        <v>0</v>
      </c>
      <c r="CH57" s="60">
        <f t="shared" ca="1" si="29"/>
        <v>0</v>
      </c>
      <c r="CI57" s="60">
        <f t="shared" ca="1" si="29"/>
        <v>0</v>
      </c>
      <c r="CJ57" s="60">
        <f t="shared" ca="1" si="29"/>
        <v>0</v>
      </c>
      <c r="CK57" s="60">
        <f t="shared" ca="1" si="29"/>
        <v>0</v>
      </c>
      <c r="CL57" s="60">
        <f t="shared" ca="1" si="29"/>
        <v>0</v>
      </c>
      <c r="CM57" s="60">
        <f t="shared" ca="1" si="29"/>
        <v>0</v>
      </c>
      <c r="CN57" s="60">
        <f t="shared" ca="1" si="29"/>
        <v>0</v>
      </c>
      <c r="CO57" s="60">
        <f t="shared" ca="1" si="29"/>
        <v>0</v>
      </c>
      <c r="CP57" s="60">
        <f t="shared" ca="1" si="29"/>
        <v>0</v>
      </c>
      <c r="CQ57" s="60">
        <f t="shared" ca="1" si="29"/>
        <v>0</v>
      </c>
      <c r="CR57" s="60">
        <f t="shared" ca="1" si="30"/>
        <v>0</v>
      </c>
      <c r="CS57" s="60">
        <f t="shared" ca="1" si="30"/>
        <v>0</v>
      </c>
      <c r="CT57" s="60">
        <f t="shared" ca="1" si="30"/>
        <v>0</v>
      </c>
      <c r="CU57" s="60">
        <f t="shared" ca="1" si="6"/>
        <v>-112821331.47587675</v>
      </c>
    </row>
    <row r="58" spans="1:99" ht="12.75" customHeight="1">
      <c r="A58" s="43" t="s">
        <v>103</v>
      </c>
      <c r="B58" s="58">
        <v>2007</v>
      </c>
      <c r="C58" s="59" t="s">
        <v>377</v>
      </c>
      <c r="D58" s="60">
        <f t="shared" ca="1" si="27"/>
        <v>287762488.64999998</v>
      </c>
      <c r="E58" s="60">
        <f t="shared" ca="1" si="27"/>
        <v>238038548.30000001</v>
      </c>
      <c r="F58" s="60">
        <f t="shared" ca="1" si="27"/>
        <v>247168340</v>
      </c>
      <c r="G58" s="60">
        <f t="shared" ca="1" si="27"/>
        <v>-9129791.6999999993</v>
      </c>
      <c r="H58" s="60">
        <f t="shared" ca="1" si="27"/>
        <v>-9160099.2800000012</v>
      </c>
      <c r="I58" s="60">
        <f t="shared" ca="1" si="27"/>
        <v>-9160099.2800000012</v>
      </c>
      <c r="J58" s="60">
        <f t="shared" ca="1" si="27"/>
        <v>-46556963.060000002</v>
      </c>
      <c r="K58" s="60">
        <f t="shared" ca="1" si="27"/>
        <v>37396863.780000001</v>
      </c>
      <c r="L58" s="60">
        <f t="shared" ca="1" si="27"/>
        <v>0</v>
      </c>
      <c r="M58" s="60">
        <f t="shared" ca="1" si="27"/>
        <v>0</v>
      </c>
      <c r="N58" s="60">
        <f t="shared" ca="1" si="27"/>
        <v>0</v>
      </c>
      <c r="O58" s="60">
        <f t="shared" ca="1" si="27"/>
        <v>0</v>
      </c>
      <c r="P58" s="60">
        <f t="shared" ca="1" si="27"/>
        <v>0</v>
      </c>
      <c r="Q58" s="60">
        <f t="shared" ca="1" si="27"/>
        <v>0</v>
      </c>
      <c r="R58" s="60">
        <f t="shared" ca="1" si="27"/>
        <v>0</v>
      </c>
      <c r="S58" s="60">
        <f t="shared" ca="1" si="27"/>
        <v>0</v>
      </c>
      <c r="T58" s="60">
        <f t="shared" ca="1" si="24"/>
        <v>0</v>
      </c>
      <c r="U58" s="60">
        <f t="shared" ca="1" si="24"/>
        <v>0</v>
      </c>
      <c r="V58" s="60">
        <f t="shared" ca="1" si="24"/>
        <v>58426053.549999997</v>
      </c>
      <c r="W58" s="60">
        <f t="shared" ca="1" si="24"/>
        <v>0</v>
      </c>
      <c r="X58" s="60">
        <f t="shared" ca="1" si="24"/>
        <v>0</v>
      </c>
      <c r="Y58" s="60">
        <f t="shared" ca="1" si="24"/>
        <v>0</v>
      </c>
      <c r="Z58" s="60">
        <f t="shared" ca="1" si="24"/>
        <v>0</v>
      </c>
      <c r="AA58" s="60">
        <f t="shared" ca="1" si="24"/>
        <v>0</v>
      </c>
      <c r="AB58" s="60">
        <f t="shared" ca="1" si="24"/>
        <v>0</v>
      </c>
      <c r="AC58" s="60">
        <f t="shared" ca="1" si="24"/>
        <v>0</v>
      </c>
      <c r="AD58" s="60">
        <f t="shared" ca="1" si="24"/>
        <v>0</v>
      </c>
      <c r="AE58" s="60">
        <f t="shared" ca="1" si="24"/>
        <v>58426053.549999997</v>
      </c>
      <c r="AF58" s="60">
        <f t="shared" ca="1" si="24"/>
        <v>0</v>
      </c>
      <c r="AG58" s="60">
        <f t="shared" ca="1" si="24"/>
        <v>457986.08</v>
      </c>
      <c r="AH58" s="60">
        <f t="shared" ca="1" si="25"/>
        <v>457986.08</v>
      </c>
      <c r="AI58" s="60">
        <f t="shared" ca="1" si="25"/>
        <v>0</v>
      </c>
      <c r="AJ58" s="60">
        <f t="shared" ca="1" si="25"/>
        <v>0</v>
      </c>
      <c r="AK58" s="60">
        <f t="shared" ca="1" si="25"/>
        <v>0</v>
      </c>
      <c r="AL58" s="60">
        <f t="shared" ca="1" si="25"/>
        <v>0</v>
      </c>
      <c r="AM58" s="60">
        <f t="shared" ca="1" si="25"/>
        <v>0</v>
      </c>
      <c r="AN58" s="60">
        <f t="shared" ca="1" si="25"/>
        <v>-181227871.95999998</v>
      </c>
      <c r="AO58" s="60">
        <f t="shared" ca="1" si="25"/>
        <v>-11167951.369999999</v>
      </c>
      <c r="AP58" s="60">
        <f t="shared" ca="1" si="25"/>
        <v>-11167951.369999999</v>
      </c>
      <c r="AQ58" s="60">
        <f t="shared" ca="1" si="25"/>
        <v>0</v>
      </c>
      <c r="AR58" s="60">
        <f t="shared" ca="1" si="25"/>
        <v>-9948281.4000000004</v>
      </c>
      <c r="AS58" s="60">
        <f t="shared" ca="1" si="25"/>
        <v>-9938677.0500000007</v>
      </c>
      <c r="AT58" s="60">
        <f t="shared" ca="1" si="25"/>
        <v>-16404350.620000001</v>
      </c>
      <c r="AU58" s="60">
        <f t="shared" ca="1" si="25"/>
        <v>-10817628.82</v>
      </c>
      <c r="AV58" s="60">
        <f t="shared" ca="1" si="25"/>
        <v>-5586721.7999999998</v>
      </c>
      <c r="AW58" s="60">
        <f t="shared" ca="1" si="25"/>
        <v>0</v>
      </c>
      <c r="AX58" s="60">
        <f t="shared" ca="1" si="28"/>
        <v>0</v>
      </c>
      <c r="AY58" s="60">
        <f t="shared" ca="1" si="28"/>
        <v>6465673.5700000003</v>
      </c>
      <c r="AZ58" s="60">
        <f t="shared" ca="1" si="28"/>
        <v>-9604.35</v>
      </c>
      <c r="BA58" s="60">
        <f t="shared" ca="1" si="28"/>
        <v>0</v>
      </c>
      <c r="BB58" s="60">
        <f t="shared" ca="1" si="28"/>
        <v>0</v>
      </c>
      <c r="BC58" s="60">
        <f t="shared" ca="1" si="28"/>
        <v>0</v>
      </c>
      <c r="BD58" s="60">
        <f t="shared" ca="1" si="28"/>
        <v>0</v>
      </c>
      <c r="BE58" s="60">
        <f t="shared" ca="1" si="28"/>
        <v>0</v>
      </c>
      <c r="BF58" s="60">
        <f t="shared" ca="1" si="28"/>
        <v>-9604.35</v>
      </c>
      <c r="BG58" s="60">
        <f t="shared" ca="1" si="28"/>
        <v>0</v>
      </c>
      <c r="BH58" s="60">
        <f t="shared" ca="1" si="28"/>
        <v>0</v>
      </c>
      <c r="BI58" s="60">
        <f t="shared" ca="1" si="28"/>
        <v>0</v>
      </c>
      <c r="BJ58" s="60">
        <f t="shared" ca="1" si="28"/>
        <v>-39330591.960000008</v>
      </c>
      <c r="BK58" s="60">
        <f t="shared" ca="1" si="28"/>
        <v>-39330591.960000008</v>
      </c>
      <c r="BL58" s="60">
        <f t="shared" ca="1" si="26"/>
        <v>-159838445.93000001</v>
      </c>
      <c r="BM58" s="60">
        <f t="shared" ca="1" si="26"/>
        <v>120507853.97</v>
      </c>
      <c r="BN58" s="60">
        <f t="shared" ca="1" si="26"/>
        <v>0</v>
      </c>
      <c r="BO58" s="60">
        <f t="shared" ca="1" si="26"/>
        <v>0</v>
      </c>
      <c r="BP58" s="60">
        <f t="shared" ca="1" si="26"/>
        <v>0</v>
      </c>
      <c r="BQ58" s="60">
        <f t="shared" ca="1" si="26"/>
        <v>-3115895.0700000003</v>
      </c>
      <c r="BR58" s="60">
        <f t="shared" ca="1" si="26"/>
        <v>-3115895.0700000003</v>
      </c>
      <c r="BS58" s="60">
        <f t="shared" ca="1" si="26"/>
        <v>0</v>
      </c>
      <c r="BT58" s="60">
        <f t="shared" ca="1" si="26"/>
        <v>0</v>
      </c>
      <c r="BU58" s="60">
        <f t="shared" ca="1" si="26"/>
        <v>-117665152.15999998</v>
      </c>
      <c r="BV58" s="60">
        <f t="shared" ca="1" si="26"/>
        <v>-84524130.049999982</v>
      </c>
      <c r="BW58" s="60">
        <f t="shared" ca="1" si="26"/>
        <v>-29049834.839999996</v>
      </c>
      <c r="BX58" s="60">
        <f t="shared" ca="1" si="26"/>
        <v>-11762562.060000002</v>
      </c>
      <c r="BY58" s="60">
        <f t="shared" ca="1" si="26"/>
        <v>0</v>
      </c>
      <c r="BZ58" s="60">
        <f t="shared" ca="1" si="26"/>
        <v>27210824.109999999</v>
      </c>
      <c r="CA58" s="60">
        <f t="shared" ca="1" si="26"/>
        <v>-29914989.399999991</v>
      </c>
      <c r="CB58" s="60">
        <f t="shared" ca="1" si="29"/>
        <v>0</v>
      </c>
      <c r="CC58" s="60">
        <f t="shared" ca="1" si="29"/>
        <v>10375540.079999998</v>
      </c>
      <c r="CD58" s="60">
        <f t="shared" ca="1" si="29"/>
        <v>0</v>
      </c>
      <c r="CE58" s="60">
        <f t="shared" ca="1" si="29"/>
        <v>0</v>
      </c>
      <c r="CF58" s="60">
        <f t="shared" ca="1" si="29"/>
        <v>0</v>
      </c>
      <c r="CG58" s="60">
        <f t="shared" ca="1" si="29"/>
        <v>0</v>
      </c>
      <c r="CH58" s="60">
        <f t="shared" ca="1" si="29"/>
        <v>0</v>
      </c>
      <c r="CI58" s="60">
        <f t="shared" ca="1" si="29"/>
        <v>0</v>
      </c>
      <c r="CJ58" s="60">
        <f t="shared" ca="1" si="29"/>
        <v>0</v>
      </c>
      <c r="CK58" s="60">
        <f t="shared" ca="1" si="29"/>
        <v>0</v>
      </c>
      <c r="CL58" s="60">
        <f t="shared" ca="1" si="29"/>
        <v>0</v>
      </c>
      <c r="CM58" s="60">
        <f t="shared" ca="1" si="29"/>
        <v>0</v>
      </c>
      <c r="CN58" s="60">
        <f t="shared" ca="1" si="29"/>
        <v>0</v>
      </c>
      <c r="CO58" s="60">
        <f t="shared" ca="1" si="29"/>
        <v>0</v>
      </c>
      <c r="CP58" s="60">
        <f t="shared" ca="1" si="29"/>
        <v>0</v>
      </c>
      <c r="CQ58" s="60">
        <f t="shared" ca="1" si="29"/>
        <v>0</v>
      </c>
      <c r="CR58" s="60">
        <f t="shared" ca="1" si="30"/>
        <v>0</v>
      </c>
      <c r="CS58" s="60">
        <f t="shared" ca="1" si="30"/>
        <v>0</v>
      </c>
      <c r="CT58" s="60">
        <f t="shared" ca="1" si="30"/>
        <v>0</v>
      </c>
      <c r="CU58" s="60">
        <f t="shared" ca="1" si="6"/>
        <v>106534616.69</v>
      </c>
    </row>
    <row r="59" spans="1:99" ht="12.75" customHeight="1">
      <c r="A59" s="43" t="s">
        <v>105</v>
      </c>
      <c r="B59" s="58">
        <v>2008</v>
      </c>
      <c r="C59" s="59" t="s">
        <v>377</v>
      </c>
      <c r="D59" s="60">
        <f t="shared" ca="1" si="27"/>
        <v>269166549.53999996</v>
      </c>
      <c r="E59" s="60">
        <f t="shared" ca="1" si="27"/>
        <v>172348246.56999999</v>
      </c>
      <c r="F59" s="60">
        <f t="shared" ca="1" si="27"/>
        <v>172348246.56999999</v>
      </c>
      <c r="G59" s="60">
        <f t="shared" ca="1" si="27"/>
        <v>0</v>
      </c>
      <c r="H59" s="60">
        <f t="shared" ca="1" si="27"/>
        <v>-6240032.5900000036</v>
      </c>
      <c r="I59" s="60">
        <f t="shared" ca="1" si="27"/>
        <v>-6240032.5900000036</v>
      </c>
      <c r="J59" s="60">
        <f t="shared" ca="1" si="27"/>
        <v>-182130103.72</v>
      </c>
      <c r="K59" s="60">
        <f t="shared" ca="1" si="27"/>
        <v>175890071.13</v>
      </c>
      <c r="L59" s="60">
        <f t="shared" ca="1" si="27"/>
        <v>0</v>
      </c>
      <c r="M59" s="60">
        <f t="shared" ca="1" si="27"/>
        <v>0</v>
      </c>
      <c r="N59" s="60">
        <f t="shared" ca="1" si="27"/>
        <v>0</v>
      </c>
      <c r="O59" s="60">
        <f t="shared" ca="1" si="27"/>
        <v>0</v>
      </c>
      <c r="P59" s="60">
        <f t="shared" ca="1" si="27"/>
        <v>0</v>
      </c>
      <c r="Q59" s="60">
        <f t="shared" ca="1" si="27"/>
        <v>0</v>
      </c>
      <c r="R59" s="60">
        <f t="shared" ca="1" si="27"/>
        <v>0</v>
      </c>
      <c r="S59" s="60">
        <f t="shared" ca="1" si="27"/>
        <v>0</v>
      </c>
      <c r="T59" s="60">
        <f t="shared" ca="1" si="24"/>
        <v>0</v>
      </c>
      <c r="U59" s="60">
        <f t="shared" ca="1" si="24"/>
        <v>0</v>
      </c>
      <c r="V59" s="60">
        <f t="shared" ca="1" si="24"/>
        <v>103058335.56</v>
      </c>
      <c r="W59" s="60">
        <f t="shared" ca="1" si="24"/>
        <v>88564373.579999998</v>
      </c>
      <c r="X59" s="60">
        <f t="shared" ca="1" si="24"/>
        <v>0</v>
      </c>
      <c r="Y59" s="60">
        <f t="shared" ca="1" si="24"/>
        <v>14493961.98</v>
      </c>
      <c r="Z59" s="60">
        <f t="shared" ca="1" si="24"/>
        <v>0</v>
      </c>
      <c r="AA59" s="60">
        <f t="shared" ca="1" si="24"/>
        <v>0</v>
      </c>
      <c r="AB59" s="60">
        <f t="shared" ca="1" si="24"/>
        <v>0</v>
      </c>
      <c r="AC59" s="60">
        <f t="shared" ca="1" si="24"/>
        <v>0</v>
      </c>
      <c r="AD59" s="60">
        <f t="shared" ca="1" si="24"/>
        <v>0</v>
      </c>
      <c r="AE59" s="60">
        <f t="shared" ca="1" si="24"/>
        <v>0</v>
      </c>
      <c r="AF59" s="60">
        <f t="shared" ca="1" si="24"/>
        <v>0</v>
      </c>
      <c r="AG59" s="60">
        <f t="shared" ca="1" si="24"/>
        <v>0</v>
      </c>
      <c r="AH59" s="60">
        <f t="shared" ca="1" si="25"/>
        <v>0</v>
      </c>
      <c r="AI59" s="60">
        <f t="shared" ca="1" si="25"/>
        <v>0</v>
      </c>
      <c r="AJ59" s="60">
        <f t="shared" ca="1" si="25"/>
        <v>0</v>
      </c>
      <c r="AK59" s="60">
        <f t="shared" ca="1" si="25"/>
        <v>0</v>
      </c>
      <c r="AL59" s="60">
        <f t="shared" ca="1" si="25"/>
        <v>0</v>
      </c>
      <c r="AM59" s="60">
        <f t="shared" ca="1" si="25"/>
        <v>0</v>
      </c>
      <c r="AN59" s="60">
        <f t="shared" ca="1" si="25"/>
        <v>-211302400.69511998</v>
      </c>
      <c r="AO59" s="60">
        <f t="shared" ca="1" si="25"/>
        <v>-18623409.219999999</v>
      </c>
      <c r="AP59" s="60">
        <f t="shared" ca="1" si="25"/>
        <v>-18623409.219999999</v>
      </c>
      <c r="AQ59" s="60">
        <f t="shared" ca="1" si="25"/>
        <v>0</v>
      </c>
      <c r="AR59" s="60">
        <f t="shared" ca="1" si="25"/>
        <v>-49764789.669999994</v>
      </c>
      <c r="AS59" s="60">
        <f t="shared" ca="1" si="25"/>
        <v>-49764789.669999994</v>
      </c>
      <c r="AT59" s="60">
        <f t="shared" ca="1" si="25"/>
        <v>-100387035.94</v>
      </c>
      <c r="AU59" s="60">
        <f t="shared" ca="1" si="25"/>
        <v>-8508125</v>
      </c>
      <c r="AV59" s="60">
        <f t="shared" ca="1" si="25"/>
        <v>-91878910.939999998</v>
      </c>
      <c r="AW59" s="60">
        <f t="shared" ca="1" si="25"/>
        <v>0</v>
      </c>
      <c r="AX59" s="60">
        <f t="shared" ca="1" si="28"/>
        <v>0</v>
      </c>
      <c r="AY59" s="60">
        <f t="shared" ca="1" si="28"/>
        <v>50622246.270000003</v>
      </c>
      <c r="AZ59" s="60">
        <f t="shared" ca="1" si="28"/>
        <v>0</v>
      </c>
      <c r="BA59" s="60">
        <f t="shared" ca="1" si="28"/>
        <v>0</v>
      </c>
      <c r="BB59" s="60">
        <f t="shared" ca="1" si="28"/>
        <v>0</v>
      </c>
      <c r="BC59" s="60">
        <f t="shared" ca="1" si="28"/>
        <v>0</v>
      </c>
      <c r="BD59" s="60">
        <f t="shared" ca="1" si="28"/>
        <v>0</v>
      </c>
      <c r="BE59" s="60">
        <f t="shared" ca="1" si="28"/>
        <v>0</v>
      </c>
      <c r="BF59" s="60">
        <f t="shared" ca="1" si="28"/>
        <v>0</v>
      </c>
      <c r="BG59" s="60">
        <f t="shared" ca="1" si="28"/>
        <v>0</v>
      </c>
      <c r="BH59" s="60">
        <f t="shared" ca="1" si="28"/>
        <v>0</v>
      </c>
      <c r="BI59" s="60">
        <f t="shared" ca="1" si="28"/>
        <v>0</v>
      </c>
      <c r="BJ59" s="60">
        <f t="shared" ca="1" si="28"/>
        <v>-2496247.6700000004</v>
      </c>
      <c r="BK59" s="60">
        <f t="shared" ca="1" si="28"/>
        <v>-2496247.6700000004</v>
      </c>
      <c r="BL59" s="60">
        <f t="shared" ca="1" si="26"/>
        <v>-3123679.49</v>
      </c>
      <c r="BM59" s="60">
        <f t="shared" ca="1" si="26"/>
        <v>627431.81999999995</v>
      </c>
      <c r="BN59" s="60">
        <f t="shared" ca="1" si="26"/>
        <v>0</v>
      </c>
      <c r="BO59" s="60">
        <f t="shared" ca="1" si="26"/>
        <v>0</v>
      </c>
      <c r="BP59" s="60">
        <f t="shared" ca="1" si="26"/>
        <v>0</v>
      </c>
      <c r="BQ59" s="60">
        <f t="shared" ca="1" si="26"/>
        <v>-1499638.84</v>
      </c>
      <c r="BR59" s="60">
        <f t="shared" ca="1" si="26"/>
        <v>-1499638.84</v>
      </c>
      <c r="BS59" s="60">
        <f t="shared" ca="1" si="26"/>
        <v>0</v>
      </c>
      <c r="BT59" s="60">
        <f t="shared" ca="1" si="26"/>
        <v>0</v>
      </c>
      <c r="BU59" s="60">
        <f t="shared" ca="1" si="26"/>
        <v>-138918315.29512</v>
      </c>
      <c r="BV59" s="60">
        <f t="shared" ca="1" si="26"/>
        <v>-6176594.5099999998</v>
      </c>
      <c r="BW59" s="60">
        <f t="shared" ca="1" si="26"/>
        <v>-39624754.253842004</v>
      </c>
      <c r="BX59" s="60">
        <f t="shared" ca="1" si="26"/>
        <v>-10983911.338288</v>
      </c>
      <c r="BY59" s="60">
        <f t="shared" ca="1" si="26"/>
        <v>0</v>
      </c>
      <c r="BZ59" s="60">
        <f t="shared" ca="1" si="26"/>
        <v>0</v>
      </c>
      <c r="CA59" s="60">
        <f t="shared" ca="1" si="26"/>
        <v>-82132855.192990005</v>
      </c>
      <c r="CB59" s="60">
        <f t="shared" ca="1" si="29"/>
        <v>0</v>
      </c>
      <c r="CC59" s="60">
        <f t="shared" ca="1" si="29"/>
        <v>-200</v>
      </c>
      <c r="CD59" s="60">
        <f t="shared" ca="1" si="29"/>
        <v>0</v>
      </c>
      <c r="CE59" s="60">
        <f t="shared" ca="1" si="29"/>
        <v>0</v>
      </c>
      <c r="CF59" s="60">
        <f t="shared" ca="1" si="29"/>
        <v>0</v>
      </c>
      <c r="CG59" s="60">
        <f t="shared" ca="1" si="29"/>
        <v>0</v>
      </c>
      <c r="CH59" s="60">
        <f t="shared" ca="1" si="29"/>
        <v>0</v>
      </c>
      <c r="CI59" s="60">
        <f t="shared" ca="1" si="29"/>
        <v>0</v>
      </c>
      <c r="CJ59" s="60">
        <f t="shared" ca="1" si="29"/>
        <v>0</v>
      </c>
      <c r="CK59" s="60">
        <f t="shared" ca="1" si="29"/>
        <v>0</v>
      </c>
      <c r="CL59" s="60">
        <f t="shared" ca="1" si="29"/>
        <v>0</v>
      </c>
      <c r="CM59" s="60">
        <f t="shared" ca="1" si="29"/>
        <v>0</v>
      </c>
      <c r="CN59" s="60">
        <f t="shared" ca="1" si="29"/>
        <v>0</v>
      </c>
      <c r="CO59" s="60">
        <f t="shared" ca="1" si="29"/>
        <v>0</v>
      </c>
      <c r="CP59" s="60">
        <f t="shared" ca="1" si="29"/>
        <v>0</v>
      </c>
      <c r="CQ59" s="60">
        <f t="shared" ca="1" si="29"/>
        <v>0</v>
      </c>
      <c r="CR59" s="60">
        <f t="shared" ca="1" si="30"/>
        <v>0</v>
      </c>
      <c r="CS59" s="60">
        <f t="shared" ca="1" si="30"/>
        <v>0</v>
      </c>
      <c r="CT59" s="60">
        <f t="shared" ca="1" si="30"/>
        <v>0</v>
      </c>
      <c r="CU59" s="60">
        <f t="shared" ca="1" si="6"/>
        <v>57864148.844879985</v>
      </c>
    </row>
    <row r="60" spans="1:99" ht="12.75" customHeight="1">
      <c r="A60" s="43" t="s">
        <v>107</v>
      </c>
      <c r="B60" s="58">
        <v>3001</v>
      </c>
      <c r="C60" s="59" t="s">
        <v>378</v>
      </c>
      <c r="D60" s="60">
        <f t="shared" ca="1" si="27"/>
        <v>17697684542.370003</v>
      </c>
      <c r="E60" s="60">
        <f t="shared" ca="1" si="27"/>
        <v>12526526718.160002</v>
      </c>
      <c r="F60" s="60">
        <f t="shared" ca="1" si="27"/>
        <v>12922848509.390001</v>
      </c>
      <c r="G60" s="60">
        <f t="shared" ca="1" si="27"/>
        <v>-396321791.22999996</v>
      </c>
      <c r="H60" s="60">
        <f t="shared" ca="1" si="27"/>
        <v>0</v>
      </c>
      <c r="I60" s="60">
        <f t="shared" ca="1" si="27"/>
        <v>0</v>
      </c>
      <c r="J60" s="60">
        <f t="shared" ca="1" si="27"/>
        <v>0</v>
      </c>
      <c r="K60" s="60">
        <f t="shared" ca="1" si="27"/>
        <v>0</v>
      </c>
      <c r="L60" s="60">
        <f t="shared" ca="1" si="27"/>
        <v>0</v>
      </c>
      <c r="M60" s="60">
        <f t="shared" ca="1" si="27"/>
        <v>0</v>
      </c>
      <c r="N60" s="60">
        <f t="shared" ca="1" si="27"/>
        <v>0</v>
      </c>
      <c r="O60" s="60">
        <f t="shared" ca="1" si="27"/>
        <v>0</v>
      </c>
      <c r="P60" s="60">
        <f t="shared" ca="1" si="27"/>
        <v>0</v>
      </c>
      <c r="Q60" s="60">
        <f t="shared" ca="1" si="27"/>
        <v>0</v>
      </c>
      <c r="R60" s="60">
        <f t="shared" ca="1" si="27"/>
        <v>0</v>
      </c>
      <c r="S60" s="60">
        <f t="shared" ca="1" si="27"/>
        <v>0</v>
      </c>
      <c r="T60" s="60">
        <f t="shared" ca="1" si="24"/>
        <v>0</v>
      </c>
      <c r="U60" s="60">
        <f t="shared" ca="1" si="24"/>
        <v>0</v>
      </c>
      <c r="V60" s="60">
        <f t="shared" ca="1" si="24"/>
        <v>5128439334.8299999</v>
      </c>
      <c r="W60" s="60">
        <f t="shared" ca="1" si="24"/>
        <v>568218232.24000013</v>
      </c>
      <c r="X60" s="60">
        <f t="shared" ca="1" si="24"/>
        <v>390520416.5</v>
      </c>
      <c r="Y60" s="60">
        <f t="shared" ca="1" si="24"/>
        <v>1062877867.0500001</v>
      </c>
      <c r="Z60" s="60">
        <f t="shared" ca="1" si="24"/>
        <v>3106638919.04</v>
      </c>
      <c r="AA60" s="60">
        <f t="shared" ca="1" si="24"/>
        <v>0</v>
      </c>
      <c r="AB60" s="60">
        <f t="shared" ca="1" si="24"/>
        <v>0</v>
      </c>
      <c r="AC60" s="60">
        <f t="shared" ca="1" si="24"/>
        <v>0</v>
      </c>
      <c r="AD60" s="60">
        <f t="shared" ca="1" si="24"/>
        <v>183900</v>
      </c>
      <c r="AE60" s="60">
        <f t="shared" ca="1" si="24"/>
        <v>0</v>
      </c>
      <c r="AF60" s="60">
        <f t="shared" ca="1" si="24"/>
        <v>0</v>
      </c>
      <c r="AG60" s="60">
        <f t="shared" ca="1" si="24"/>
        <v>42718489.380000003</v>
      </c>
      <c r="AH60" s="60">
        <f t="shared" ca="1" si="25"/>
        <v>42718489.380000003</v>
      </c>
      <c r="AI60" s="60">
        <f t="shared" ca="1" si="25"/>
        <v>0</v>
      </c>
      <c r="AJ60" s="60">
        <f t="shared" ca="1" si="25"/>
        <v>0</v>
      </c>
      <c r="AK60" s="60">
        <f t="shared" ca="1" si="25"/>
        <v>0</v>
      </c>
      <c r="AL60" s="60">
        <f t="shared" ca="1" si="25"/>
        <v>0</v>
      </c>
      <c r="AM60" s="60">
        <f t="shared" ca="1" si="25"/>
        <v>0</v>
      </c>
      <c r="AN60" s="60">
        <f t="shared" ca="1" si="25"/>
        <v>-14427298872.819559</v>
      </c>
      <c r="AO60" s="60">
        <f t="shared" ca="1" si="25"/>
        <v>-2771453285.73</v>
      </c>
      <c r="AP60" s="60">
        <f t="shared" ca="1" si="25"/>
        <v>-2908316122.3099999</v>
      </c>
      <c r="AQ60" s="60">
        <f t="shared" ca="1" si="25"/>
        <v>136862836.58000001</v>
      </c>
      <c r="AR60" s="60">
        <f t="shared" ca="1" si="25"/>
        <v>-416407365</v>
      </c>
      <c r="AS60" s="60">
        <f t="shared" ca="1" si="25"/>
        <v>-696223730</v>
      </c>
      <c r="AT60" s="60">
        <f t="shared" ca="1" si="25"/>
        <v>-696223730</v>
      </c>
      <c r="AU60" s="60">
        <f t="shared" ca="1" si="25"/>
        <v>-577753699</v>
      </c>
      <c r="AV60" s="60">
        <f t="shared" ca="1" si="25"/>
        <v>-118470031</v>
      </c>
      <c r="AW60" s="60">
        <f t="shared" ca="1" si="25"/>
        <v>0</v>
      </c>
      <c r="AX60" s="60">
        <f t="shared" ca="1" si="28"/>
        <v>0</v>
      </c>
      <c r="AY60" s="60">
        <f t="shared" ca="1" si="28"/>
        <v>0</v>
      </c>
      <c r="AZ60" s="60">
        <f t="shared" ca="1" si="28"/>
        <v>279816365</v>
      </c>
      <c r="BA60" s="60">
        <f t="shared" ca="1" si="28"/>
        <v>279816365</v>
      </c>
      <c r="BB60" s="60">
        <f t="shared" ca="1" si="28"/>
        <v>233279020</v>
      </c>
      <c r="BC60" s="60">
        <f t="shared" ca="1" si="28"/>
        <v>46537345</v>
      </c>
      <c r="BD60" s="60">
        <f t="shared" ca="1" si="28"/>
        <v>0</v>
      </c>
      <c r="BE60" s="60">
        <f t="shared" ca="1" si="28"/>
        <v>0</v>
      </c>
      <c r="BF60" s="60">
        <f t="shared" ca="1" si="28"/>
        <v>0</v>
      </c>
      <c r="BG60" s="60">
        <f t="shared" ca="1" si="28"/>
        <v>0</v>
      </c>
      <c r="BH60" s="60">
        <f t="shared" ca="1" si="28"/>
        <v>0</v>
      </c>
      <c r="BI60" s="60">
        <f t="shared" ca="1" si="28"/>
        <v>0</v>
      </c>
      <c r="BJ60" s="60">
        <f t="shared" ca="1" si="28"/>
        <v>-5414748337.5795584</v>
      </c>
      <c r="BK60" s="60">
        <f t="shared" ca="1" si="28"/>
        <v>-4944677734.7195587</v>
      </c>
      <c r="BL60" s="60">
        <f t="shared" ca="1" si="26"/>
        <v>-36149306243.719559</v>
      </c>
      <c r="BM60" s="60">
        <f t="shared" ca="1" si="26"/>
        <v>31204628509</v>
      </c>
      <c r="BN60" s="60">
        <f t="shared" ca="1" si="26"/>
        <v>-470070602.86000001</v>
      </c>
      <c r="BO60" s="60">
        <f t="shared" ca="1" si="26"/>
        <v>-230979799.86000001</v>
      </c>
      <c r="BP60" s="60">
        <f t="shared" ca="1" si="26"/>
        <v>-239090803</v>
      </c>
      <c r="BQ60" s="60">
        <f t="shared" ca="1" si="26"/>
        <v>-5581015</v>
      </c>
      <c r="BR60" s="60">
        <f t="shared" ca="1" si="26"/>
        <v>-5581015</v>
      </c>
      <c r="BS60" s="60">
        <f t="shared" ca="1" si="26"/>
        <v>0</v>
      </c>
      <c r="BT60" s="60">
        <f t="shared" ca="1" si="26"/>
        <v>0</v>
      </c>
      <c r="BU60" s="60">
        <f t="shared" ca="1" si="26"/>
        <v>-5708341750.3399992</v>
      </c>
      <c r="BV60" s="60">
        <f t="shared" ca="1" si="26"/>
        <v>-2427758820.5</v>
      </c>
      <c r="BW60" s="60">
        <f t="shared" ca="1" si="26"/>
        <v>-2124955377.8599999</v>
      </c>
      <c r="BX60" s="60">
        <f t="shared" ca="1" si="26"/>
        <v>-615611072.42000008</v>
      </c>
      <c r="BY60" s="60">
        <f t="shared" ca="1" si="26"/>
        <v>0</v>
      </c>
      <c r="BZ60" s="60">
        <f t="shared" ca="1" si="26"/>
        <v>0</v>
      </c>
      <c r="CA60" s="60">
        <f t="shared" ca="1" si="26"/>
        <v>-39094969.219999999</v>
      </c>
      <c r="CB60" s="60">
        <f t="shared" ca="1" si="29"/>
        <v>759.85</v>
      </c>
      <c r="CC60" s="60">
        <f t="shared" ca="1" si="29"/>
        <v>-500922270.19</v>
      </c>
      <c r="CD60" s="60">
        <f t="shared" ca="1" si="29"/>
        <v>-110767119.17</v>
      </c>
      <c r="CE60" s="60">
        <f t="shared" ca="1" si="29"/>
        <v>-3124542.99</v>
      </c>
      <c r="CF60" s="60">
        <f t="shared" ca="1" si="29"/>
        <v>-204193.47999999998</v>
      </c>
      <c r="CG60" s="60">
        <f t="shared" ca="1" si="29"/>
        <v>0</v>
      </c>
      <c r="CH60" s="60">
        <f t="shared" ca="1" si="29"/>
        <v>-106241182.7</v>
      </c>
      <c r="CI60" s="60">
        <f t="shared" ca="1" si="29"/>
        <v>-1197200</v>
      </c>
      <c r="CJ60" s="60">
        <f t="shared" ca="1" si="29"/>
        <v>0</v>
      </c>
      <c r="CK60" s="60">
        <f t="shared" ca="1" si="29"/>
        <v>0</v>
      </c>
      <c r="CL60" s="60">
        <f t="shared" ca="1" si="29"/>
        <v>0</v>
      </c>
      <c r="CM60" s="60">
        <f t="shared" ca="1" si="29"/>
        <v>0</v>
      </c>
      <c r="CN60" s="60">
        <f t="shared" ca="1" si="29"/>
        <v>0</v>
      </c>
      <c r="CO60" s="60">
        <f t="shared" ca="1" si="29"/>
        <v>0</v>
      </c>
      <c r="CP60" s="60">
        <f t="shared" ca="1" si="29"/>
        <v>0</v>
      </c>
      <c r="CQ60" s="60">
        <f t="shared" ca="1" si="29"/>
        <v>0</v>
      </c>
      <c r="CR60" s="60">
        <f t="shared" ca="1" si="30"/>
        <v>0</v>
      </c>
      <c r="CS60" s="60">
        <f t="shared" ca="1" si="30"/>
        <v>0</v>
      </c>
      <c r="CT60" s="60">
        <f t="shared" ca="1" si="30"/>
        <v>0</v>
      </c>
      <c r="CU60" s="60">
        <f t="shared" ca="1" si="6"/>
        <v>3270385669.5504436</v>
      </c>
    </row>
    <row r="61" spans="1:99" ht="12.75" customHeight="1">
      <c r="A61" s="43" t="s">
        <v>109</v>
      </c>
      <c r="B61" s="58">
        <v>3002</v>
      </c>
      <c r="C61" s="59" t="s">
        <v>378</v>
      </c>
      <c r="D61" s="60">
        <f t="shared" ca="1" si="27"/>
        <v>1901115021.1200001</v>
      </c>
      <c r="E61" s="60">
        <f t="shared" ca="1" si="27"/>
        <v>1660986114.0700002</v>
      </c>
      <c r="F61" s="60">
        <f t="shared" ca="1" si="27"/>
        <v>1735699439.2900002</v>
      </c>
      <c r="G61" s="60">
        <f t="shared" ca="1" si="27"/>
        <v>-74713325.219999999</v>
      </c>
      <c r="H61" s="60">
        <f t="shared" ca="1" si="27"/>
        <v>-118621854.20000002</v>
      </c>
      <c r="I61" s="60">
        <f t="shared" ca="1" si="27"/>
        <v>-114396187.58000001</v>
      </c>
      <c r="J61" s="60">
        <f t="shared" ca="1" si="27"/>
        <v>-343180997.98000002</v>
      </c>
      <c r="K61" s="60">
        <f t="shared" ca="1" si="27"/>
        <v>228784810.40000001</v>
      </c>
      <c r="L61" s="60">
        <f t="shared" ca="1" si="27"/>
        <v>-4225666.62</v>
      </c>
      <c r="M61" s="60">
        <f t="shared" ca="1" si="27"/>
        <v>3847047.84</v>
      </c>
      <c r="N61" s="60">
        <f t="shared" ca="1" si="27"/>
        <v>-8072714.46</v>
      </c>
      <c r="O61" s="60">
        <f t="shared" ca="1" si="27"/>
        <v>0</v>
      </c>
      <c r="P61" s="60">
        <f t="shared" ca="1" si="27"/>
        <v>0</v>
      </c>
      <c r="Q61" s="60">
        <f t="shared" ca="1" si="27"/>
        <v>0</v>
      </c>
      <c r="R61" s="60">
        <f t="shared" ca="1" si="27"/>
        <v>0</v>
      </c>
      <c r="S61" s="60">
        <f t="shared" ca="1" si="27"/>
        <v>0</v>
      </c>
      <c r="T61" s="60">
        <f t="shared" ca="1" si="24"/>
        <v>0</v>
      </c>
      <c r="U61" s="60">
        <f t="shared" ca="1" si="24"/>
        <v>0</v>
      </c>
      <c r="V61" s="60">
        <f t="shared" ca="1" si="24"/>
        <v>353030390.38999999</v>
      </c>
      <c r="W61" s="60">
        <f t="shared" ca="1" si="24"/>
        <v>46553410.359999999</v>
      </c>
      <c r="X61" s="60">
        <f t="shared" ca="1" si="24"/>
        <v>1107915.77</v>
      </c>
      <c r="Y61" s="60">
        <f t="shared" ca="1" si="24"/>
        <v>31927081.949999999</v>
      </c>
      <c r="Z61" s="60">
        <f t="shared" ca="1" si="24"/>
        <v>273441982.31</v>
      </c>
      <c r="AA61" s="60">
        <f t="shared" ca="1" si="24"/>
        <v>0</v>
      </c>
      <c r="AB61" s="60">
        <f t="shared" ca="1" si="24"/>
        <v>0</v>
      </c>
      <c r="AC61" s="60">
        <f t="shared" ca="1" si="24"/>
        <v>0</v>
      </c>
      <c r="AD61" s="60">
        <f t="shared" ca="1" si="24"/>
        <v>0</v>
      </c>
      <c r="AE61" s="60">
        <f t="shared" ca="1" si="24"/>
        <v>0</v>
      </c>
      <c r="AF61" s="60">
        <f t="shared" ca="1" si="24"/>
        <v>0</v>
      </c>
      <c r="AG61" s="60">
        <f t="shared" ca="1" si="24"/>
        <v>5720370.8600000003</v>
      </c>
      <c r="AH61" s="60">
        <f t="shared" ca="1" si="25"/>
        <v>5720370.8600000003</v>
      </c>
      <c r="AI61" s="60">
        <f t="shared" ca="1" si="25"/>
        <v>0</v>
      </c>
      <c r="AJ61" s="60">
        <f t="shared" ca="1" si="25"/>
        <v>0</v>
      </c>
      <c r="AK61" s="60">
        <f t="shared" ca="1" si="25"/>
        <v>0</v>
      </c>
      <c r="AL61" s="60">
        <f t="shared" ca="1" si="25"/>
        <v>0</v>
      </c>
      <c r="AM61" s="60">
        <f t="shared" ca="1" si="25"/>
        <v>0</v>
      </c>
      <c r="AN61" s="60">
        <f t="shared" ca="1" si="25"/>
        <v>-1843868069.6066058</v>
      </c>
      <c r="AO61" s="60">
        <f t="shared" ca="1" si="25"/>
        <v>-273907266.58999997</v>
      </c>
      <c r="AP61" s="60">
        <f t="shared" ca="1" si="25"/>
        <v>-292073676.07999998</v>
      </c>
      <c r="AQ61" s="60">
        <f t="shared" ca="1" si="25"/>
        <v>18166409.490000002</v>
      </c>
      <c r="AR61" s="60">
        <f t="shared" ca="1" si="25"/>
        <v>-13017221.509999976</v>
      </c>
      <c r="AS61" s="60">
        <f t="shared" ca="1" si="25"/>
        <v>-8658139.5299999714</v>
      </c>
      <c r="AT61" s="60">
        <f t="shared" ca="1" si="25"/>
        <v>-165284457.19999999</v>
      </c>
      <c r="AU61" s="60">
        <f t="shared" ca="1" si="25"/>
        <v>-144580274.03999999</v>
      </c>
      <c r="AV61" s="60">
        <f t="shared" ca="1" si="25"/>
        <v>-20704183.16</v>
      </c>
      <c r="AW61" s="60">
        <f t="shared" ca="1" si="25"/>
        <v>0</v>
      </c>
      <c r="AX61" s="60">
        <f t="shared" ca="1" si="28"/>
        <v>0</v>
      </c>
      <c r="AY61" s="60">
        <f t="shared" ca="1" si="28"/>
        <v>156626317.67000002</v>
      </c>
      <c r="AZ61" s="60">
        <f t="shared" ca="1" si="28"/>
        <v>-4359081.9800000042</v>
      </c>
      <c r="BA61" s="60">
        <f t="shared" ca="1" si="28"/>
        <v>43690113.999999993</v>
      </c>
      <c r="BB61" s="60">
        <f t="shared" ca="1" si="28"/>
        <v>38055677.809999995</v>
      </c>
      <c r="BC61" s="60">
        <f t="shared" ca="1" si="28"/>
        <v>5634436.1899999995</v>
      </c>
      <c r="BD61" s="60">
        <f t="shared" ca="1" si="28"/>
        <v>0</v>
      </c>
      <c r="BE61" s="60">
        <f t="shared" ca="1" si="28"/>
        <v>0</v>
      </c>
      <c r="BF61" s="60">
        <f t="shared" ca="1" si="28"/>
        <v>-48049195.979999997</v>
      </c>
      <c r="BG61" s="60">
        <f t="shared" ca="1" si="28"/>
        <v>-43015860.719999999</v>
      </c>
      <c r="BH61" s="60">
        <f t="shared" ca="1" si="28"/>
        <v>-43015860.719999999</v>
      </c>
      <c r="BI61" s="60">
        <f t="shared" ca="1" si="28"/>
        <v>0</v>
      </c>
      <c r="BJ61" s="60">
        <f t="shared" ca="1" si="28"/>
        <v>-807928481.19000006</v>
      </c>
      <c r="BK61" s="60">
        <f t="shared" ca="1" si="28"/>
        <v>-807928481.19000006</v>
      </c>
      <c r="BL61" s="60">
        <f t="shared" ca="1" si="26"/>
        <v>-4940232108.21</v>
      </c>
      <c r="BM61" s="60">
        <f t="shared" ca="1" si="26"/>
        <v>4132303627.02</v>
      </c>
      <c r="BN61" s="60">
        <f t="shared" ca="1" si="26"/>
        <v>0</v>
      </c>
      <c r="BO61" s="60">
        <f t="shared" ca="1" si="26"/>
        <v>0</v>
      </c>
      <c r="BP61" s="60">
        <f t="shared" ca="1" si="26"/>
        <v>0</v>
      </c>
      <c r="BQ61" s="60">
        <f t="shared" ca="1" si="26"/>
        <v>-10540574.300000001</v>
      </c>
      <c r="BR61" s="60">
        <f t="shared" ca="1" si="26"/>
        <v>-10540574.300000001</v>
      </c>
      <c r="BS61" s="60">
        <f t="shared" ca="1" si="26"/>
        <v>0</v>
      </c>
      <c r="BT61" s="60">
        <f t="shared" ca="1" si="26"/>
        <v>0</v>
      </c>
      <c r="BU61" s="60">
        <f t="shared" ca="1" si="26"/>
        <v>-693834439.70660591</v>
      </c>
      <c r="BV61" s="60">
        <f t="shared" ca="1" si="26"/>
        <v>-547577784.68660593</v>
      </c>
      <c r="BW61" s="60">
        <f t="shared" ca="1" si="26"/>
        <v>-111764520.98</v>
      </c>
      <c r="BX61" s="60">
        <f t="shared" ca="1" si="26"/>
        <v>-33459375.359999999</v>
      </c>
      <c r="BY61" s="60">
        <f t="shared" ca="1" si="26"/>
        <v>0</v>
      </c>
      <c r="BZ61" s="60">
        <f t="shared" ca="1" si="26"/>
        <v>-55392137.890000001</v>
      </c>
      <c r="CA61" s="60">
        <f t="shared" ca="1" si="26"/>
        <v>-4514395.18</v>
      </c>
      <c r="CB61" s="60">
        <f t="shared" ca="1" si="29"/>
        <v>60127531.939999998</v>
      </c>
      <c r="CC61" s="60">
        <f t="shared" ca="1" si="29"/>
        <v>-1253757.55</v>
      </c>
      <c r="CD61" s="60">
        <f t="shared" ca="1" si="29"/>
        <v>-1624225.5899999999</v>
      </c>
      <c r="CE61" s="60">
        <f t="shared" ca="1" si="29"/>
        <v>-457186.37</v>
      </c>
      <c r="CF61" s="60">
        <f t="shared" ca="1" si="29"/>
        <v>0</v>
      </c>
      <c r="CG61" s="60">
        <f t="shared" ca="1" si="29"/>
        <v>0</v>
      </c>
      <c r="CH61" s="60">
        <f t="shared" ca="1" si="29"/>
        <v>-92919.540000000008</v>
      </c>
      <c r="CI61" s="60">
        <f t="shared" ca="1" si="29"/>
        <v>-1074119.6799999999</v>
      </c>
      <c r="CJ61" s="60">
        <f t="shared" ca="1" si="29"/>
        <v>0</v>
      </c>
      <c r="CK61" s="60">
        <f t="shared" ca="1" si="29"/>
        <v>0</v>
      </c>
      <c r="CL61" s="60">
        <f t="shared" ca="1" si="29"/>
        <v>0</v>
      </c>
      <c r="CM61" s="60">
        <f t="shared" ca="1" si="29"/>
        <v>0</v>
      </c>
      <c r="CN61" s="60">
        <f t="shared" ca="1" si="29"/>
        <v>0</v>
      </c>
      <c r="CO61" s="60">
        <f t="shared" ca="1" si="29"/>
        <v>0</v>
      </c>
      <c r="CP61" s="60">
        <f t="shared" ca="1" si="29"/>
        <v>0</v>
      </c>
      <c r="CQ61" s="60">
        <f t="shared" ca="1" si="29"/>
        <v>0</v>
      </c>
      <c r="CR61" s="60">
        <f t="shared" ca="1" si="30"/>
        <v>0</v>
      </c>
      <c r="CS61" s="60">
        <f t="shared" ca="1" si="30"/>
        <v>0</v>
      </c>
      <c r="CT61" s="60">
        <f t="shared" ca="1" si="30"/>
        <v>0</v>
      </c>
      <c r="CU61" s="60">
        <f t="shared" ca="1" si="6"/>
        <v>57246951.513394356</v>
      </c>
    </row>
    <row r="62" spans="1:99" ht="12.75" customHeight="1">
      <c r="A62" s="43" t="s">
        <v>111</v>
      </c>
      <c r="B62" s="58">
        <v>3003</v>
      </c>
      <c r="C62" s="59" t="s">
        <v>378</v>
      </c>
      <c r="D62" s="60">
        <f t="shared" ca="1" si="27"/>
        <v>12265415778.18</v>
      </c>
      <c r="E62" s="60">
        <f t="shared" ca="1" si="27"/>
        <v>11693057231.65</v>
      </c>
      <c r="F62" s="60">
        <f t="shared" ca="1" si="27"/>
        <v>12186694605.719999</v>
      </c>
      <c r="G62" s="60">
        <f t="shared" ca="1" si="27"/>
        <v>-493637374.06999999</v>
      </c>
      <c r="H62" s="60">
        <f t="shared" ca="1" si="27"/>
        <v>-958344775.14999998</v>
      </c>
      <c r="I62" s="60">
        <f t="shared" ca="1" si="27"/>
        <v>-958952087.29999995</v>
      </c>
      <c r="J62" s="60">
        <f t="shared" ca="1" si="27"/>
        <v>-2949462977.0999999</v>
      </c>
      <c r="K62" s="60">
        <f t="shared" ca="1" si="27"/>
        <v>1990510889.8</v>
      </c>
      <c r="L62" s="60">
        <f t="shared" ca="1" si="27"/>
        <v>607312.15000000037</v>
      </c>
      <c r="M62" s="60">
        <f t="shared" ca="1" si="27"/>
        <v>14729567.710000001</v>
      </c>
      <c r="N62" s="60">
        <f t="shared" ca="1" si="27"/>
        <v>-14122255.560000001</v>
      </c>
      <c r="O62" s="60">
        <f t="shared" ca="1" si="27"/>
        <v>0</v>
      </c>
      <c r="P62" s="60">
        <f t="shared" ca="1" si="27"/>
        <v>0</v>
      </c>
      <c r="Q62" s="60">
        <f t="shared" ca="1" si="27"/>
        <v>0</v>
      </c>
      <c r="R62" s="60">
        <f t="shared" ca="1" si="27"/>
        <v>0</v>
      </c>
      <c r="S62" s="60">
        <f t="shared" ca="1" si="27"/>
        <v>0</v>
      </c>
      <c r="T62" s="60">
        <f t="shared" ca="1" si="24"/>
        <v>0</v>
      </c>
      <c r="U62" s="60">
        <f t="shared" ca="1" si="24"/>
        <v>0</v>
      </c>
      <c r="V62" s="60">
        <f t="shared" ca="1" si="24"/>
        <v>1506869945.9100001</v>
      </c>
      <c r="W62" s="60">
        <f t="shared" ca="1" si="24"/>
        <v>43652561.609999999</v>
      </c>
      <c r="X62" s="60">
        <f t="shared" ca="1" si="24"/>
        <v>63636.52</v>
      </c>
      <c r="Y62" s="60">
        <f t="shared" ca="1" si="24"/>
        <v>589223298.13</v>
      </c>
      <c r="Z62" s="60">
        <f t="shared" ca="1" si="24"/>
        <v>873930449.6500001</v>
      </c>
      <c r="AA62" s="60">
        <f t="shared" ca="1" si="24"/>
        <v>0</v>
      </c>
      <c r="AB62" s="60">
        <f t="shared" ca="1" si="24"/>
        <v>0</v>
      </c>
      <c r="AC62" s="60">
        <f t="shared" ca="1" si="24"/>
        <v>0</v>
      </c>
      <c r="AD62" s="60">
        <f t="shared" ca="1" si="24"/>
        <v>0</v>
      </c>
      <c r="AE62" s="60">
        <f t="shared" ca="1" si="24"/>
        <v>0</v>
      </c>
      <c r="AF62" s="60">
        <f t="shared" ca="1" si="24"/>
        <v>0</v>
      </c>
      <c r="AG62" s="60">
        <f t="shared" ca="1" si="24"/>
        <v>23833375.77</v>
      </c>
      <c r="AH62" s="60">
        <f t="shared" ca="1" si="25"/>
        <v>23833375.77</v>
      </c>
      <c r="AI62" s="60">
        <f t="shared" ca="1" si="25"/>
        <v>0</v>
      </c>
      <c r="AJ62" s="60">
        <f t="shared" ca="1" si="25"/>
        <v>0</v>
      </c>
      <c r="AK62" s="60">
        <f t="shared" ca="1" si="25"/>
        <v>0</v>
      </c>
      <c r="AL62" s="60">
        <f t="shared" ca="1" si="25"/>
        <v>0</v>
      </c>
      <c r="AM62" s="60">
        <f t="shared" ca="1" si="25"/>
        <v>0</v>
      </c>
      <c r="AN62" s="60">
        <f t="shared" ca="1" si="25"/>
        <v>-11270144944.829996</v>
      </c>
      <c r="AO62" s="60">
        <f t="shared" ca="1" si="25"/>
        <v>-1994680310.49</v>
      </c>
      <c r="AP62" s="60">
        <f t="shared" ca="1" si="25"/>
        <v>-2125733358.76</v>
      </c>
      <c r="AQ62" s="60">
        <f t="shared" ca="1" si="25"/>
        <v>131053048.27000001</v>
      </c>
      <c r="AR62" s="60">
        <f t="shared" ca="1" si="25"/>
        <v>-19158668.790000021</v>
      </c>
      <c r="AS62" s="60">
        <f t="shared" ca="1" si="25"/>
        <v>-33544735.24000001</v>
      </c>
      <c r="AT62" s="60">
        <f t="shared" ca="1" si="25"/>
        <v>-1221006479.78</v>
      </c>
      <c r="AU62" s="60">
        <f t="shared" ca="1" si="25"/>
        <v>-979490244.22000003</v>
      </c>
      <c r="AV62" s="60">
        <f t="shared" ca="1" si="25"/>
        <v>-241516235.56</v>
      </c>
      <c r="AW62" s="60">
        <f t="shared" ca="1" si="25"/>
        <v>0</v>
      </c>
      <c r="AX62" s="60">
        <f t="shared" ca="1" si="28"/>
        <v>0</v>
      </c>
      <c r="AY62" s="60">
        <f t="shared" ca="1" si="28"/>
        <v>1187461744.54</v>
      </c>
      <c r="AZ62" s="60">
        <f t="shared" ca="1" si="28"/>
        <v>14386066.449999988</v>
      </c>
      <c r="BA62" s="60">
        <f t="shared" ca="1" si="28"/>
        <v>289511054.04999995</v>
      </c>
      <c r="BB62" s="60">
        <f t="shared" ca="1" si="28"/>
        <v>245148247.26999998</v>
      </c>
      <c r="BC62" s="60">
        <f t="shared" ca="1" si="28"/>
        <v>44362806.780000001</v>
      </c>
      <c r="BD62" s="60">
        <f t="shared" ca="1" si="28"/>
        <v>0</v>
      </c>
      <c r="BE62" s="60">
        <f t="shared" ca="1" si="28"/>
        <v>0</v>
      </c>
      <c r="BF62" s="60">
        <f t="shared" ca="1" si="28"/>
        <v>-275124987.59999996</v>
      </c>
      <c r="BG62" s="60">
        <f t="shared" ca="1" si="28"/>
        <v>-254509213.07999995</v>
      </c>
      <c r="BH62" s="60">
        <f t="shared" ca="1" si="28"/>
        <v>-254509213.07999995</v>
      </c>
      <c r="BI62" s="60">
        <f t="shared" ca="1" si="28"/>
        <v>0</v>
      </c>
      <c r="BJ62" s="60">
        <f t="shared" ca="1" si="28"/>
        <v>-5389261781.3199959</v>
      </c>
      <c r="BK62" s="60">
        <f t="shared" ca="1" si="28"/>
        <v>-5389261781.3199959</v>
      </c>
      <c r="BL62" s="60">
        <f t="shared" ca="1" si="26"/>
        <v>-23961754099.289997</v>
      </c>
      <c r="BM62" s="60">
        <f t="shared" ca="1" si="26"/>
        <v>18572492317.970001</v>
      </c>
      <c r="BN62" s="60">
        <f t="shared" ca="1" si="26"/>
        <v>0</v>
      </c>
      <c r="BO62" s="60">
        <f t="shared" ca="1" si="26"/>
        <v>0</v>
      </c>
      <c r="BP62" s="60">
        <f t="shared" ca="1" si="26"/>
        <v>0</v>
      </c>
      <c r="BQ62" s="60">
        <f t="shared" ca="1" si="26"/>
        <v>-43895066.599999994</v>
      </c>
      <c r="BR62" s="60">
        <f t="shared" ca="1" si="26"/>
        <v>-43895066.599999994</v>
      </c>
      <c r="BS62" s="60">
        <f t="shared" ca="1" si="26"/>
        <v>0</v>
      </c>
      <c r="BT62" s="60">
        <f t="shared" ca="1" si="26"/>
        <v>0</v>
      </c>
      <c r="BU62" s="60">
        <f t="shared" ca="1" si="26"/>
        <v>-3566864887.0799999</v>
      </c>
      <c r="BV62" s="60">
        <f t="shared" ca="1" si="26"/>
        <v>-2929022990.6999993</v>
      </c>
      <c r="BW62" s="60">
        <f t="shared" ca="1" si="26"/>
        <v>-618251041.96000004</v>
      </c>
      <c r="BX62" s="60">
        <f t="shared" ca="1" si="26"/>
        <v>-189158834.63</v>
      </c>
      <c r="BY62" s="60">
        <f t="shared" ca="1" si="26"/>
        <v>0</v>
      </c>
      <c r="BZ62" s="60">
        <f t="shared" ca="1" si="26"/>
        <v>-92994612.590000004</v>
      </c>
      <c r="CA62" s="60">
        <f t="shared" ca="1" si="26"/>
        <v>-25834604.809999999</v>
      </c>
      <c r="CB62" s="60">
        <f t="shared" ca="1" si="29"/>
        <v>299497001.77999997</v>
      </c>
      <c r="CC62" s="60">
        <f t="shared" ca="1" si="29"/>
        <v>-11099804.17</v>
      </c>
      <c r="CD62" s="60">
        <f t="shared" ca="1" si="29"/>
        <v>-1775017.4700000002</v>
      </c>
      <c r="CE62" s="60">
        <f t="shared" ca="1" si="29"/>
        <v>-423701.9</v>
      </c>
      <c r="CF62" s="60">
        <f t="shared" ca="1" si="29"/>
        <v>0</v>
      </c>
      <c r="CG62" s="60">
        <f t="shared" ca="1" si="29"/>
        <v>-43958.45</v>
      </c>
      <c r="CH62" s="60">
        <f t="shared" ca="1" si="29"/>
        <v>-608112.71</v>
      </c>
      <c r="CI62" s="60">
        <f t="shared" ca="1" si="29"/>
        <v>-699244.41</v>
      </c>
      <c r="CJ62" s="60">
        <f t="shared" ca="1" si="29"/>
        <v>0</v>
      </c>
      <c r="CK62" s="60">
        <f t="shared" ca="1" si="29"/>
        <v>0</v>
      </c>
      <c r="CL62" s="60">
        <f t="shared" ca="1" si="29"/>
        <v>0</v>
      </c>
      <c r="CM62" s="60">
        <f t="shared" ca="1" si="29"/>
        <v>0</v>
      </c>
      <c r="CN62" s="60">
        <f t="shared" ca="1" si="29"/>
        <v>0</v>
      </c>
      <c r="CO62" s="60">
        <f t="shared" ca="1" si="29"/>
        <v>0</v>
      </c>
      <c r="CP62" s="60">
        <f t="shared" ca="1" si="29"/>
        <v>0</v>
      </c>
      <c r="CQ62" s="60">
        <f t="shared" ca="1" si="29"/>
        <v>0</v>
      </c>
      <c r="CR62" s="60">
        <f t="shared" ca="1" si="30"/>
        <v>0</v>
      </c>
      <c r="CS62" s="60">
        <f t="shared" ca="1" si="30"/>
        <v>0</v>
      </c>
      <c r="CT62" s="60">
        <f t="shared" ca="1" si="30"/>
        <v>0</v>
      </c>
      <c r="CU62" s="60">
        <f t="shared" ca="1" si="6"/>
        <v>995270833.3500042</v>
      </c>
    </row>
    <row r="63" spans="1:99" ht="12.75" customHeight="1">
      <c r="A63" s="43" t="s">
        <v>113</v>
      </c>
      <c r="B63" s="58">
        <v>3004</v>
      </c>
      <c r="C63" s="59" t="s">
        <v>378</v>
      </c>
      <c r="D63" s="60">
        <f t="shared" ca="1" si="27"/>
        <v>16427149939.41</v>
      </c>
      <c r="E63" s="60">
        <f t="shared" ca="1" si="27"/>
        <v>11402615577.41</v>
      </c>
      <c r="F63" s="60">
        <f t="shared" ca="1" si="27"/>
        <v>11859679498.41</v>
      </c>
      <c r="G63" s="60">
        <f t="shared" ca="1" si="27"/>
        <v>-457063921</v>
      </c>
      <c r="H63" s="60">
        <f t="shared" ca="1" si="27"/>
        <v>-315004725</v>
      </c>
      <c r="I63" s="60">
        <f t="shared" ca="1" si="27"/>
        <v>-358687730</v>
      </c>
      <c r="J63" s="60">
        <f t="shared" ca="1" si="27"/>
        <v>-3492459650</v>
      </c>
      <c r="K63" s="60">
        <f t="shared" ca="1" si="27"/>
        <v>3133771920</v>
      </c>
      <c r="L63" s="60">
        <f t="shared" ca="1" si="27"/>
        <v>43683005</v>
      </c>
      <c r="M63" s="60">
        <f t="shared" ca="1" si="27"/>
        <v>262819898</v>
      </c>
      <c r="N63" s="60">
        <f t="shared" ca="1" si="27"/>
        <v>-219136893</v>
      </c>
      <c r="O63" s="60">
        <f t="shared" ca="1" si="27"/>
        <v>0</v>
      </c>
      <c r="P63" s="60">
        <f t="shared" ca="1" si="27"/>
        <v>0</v>
      </c>
      <c r="Q63" s="60">
        <f t="shared" ca="1" si="27"/>
        <v>0</v>
      </c>
      <c r="R63" s="60">
        <f t="shared" ca="1" si="27"/>
        <v>0</v>
      </c>
      <c r="S63" s="60">
        <f t="shared" ca="1" si="27"/>
        <v>0</v>
      </c>
      <c r="T63" s="60">
        <f t="shared" ca="1" si="24"/>
        <v>0</v>
      </c>
      <c r="U63" s="60">
        <f t="shared" ca="1" si="24"/>
        <v>0</v>
      </c>
      <c r="V63" s="60">
        <f t="shared" ca="1" si="24"/>
        <v>4850140815</v>
      </c>
      <c r="W63" s="60">
        <f t="shared" ca="1" si="24"/>
        <v>864465790</v>
      </c>
      <c r="X63" s="60">
        <f t="shared" ca="1" si="24"/>
        <v>5149266</v>
      </c>
      <c r="Y63" s="60">
        <f t="shared" ca="1" si="24"/>
        <v>1162928663</v>
      </c>
      <c r="Z63" s="60">
        <f t="shared" ca="1" si="24"/>
        <v>2817597096</v>
      </c>
      <c r="AA63" s="60">
        <f t="shared" ca="1" si="24"/>
        <v>0</v>
      </c>
      <c r="AB63" s="60">
        <f t="shared" ca="1" si="24"/>
        <v>0</v>
      </c>
      <c r="AC63" s="60">
        <f t="shared" ca="1" si="24"/>
        <v>0</v>
      </c>
      <c r="AD63" s="60">
        <f t="shared" ca="1" si="24"/>
        <v>0</v>
      </c>
      <c r="AE63" s="60">
        <f t="shared" ca="1" si="24"/>
        <v>0</v>
      </c>
      <c r="AF63" s="60">
        <f t="shared" ca="1" si="24"/>
        <v>0</v>
      </c>
      <c r="AG63" s="60">
        <f t="shared" ca="1" si="24"/>
        <v>489398272</v>
      </c>
      <c r="AH63" s="60">
        <f t="shared" ca="1" si="25"/>
        <v>489398272</v>
      </c>
      <c r="AI63" s="60">
        <f t="shared" ca="1" si="25"/>
        <v>0</v>
      </c>
      <c r="AJ63" s="60">
        <f t="shared" ca="1" si="25"/>
        <v>0</v>
      </c>
      <c r="AK63" s="60">
        <f t="shared" ca="1" si="25"/>
        <v>0</v>
      </c>
      <c r="AL63" s="60">
        <f t="shared" ca="1" si="25"/>
        <v>0</v>
      </c>
      <c r="AM63" s="60">
        <f t="shared" ca="1" si="25"/>
        <v>0</v>
      </c>
      <c r="AN63" s="60">
        <f t="shared" ca="1" si="25"/>
        <v>-14081699789.20018</v>
      </c>
      <c r="AO63" s="60">
        <f t="shared" ca="1" si="25"/>
        <v>-2891670179</v>
      </c>
      <c r="AP63" s="60">
        <f t="shared" ca="1" si="25"/>
        <v>-3019500830</v>
      </c>
      <c r="AQ63" s="60">
        <f t="shared" ca="1" si="25"/>
        <v>127830651</v>
      </c>
      <c r="AR63" s="60">
        <f t="shared" ca="1" si="25"/>
        <v>-59257566.609999835</v>
      </c>
      <c r="AS63" s="60">
        <f t="shared" ca="1" si="25"/>
        <v>-112104570.64999986</v>
      </c>
      <c r="AT63" s="60">
        <f t="shared" ca="1" si="25"/>
        <v>-1088655833.4099998</v>
      </c>
      <c r="AU63" s="60">
        <f t="shared" ca="1" si="25"/>
        <v>-953130299.40999997</v>
      </c>
      <c r="AV63" s="60">
        <f t="shared" ca="1" si="25"/>
        <v>-135525534</v>
      </c>
      <c r="AW63" s="60">
        <f t="shared" ca="1" si="25"/>
        <v>0</v>
      </c>
      <c r="AX63" s="60">
        <f t="shared" ca="1" si="28"/>
        <v>0</v>
      </c>
      <c r="AY63" s="60">
        <f t="shared" ca="1" si="28"/>
        <v>976551262.75999999</v>
      </c>
      <c r="AZ63" s="60">
        <f t="shared" ca="1" si="28"/>
        <v>52847004.040000021</v>
      </c>
      <c r="BA63" s="60">
        <f t="shared" ca="1" si="28"/>
        <v>305327517.04000002</v>
      </c>
      <c r="BB63" s="60">
        <f t="shared" ca="1" si="28"/>
        <v>269450725.04000002</v>
      </c>
      <c r="BC63" s="60">
        <f t="shared" ca="1" si="28"/>
        <v>35876792</v>
      </c>
      <c r="BD63" s="60">
        <f t="shared" ca="1" si="28"/>
        <v>0</v>
      </c>
      <c r="BE63" s="60">
        <f t="shared" ca="1" si="28"/>
        <v>0</v>
      </c>
      <c r="BF63" s="60">
        <f t="shared" ca="1" si="28"/>
        <v>-252480513</v>
      </c>
      <c r="BG63" s="60">
        <f t="shared" ca="1" si="28"/>
        <v>272808</v>
      </c>
      <c r="BH63" s="60">
        <f t="shared" ca="1" si="28"/>
        <v>427265</v>
      </c>
      <c r="BI63" s="60">
        <f t="shared" ca="1" si="28"/>
        <v>-154457</v>
      </c>
      <c r="BJ63" s="60">
        <f t="shared" ca="1" si="28"/>
        <v>-7462385035.9801788</v>
      </c>
      <c r="BK63" s="60">
        <f t="shared" ca="1" si="28"/>
        <v>-7477915717.9801788</v>
      </c>
      <c r="BL63" s="60">
        <f t="shared" ca="1" si="26"/>
        <v>-49120315782.980179</v>
      </c>
      <c r="BM63" s="60">
        <f t="shared" ca="1" si="26"/>
        <v>41642400065</v>
      </c>
      <c r="BN63" s="60">
        <f t="shared" ca="1" si="26"/>
        <v>15530682</v>
      </c>
      <c r="BO63" s="60">
        <f t="shared" ca="1" si="26"/>
        <v>134975858</v>
      </c>
      <c r="BP63" s="60">
        <f t="shared" ca="1" si="26"/>
        <v>-119445176</v>
      </c>
      <c r="BQ63" s="60">
        <f t="shared" ca="1" si="26"/>
        <v>-52898464.609999999</v>
      </c>
      <c r="BR63" s="60">
        <f t="shared" ca="1" si="26"/>
        <v>-52898464.609999999</v>
      </c>
      <c r="BS63" s="60">
        <f t="shared" ca="1" si="26"/>
        <v>0</v>
      </c>
      <c r="BT63" s="60">
        <f t="shared" ca="1" si="26"/>
        <v>0</v>
      </c>
      <c r="BU63" s="60">
        <f t="shared" ca="1" si="26"/>
        <v>-3615761351</v>
      </c>
      <c r="BV63" s="60">
        <f t="shared" ca="1" si="26"/>
        <v>-2366054492</v>
      </c>
      <c r="BW63" s="60">
        <f t="shared" ca="1" si="26"/>
        <v>-899438048</v>
      </c>
      <c r="BX63" s="60">
        <f t="shared" ca="1" si="26"/>
        <v>-223366080</v>
      </c>
      <c r="BY63" s="60">
        <f t="shared" ca="1" si="26"/>
        <v>0</v>
      </c>
      <c r="BZ63" s="60">
        <f t="shared" ca="1" si="26"/>
        <v>-87547516</v>
      </c>
      <c r="CA63" s="60">
        <f t="shared" ca="1" si="26"/>
        <v>-133025718</v>
      </c>
      <c r="CB63" s="60">
        <f t="shared" ca="1" si="29"/>
        <v>128307106</v>
      </c>
      <c r="CC63" s="60">
        <f t="shared" ca="1" si="29"/>
        <v>-34636603</v>
      </c>
      <c r="CD63" s="60">
        <f t="shared" ca="1" si="29"/>
        <v>0</v>
      </c>
      <c r="CE63" s="60">
        <f t="shared" ca="1" si="29"/>
        <v>0</v>
      </c>
      <c r="CF63" s="60">
        <f t="shared" ca="1" si="29"/>
        <v>0</v>
      </c>
      <c r="CG63" s="60">
        <f t="shared" ca="1" si="29"/>
        <v>0</v>
      </c>
      <c r="CH63" s="60">
        <f t="shared" ca="1" si="29"/>
        <v>0</v>
      </c>
      <c r="CI63" s="60">
        <f t="shared" ca="1" si="29"/>
        <v>0</v>
      </c>
      <c r="CJ63" s="60">
        <f t="shared" ca="1" si="29"/>
        <v>0</v>
      </c>
      <c r="CK63" s="60">
        <f t="shared" ca="1" si="29"/>
        <v>0</v>
      </c>
      <c r="CL63" s="60">
        <f t="shared" ca="1" si="29"/>
        <v>0</v>
      </c>
      <c r="CM63" s="60">
        <f t="shared" ca="1" si="29"/>
        <v>0</v>
      </c>
      <c r="CN63" s="60">
        <f t="shared" ca="1" si="29"/>
        <v>0</v>
      </c>
      <c r="CO63" s="60">
        <f t="shared" ca="1" si="29"/>
        <v>0</v>
      </c>
      <c r="CP63" s="60">
        <f t="shared" ca="1" si="29"/>
        <v>0</v>
      </c>
      <c r="CQ63" s="60">
        <f t="shared" ca="1" si="29"/>
        <v>0</v>
      </c>
      <c r="CR63" s="60">
        <f t="shared" ca="1" si="30"/>
        <v>0</v>
      </c>
      <c r="CS63" s="60">
        <f t="shared" ca="1" si="30"/>
        <v>0</v>
      </c>
      <c r="CT63" s="60">
        <f t="shared" ca="1" si="30"/>
        <v>0</v>
      </c>
      <c r="CU63" s="60">
        <f t="shared" ca="1" si="6"/>
        <v>2345450150.2098198</v>
      </c>
    </row>
    <row r="64" spans="1:99" ht="12.75" customHeight="1">
      <c r="A64" s="43" t="s">
        <v>115</v>
      </c>
      <c r="B64" s="58">
        <v>3005</v>
      </c>
      <c r="C64" s="59" t="s">
        <v>378</v>
      </c>
      <c r="D64" s="60">
        <f t="shared" ca="1" si="27"/>
        <v>886815501.50999999</v>
      </c>
      <c r="E64" s="60">
        <f t="shared" ca="1" si="27"/>
        <v>951119954.29999995</v>
      </c>
      <c r="F64" s="60">
        <f t="shared" ca="1" si="27"/>
        <v>986884363.38</v>
      </c>
      <c r="G64" s="60">
        <f t="shared" ca="1" si="27"/>
        <v>-35764409.079999998</v>
      </c>
      <c r="H64" s="60">
        <f t="shared" ca="1" si="27"/>
        <v>-64304452.790000007</v>
      </c>
      <c r="I64" s="60">
        <f t="shared" ca="1" si="27"/>
        <v>-68701837.370000005</v>
      </c>
      <c r="J64" s="60">
        <f t="shared" ca="1" si="27"/>
        <v>-745344389.45000005</v>
      </c>
      <c r="K64" s="60">
        <f t="shared" ca="1" si="27"/>
        <v>676642552.08000004</v>
      </c>
      <c r="L64" s="60">
        <f t="shared" ca="1" si="27"/>
        <v>4397384.58</v>
      </c>
      <c r="M64" s="60">
        <f t="shared" ca="1" si="27"/>
        <v>12998954.800000001</v>
      </c>
      <c r="N64" s="60">
        <f t="shared" ca="1" si="27"/>
        <v>-8601570.2200000007</v>
      </c>
      <c r="O64" s="60">
        <f t="shared" ca="1" si="27"/>
        <v>0</v>
      </c>
      <c r="P64" s="60">
        <f t="shared" ca="1" si="27"/>
        <v>0</v>
      </c>
      <c r="Q64" s="60">
        <f t="shared" ca="1" si="27"/>
        <v>0</v>
      </c>
      <c r="R64" s="60">
        <f t="shared" ca="1" si="27"/>
        <v>0</v>
      </c>
      <c r="S64" s="60">
        <f t="shared" ca="1" si="27"/>
        <v>0</v>
      </c>
      <c r="T64" s="60">
        <f t="shared" ca="1" si="24"/>
        <v>0</v>
      </c>
      <c r="U64" s="60">
        <f t="shared" ca="1" si="24"/>
        <v>0</v>
      </c>
      <c r="V64" s="60">
        <f t="shared" ca="1" si="24"/>
        <v>0</v>
      </c>
      <c r="W64" s="60">
        <f t="shared" ca="1" si="24"/>
        <v>0</v>
      </c>
      <c r="X64" s="60">
        <f t="shared" ca="1" si="24"/>
        <v>0</v>
      </c>
      <c r="Y64" s="60">
        <f t="shared" ca="1" si="24"/>
        <v>0</v>
      </c>
      <c r="Z64" s="60">
        <f t="shared" ca="1" si="24"/>
        <v>0</v>
      </c>
      <c r="AA64" s="60">
        <f t="shared" ca="1" si="24"/>
        <v>0</v>
      </c>
      <c r="AB64" s="60">
        <f t="shared" ca="1" si="24"/>
        <v>0</v>
      </c>
      <c r="AC64" s="60">
        <f t="shared" ca="1" si="24"/>
        <v>0</v>
      </c>
      <c r="AD64" s="60">
        <f t="shared" ca="1" si="24"/>
        <v>0</v>
      </c>
      <c r="AE64" s="60">
        <f t="shared" ca="1" si="24"/>
        <v>0</v>
      </c>
      <c r="AF64" s="60">
        <f t="shared" ca="1" si="24"/>
        <v>0</v>
      </c>
      <c r="AG64" s="60">
        <f t="shared" ca="1" si="24"/>
        <v>0</v>
      </c>
      <c r="AH64" s="60">
        <f t="shared" ca="1" si="25"/>
        <v>0</v>
      </c>
      <c r="AI64" s="60">
        <f t="shared" ca="1" si="25"/>
        <v>0</v>
      </c>
      <c r="AJ64" s="60">
        <f t="shared" ca="1" si="25"/>
        <v>0</v>
      </c>
      <c r="AK64" s="60">
        <f t="shared" ca="1" si="25"/>
        <v>0</v>
      </c>
      <c r="AL64" s="60">
        <f t="shared" ca="1" si="25"/>
        <v>0</v>
      </c>
      <c r="AM64" s="60">
        <f t="shared" ca="1" si="25"/>
        <v>0</v>
      </c>
      <c r="AN64" s="60">
        <f t="shared" ca="1" si="25"/>
        <v>-515455720.35000002</v>
      </c>
      <c r="AO64" s="60">
        <f t="shared" ca="1" si="25"/>
        <v>-169377006.87</v>
      </c>
      <c r="AP64" s="60">
        <f t="shared" ca="1" si="25"/>
        <v>-173032399.56</v>
      </c>
      <c r="AQ64" s="60">
        <f t="shared" ca="1" si="25"/>
        <v>3655392.69</v>
      </c>
      <c r="AR64" s="60">
        <f t="shared" ca="1" si="25"/>
        <v>-12911037.33</v>
      </c>
      <c r="AS64" s="60">
        <f t="shared" ca="1" si="25"/>
        <v>-13387712.25</v>
      </c>
      <c r="AT64" s="60">
        <f t="shared" ca="1" si="25"/>
        <v>-36808759.079999998</v>
      </c>
      <c r="AU64" s="60">
        <f t="shared" ca="1" si="25"/>
        <v>-32554994.57</v>
      </c>
      <c r="AV64" s="60">
        <f t="shared" ca="1" si="25"/>
        <v>-18813987.579999998</v>
      </c>
      <c r="AW64" s="60">
        <f t="shared" ca="1" si="25"/>
        <v>0</v>
      </c>
      <c r="AX64" s="60">
        <f t="shared" ca="1" si="28"/>
        <v>14560223.07</v>
      </c>
      <c r="AY64" s="60">
        <f t="shared" ca="1" si="28"/>
        <v>23421046.829999998</v>
      </c>
      <c r="AZ64" s="60">
        <f t="shared" ca="1" si="28"/>
        <v>476674.92</v>
      </c>
      <c r="BA64" s="60">
        <f t="shared" ca="1" si="28"/>
        <v>796414.1</v>
      </c>
      <c r="BB64" s="60">
        <f t="shared" ca="1" si="28"/>
        <v>1020391.75</v>
      </c>
      <c r="BC64" s="60">
        <f t="shared" ca="1" si="28"/>
        <v>77087.75</v>
      </c>
      <c r="BD64" s="60">
        <f t="shared" ca="1" si="28"/>
        <v>0</v>
      </c>
      <c r="BE64" s="60">
        <f t="shared" ca="1" si="28"/>
        <v>-301065.40000000002</v>
      </c>
      <c r="BF64" s="60">
        <f t="shared" ca="1" si="28"/>
        <v>-319739.18</v>
      </c>
      <c r="BG64" s="60">
        <f t="shared" ca="1" si="28"/>
        <v>0</v>
      </c>
      <c r="BH64" s="60">
        <f t="shared" ca="1" si="28"/>
        <v>0</v>
      </c>
      <c r="BI64" s="60">
        <f t="shared" ca="1" si="28"/>
        <v>0</v>
      </c>
      <c r="BJ64" s="60">
        <f t="shared" ca="1" si="28"/>
        <v>-4399415.1700000027</v>
      </c>
      <c r="BK64" s="60">
        <f t="shared" ca="1" si="28"/>
        <v>-4417986.950000003</v>
      </c>
      <c r="BL64" s="60">
        <f t="shared" ca="1" si="26"/>
        <v>-71475127.340000004</v>
      </c>
      <c r="BM64" s="60">
        <f t="shared" ca="1" si="26"/>
        <v>67057140.390000001</v>
      </c>
      <c r="BN64" s="60">
        <f t="shared" ca="1" si="26"/>
        <v>18571.780000000028</v>
      </c>
      <c r="BO64" s="60">
        <f t="shared" ca="1" si="26"/>
        <v>2026936.73</v>
      </c>
      <c r="BP64" s="60">
        <f t="shared" ca="1" si="26"/>
        <v>-2008364.95</v>
      </c>
      <c r="BQ64" s="60">
        <f t="shared" ca="1" si="26"/>
        <v>-12715550.030000005</v>
      </c>
      <c r="BR64" s="60">
        <f t="shared" ca="1" si="26"/>
        <v>-12715550.030000005</v>
      </c>
      <c r="BS64" s="60">
        <f t="shared" ca="1" si="26"/>
        <v>0</v>
      </c>
      <c r="BT64" s="60">
        <f t="shared" ca="1" si="26"/>
        <v>0</v>
      </c>
      <c r="BU64" s="60">
        <f t="shared" ca="1" si="26"/>
        <v>-316052710.94999999</v>
      </c>
      <c r="BV64" s="60">
        <f t="shared" ca="1" si="26"/>
        <v>-155907305.02000001</v>
      </c>
      <c r="BW64" s="60">
        <f t="shared" ca="1" si="26"/>
        <v>-118700058.3</v>
      </c>
      <c r="BX64" s="60">
        <f t="shared" ca="1" si="26"/>
        <v>-9318017.8399999999</v>
      </c>
      <c r="BY64" s="60">
        <f t="shared" ca="1" si="26"/>
        <v>0</v>
      </c>
      <c r="BZ64" s="60">
        <f t="shared" ca="1" si="26"/>
        <v>-19566150.620000001</v>
      </c>
      <c r="CA64" s="60">
        <f t="shared" ca="1" si="26"/>
        <v>-30773827.760000002</v>
      </c>
      <c r="CB64" s="60">
        <f t="shared" ca="1" si="29"/>
        <v>18301663.030000001</v>
      </c>
      <c r="CC64" s="60">
        <f t="shared" ca="1" si="29"/>
        <v>-89014.44</v>
      </c>
      <c r="CD64" s="60">
        <f t="shared" ca="1" si="29"/>
        <v>0</v>
      </c>
      <c r="CE64" s="60">
        <f t="shared" ca="1" si="29"/>
        <v>0</v>
      </c>
      <c r="CF64" s="60">
        <f t="shared" ca="1" si="29"/>
        <v>0</v>
      </c>
      <c r="CG64" s="60">
        <f t="shared" ca="1" si="29"/>
        <v>0</v>
      </c>
      <c r="CH64" s="60">
        <f t="shared" ca="1" si="29"/>
        <v>0</v>
      </c>
      <c r="CI64" s="60">
        <f t="shared" ca="1" si="29"/>
        <v>0</v>
      </c>
      <c r="CJ64" s="60">
        <f t="shared" ca="1" si="29"/>
        <v>0</v>
      </c>
      <c r="CK64" s="60">
        <f t="shared" ca="1" si="29"/>
        <v>0</v>
      </c>
      <c r="CL64" s="60">
        <f t="shared" ca="1" si="29"/>
        <v>0</v>
      </c>
      <c r="CM64" s="60">
        <f t="shared" ca="1" si="29"/>
        <v>0</v>
      </c>
      <c r="CN64" s="60">
        <f t="shared" ca="1" si="29"/>
        <v>0</v>
      </c>
      <c r="CO64" s="60">
        <f t="shared" ca="1" si="29"/>
        <v>0</v>
      </c>
      <c r="CP64" s="60">
        <f t="shared" ca="1" si="29"/>
        <v>0</v>
      </c>
      <c r="CQ64" s="60">
        <f t="shared" ca="1" si="29"/>
        <v>0</v>
      </c>
      <c r="CR64" s="60">
        <f t="shared" ca="1" si="30"/>
        <v>0</v>
      </c>
      <c r="CS64" s="60">
        <f t="shared" ca="1" si="30"/>
        <v>0</v>
      </c>
      <c r="CT64" s="60">
        <f t="shared" ca="1" si="30"/>
        <v>0</v>
      </c>
      <c r="CU64" s="60">
        <f t="shared" ca="1" si="6"/>
        <v>371359781.15999997</v>
      </c>
    </row>
    <row r="65" spans="1:99" ht="12.75" customHeight="1">
      <c r="A65" s="43" t="s">
        <v>116</v>
      </c>
      <c r="B65" s="58">
        <v>3006</v>
      </c>
      <c r="C65" s="59" t="s">
        <v>378</v>
      </c>
      <c r="D65" s="60">
        <f t="shared" ca="1" si="27"/>
        <v>16399864368.559999</v>
      </c>
      <c r="E65" s="60">
        <f t="shared" ca="1" si="27"/>
        <v>15027666695.48</v>
      </c>
      <c r="F65" s="60">
        <f t="shared" ca="1" si="27"/>
        <v>15448697575.639999</v>
      </c>
      <c r="G65" s="60">
        <f t="shared" ca="1" si="27"/>
        <v>-421030880.16000003</v>
      </c>
      <c r="H65" s="60">
        <f t="shared" ca="1" si="27"/>
        <v>-2112367807.7300005</v>
      </c>
      <c r="I65" s="60">
        <f t="shared" ca="1" si="27"/>
        <v>-2115327018.8500004</v>
      </c>
      <c r="J65" s="60">
        <f t="shared" ca="1" si="27"/>
        <v>-5565143275.8500004</v>
      </c>
      <c r="K65" s="60">
        <f t="shared" ca="1" si="27"/>
        <v>3449816257</v>
      </c>
      <c r="L65" s="60">
        <f t="shared" ca="1" si="27"/>
        <v>2959211.1199999973</v>
      </c>
      <c r="M65" s="60">
        <f t="shared" ca="1" si="27"/>
        <v>22061136.289999999</v>
      </c>
      <c r="N65" s="60">
        <f t="shared" ca="1" si="27"/>
        <v>-19101925.170000002</v>
      </c>
      <c r="O65" s="60">
        <f t="shared" ca="1" si="27"/>
        <v>0</v>
      </c>
      <c r="P65" s="60">
        <f t="shared" ca="1" si="27"/>
        <v>0</v>
      </c>
      <c r="Q65" s="60">
        <f t="shared" ca="1" si="27"/>
        <v>0</v>
      </c>
      <c r="R65" s="60">
        <f t="shared" ca="1" si="27"/>
        <v>0</v>
      </c>
      <c r="S65" s="60">
        <f t="shared" ca="1" si="27"/>
        <v>0</v>
      </c>
      <c r="T65" s="60">
        <f t="shared" ca="1" si="24"/>
        <v>0</v>
      </c>
      <c r="U65" s="60">
        <f t="shared" ca="1" si="24"/>
        <v>0</v>
      </c>
      <c r="V65" s="60">
        <f t="shared" ca="1" si="24"/>
        <v>3394060188.8099999</v>
      </c>
      <c r="W65" s="60">
        <f t="shared" ca="1" si="24"/>
        <v>188244967.36000001</v>
      </c>
      <c r="X65" s="60">
        <f t="shared" ca="1" si="24"/>
        <v>0</v>
      </c>
      <c r="Y65" s="60">
        <f t="shared" ca="1" si="24"/>
        <v>-10486740.859999999</v>
      </c>
      <c r="Z65" s="60">
        <f t="shared" ca="1" si="24"/>
        <v>3216301962.3099999</v>
      </c>
      <c r="AA65" s="60">
        <f t="shared" ca="1" si="24"/>
        <v>0</v>
      </c>
      <c r="AB65" s="60">
        <f t="shared" ca="1" si="24"/>
        <v>0</v>
      </c>
      <c r="AC65" s="60">
        <f t="shared" ca="1" si="24"/>
        <v>0</v>
      </c>
      <c r="AD65" s="60">
        <f t="shared" ca="1" si="24"/>
        <v>0</v>
      </c>
      <c r="AE65" s="60">
        <f t="shared" ca="1" si="24"/>
        <v>0</v>
      </c>
      <c r="AF65" s="60">
        <f t="shared" ca="1" si="24"/>
        <v>0</v>
      </c>
      <c r="AG65" s="60">
        <f t="shared" ca="1" si="24"/>
        <v>90505292</v>
      </c>
      <c r="AH65" s="60">
        <f t="shared" ca="1" si="25"/>
        <v>90505292</v>
      </c>
      <c r="AI65" s="60">
        <f t="shared" ca="1" si="25"/>
        <v>0</v>
      </c>
      <c r="AJ65" s="60">
        <f t="shared" ca="1" si="25"/>
        <v>0</v>
      </c>
      <c r="AK65" s="60">
        <f t="shared" ca="1" si="25"/>
        <v>0</v>
      </c>
      <c r="AL65" s="60">
        <f t="shared" ca="1" si="25"/>
        <v>0</v>
      </c>
      <c r="AM65" s="60">
        <f t="shared" ca="1" si="25"/>
        <v>0</v>
      </c>
      <c r="AN65" s="60">
        <f t="shared" ca="1" si="25"/>
        <v>-13949268862.929996</v>
      </c>
      <c r="AO65" s="60">
        <f t="shared" ca="1" si="25"/>
        <v>-2454504505.77</v>
      </c>
      <c r="AP65" s="60">
        <f t="shared" ca="1" si="25"/>
        <v>-2677322455.5999999</v>
      </c>
      <c r="AQ65" s="60">
        <f t="shared" ca="1" si="25"/>
        <v>222817949.83000001</v>
      </c>
      <c r="AR65" s="60">
        <f t="shared" ca="1" si="25"/>
        <v>-132983286.19000006</v>
      </c>
      <c r="AS65" s="60">
        <f t="shared" ca="1" si="25"/>
        <v>-191605148.08000004</v>
      </c>
      <c r="AT65" s="60">
        <f t="shared" ca="1" si="25"/>
        <v>-891037967</v>
      </c>
      <c r="AU65" s="60">
        <f t="shared" ca="1" si="25"/>
        <v>-774214729.06999993</v>
      </c>
      <c r="AV65" s="60">
        <f t="shared" ca="1" si="25"/>
        <v>-79909887.840000004</v>
      </c>
      <c r="AW65" s="60">
        <f t="shared" ca="1" si="25"/>
        <v>-36913350.090000004</v>
      </c>
      <c r="AX65" s="60">
        <f t="shared" ca="1" si="28"/>
        <v>0</v>
      </c>
      <c r="AY65" s="60">
        <f t="shared" ca="1" si="28"/>
        <v>699432818.91999996</v>
      </c>
      <c r="AZ65" s="60">
        <f t="shared" ca="1" si="28"/>
        <v>58621861.889999986</v>
      </c>
      <c r="BA65" s="60">
        <f t="shared" ca="1" si="28"/>
        <v>300497548.57999998</v>
      </c>
      <c r="BB65" s="60">
        <f t="shared" ca="1" si="28"/>
        <v>255711695.47999999</v>
      </c>
      <c r="BC65" s="60">
        <f t="shared" ca="1" si="28"/>
        <v>44785853.100000001</v>
      </c>
      <c r="BD65" s="60">
        <f t="shared" ca="1" si="28"/>
        <v>0</v>
      </c>
      <c r="BE65" s="60">
        <f t="shared" ca="1" si="28"/>
        <v>0</v>
      </c>
      <c r="BF65" s="60">
        <f t="shared" ca="1" si="28"/>
        <v>-241875686.69</v>
      </c>
      <c r="BG65" s="60">
        <f t="shared" ca="1" si="28"/>
        <v>0</v>
      </c>
      <c r="BH65" s="60">
        <f t="shared" ca="1" si="28"/>
        <v>0</v>
      </c>
      <c r="BI65" s="60">
        <f t="shared" ca="1" si="28"/>
        <v>0</v>
      </c>
      <c r="BJ65" s="60">
        <f t="shared" ca="1" si="28"/>
        <v>-7178372451.6999969</v>
      </c>
      <c r="BK65" s="60">
        <f t="shared" ca="1" si="28"/>
        <v>-7178151300.3799973</v>
      </c>
      <c r="BL65" s="60">
        <f t="shared" ca="1" si="26"/>
        <v>-46315943382.339996</v>
      </c>
      <c r="BM65" s="60">
        <f t="shared" ca="1" si="26"/>
        <v>39137792081.959999</v>
      </c>
      <c r="BN65" s="60">
        <f t="shared" ca="1" si="26"/>
        <v>-221151.3200000003</v>
      </c>
      <c r="BO65" s="60">
        <f t="shared" ca="1" si="26"/>
        <v>10896185.24</v>
      </c>
      <c r="BP65" s="60">
        <f t="shared" ca="1" si="26"/>
        <v>-11117336.560000001</v>
      </c>
      <c r="BQ65" s="60">
        <f t="shared" ca="1" si="26"/>
        <v>-62116279.689999998</v>
      </c>
      <c r="BR65" s="60">
        <f t="shared" ca="1" si="26"/>
        <v>-62116279.689999998</v>
      </c>
      <c r="BS65" s="60">
        <f t="shared" ca="1" si="26"/>
        <v>0</v>
      </c>
      <c r="BT65" s="60">
        <f t="shared" ca="1" si="26"/>
        <v>0</v>
      </c>
      <c r="BU65" s="60">
        <f t="shared" ca="1" si="26"/>
        <v>-4116220195.2400002</v>
      </c>
      <c r="BV65" s="60">
        <f t="shared" ca="1" si="26"/>
        <v>-2941779071.21</v>
      </c>
      <c r="BW65" s="60">
        <f t="shared" ca="1" si="26"/>
        <v>-943675427.69000006</v>
      </c>
      <c r="BX65" s="60">
        <f t="shared" ca="1" si="26"/>
        <v>-146946361.25</v>
      </c>
      <c r="BY65" s="60">
        <f t="shared" ca="1" si="26"/>
        <v>0</v>
      </c>
      <c r="BZ65" s="60">
        <f t="shared" ca="1" si="26"/>
        <v>-41199947.359999999</v>
      </c>
      <c r="CA65" s="60">
        <f t="shared" ca="1" si="26"/>
        <v>-174441894.52000001</v>
      </c>
      <c r="CB65" s="60">
        <f t="shared" ca="1" si="29"/>
        <v>152496775.58000001</v>
      </c>
      <c r="CC65" s="60">
        <f t="shared" ca="1" si="29"/>
        <v>-20674268.789999999</v>
      </c>
      <c r="CD65" s="60">
        <f t="shared" ca="1" si="29"/>
        <v>-5072144.34</v>
      </c>
      <c r="CE65" s="60">
        <f t="shared" ca="1" si="29"/>
        <v>0</v>
      </c>
      <c r="CF65" s="60">
        <f t="shared" ca="1" si="29"/>
        <v>0</v>
      </c>
      <c r="CG65" s="60">
        <f t="shared" ca="1" si="29"/>
        <v>0</v>
      </c>
      <c r="CH65" s="60">
        <f t="shared" ca="1" si="29"/>
        <v>-5072144.34</v>
      </c>
      <c r="CI65" s="60">
        <f t="shared" ca="1" si="29"/>
        <v>0</v>
      </c>
      <c r="CJ65" s="60">
        <f t="shared" ca="1" si="29"/>
        <v>0</v>
      </c>
      <c r="CK65" s="60">
        <f t="shared" ca="1" si="29"/>
        <v>0</v>
      </c>
      <c r="CL65" s="60">
        <f t="shared" ca="1" si="29"/>
        <v>0</v>
      </c>
      <c r="CM65" s="60">
        <f t="shared" ca="1" si="29"/>
        <v>0</v>
      </c>
      <c r="CN65" s="60">
        <f t="shared" ca="1" si="29"/>
        <v>0</v>
      </c>
      <c r="CO65" s="60">
        <f t="shared" ca="1" si="29"/>
        <v>0</v>
      </c>
      <c r="CP65" s="60">
        <f t="shared" ca="1" si="29"/>
        <v>0</v>
      </c>
      <c r="CQ65" s="60">
        <f t="shared" ca="1" si="29"/>
        <v>0</v>
      </c>
      <c r="CR65" s="60">
        <f t="shared" ca="1" si="30"/>
        <v>0</v>
      </c>
      <c r="CS65" s="60">
        <f t="shared" ca="1" si="30"/>
        <v>0</v>
      </c>
      <c r="CT65" s="60">
        <f t="shared" ca="1" si="30"/>
        <v>0</v>
      </c>
      <c r="CU65" s="60">
        <f t="shared" ca="1" si="6"/>
        <v>2450595505.630003</v>
      </c>
    </row>
    <row r="66" spans="1:99" ht="12.75" customHeight="1">
      <c r="A66" s="43" t="s">
        <v>117</v>
      </c>
      <c r="B66" s="58">
        <v>3007</v>
      </c>
      <c r="C66" s="59" t="s">
        <v>378</v>
      </c>
      <c r="D66" s="60">
        <f t="shared" ca="1" si="27"/>
        <v>241947753.32000008</v>
      </c>
      <c r="E66" s="60">
        <f t="shared" ca="1" si="27"/>
        <v>256939751.98999912</v>
      </c>
      <c r="F66" s="60">
        <f t="shared" ca="1" si="27"/>
        <v>299262793.58999902</v>
      </c>
      <c r="G66" s="60">
        <f t="shared" ca="1" si="27"/>
        <v>-42323041.599999897</v>
      </c>
      <c r="H66" s="60">
        <f t="shared" ca="1" si="27"/>
        <v>-135014240.15999901</v>
      </c>
      <c r="I66" s="60">
        <f t="shared" ca="1" si="27"/>
        <v>-151995922.519999</v>
      </c>
      <c r="J66" s="60">
        <f t="shared" ca="1" si="27"/>
        <v>-193767933.03999901</v>
      </c>
      <c r="K66" s="60">
        <f t="shared" ca="1" si="27"/>
        <v>41772010.520000003</v>
      </c>
      <c r="L66" s="60">
        <f t="shared" ca="1" si="27"/>
        <v>16981682.359999999</v>
      </c>
      <c r="M66" s="60">
        <f t="shared" ca="1" si="27"/>
        <v>33682876.079999998</v>
      </c>
      <c r="N66" s="60">
        <f t="shared" ca="1" si="27"/>
        <v>-16701193.720000001</v>
      </c>
      <c r="O66" s="60">
        <f t="shared" ca="1" si="27"/>
        <v>0</v>
      </c>
      <c r="P66" s="60">
        <f t="shared" ca="1" si="27"/>
        <v>0</v>
      </c>
      <c r="Q66" s="60">
        <f t="shared" ca="1" si="27"/>
        <v>0</v>
      </c>
      <c r="R66" s="60">
        <f t="shared" ca="1" si="27"/>
        <v>0</v>
      </c>
      <c r="S66" s="60">
        <f t="shared" ca="1" si="27"/>
        <v>0</v>
      </c>
      <c r="T66" s="60">
        <f t="shared" ca="1" si="24"/>
        <v>0</v>
      </c>
      <c r="U66" s="60">
        <f t="shared" ca="1" si="24"/>
        <v>0</v>
      </c>
      <c r="V66" s="60">
        <f t="shared" ca="1" si="24"/>
        <v>119918354.02999999</v>
      </c>
      <c r="W66" s="60">
        <f t="shared" ca="1" si="24"/>
        <v>40670552.549999997</v>
      </c>
      <c r="X66" s="60">
        <f t="shared" ca="1" si="24"/>
        <v>1412.57</v>
      </c>
      <c r="Y66" s="60">
        <f t="shared" ca="1" si="24"/>
        <v>4401162.9099999992</v>
      </c>
      <c r="Z66" s="60">
        <f t="shared" ca="1" si="24"/>
        <v>51196189.960000001</v>
      </c>
      <c r="AA66" s="60">
        <f t="shared" ca="1" si="24"/>
        <v>23504683.190000001</v>
      </c>
      <c r="AB66" s="60">
        <f t="shared" ca="1" si="24"/>
        <v>0</v>
      </c>
      <c r="AC66" s="60">
        <f t="shared" ca="1" si="24"/>
        <v>0</v>
      </c>
      <c r="AD66" s="60">
        <f t="shared" ca="1" si="24"/>
        <v>0</v>
      </c>
      <c r="AE66" s="60">
        <f t="shared" ca="1" si="24"/>
        <v>144352.85</v>
      </c>
      <c r="AF66" s="60">
        <f t="shared" ca="1" si="24"/>
        <v>0</v>
      </c>
      <c r="AG66" s="60">
        <f t="shared" ca="1" si="24"/>
        <v>103887.46</v>
      </c>
      <c r="AH66" s="60">
        <f t="shared" ca="1" si="25"/>
        <v>103887.46</v>
      </c>
      <c r="AI66" s="60">
        <f t="shared" ca="1" si="25"/>
        <v>0</v>
      </c>
      <c r="AJ66" s="60">
        <f t="shared" ca="1" si="25"/>
        <v>0</v>
      </c>
      <c r="AK66" s="60">
        <f t="shared" ca="1" si="25"/>
        <v>0</v>
      </c>
      <c r="AL66" s="60">
        <f t="shared" ca="1" si="25"/>
        <v>0</v>
      </c>
      <c r="AM66" s="60">
        <f t="shared" ca="1" si="25"/>
        <v>0</v>
      </c>
      <c r="AN66" s="60">
        <f t="shared" ca="1" si="25"/>
        <v>-174831404.13000092</v>
      </c>
      <c r="AO66" s="60">
        <f t="shared" ca="1" si="25"/>
        <v>-55467047.609999999</v>
      </c>
      <c r="AP66" s="60">
        <f t="shared" ca="1" si="25"/>
        <v>-55467047.609999999</v>
      </c>
      <c r="AQ66" s="60">
        <f t="shared" ca="1" si="25"/>
        <v>0</v>
      </c>
      <c r="AR66" s="60">
        <f t="shared" ca="1" si="25"/>
        <v>-13417061.429999996</v>
      </c>
      <c r="AS66" s="60">
        <f t="shared" ca="1" si="25"/>
        <v>-15914100.829999998</v>
      </c>
      <c r="AT66" s="60">
        <f t="shared" ca="1" si="25"/>
        <v>-90923018.280000001</v>
      </c>
      <c r="AU66" s="60">
        <f t="shared" ca="1" si="25"/>
        <v>-73761675.560000002</v>
      </c>
      <c r="AV66" s="60">
        <f t="shared" ca="1" si="25"/>
        <v>-17161342.719999999</v>
      </c>
      <c r="AW66" s="60">
        <f t="shared" ca="1" si="25"/>
        <v>0</v>
      </c>
      <c r="AX66" s="60">
        <f t="shared" ca="1" si="28"/>
        <v>0</v>
      </c>
      <c r="AY66" s="60">
        <f t="shared" ca="1" si="28"/>
        <v>75008917.450000003</v>
      </c>
      <c r="AZ66" s="60">
        <f t="shared" ca="1" si="28"/>
        <v>2497039.4000000022</v>
      </c>
      <c r="BA66" s="60">
        <f t="shared" ca="1" si="28"/>
        <v>21071135.140000001</v>
      </c>
      <c r="BB66" s="60">
        <f t="shared" ca="1" si="28"/>
        <v>18904352.02</v>
      </c>
      <c r="BC66" s="60">
        <f t="shared" ca="1" si="28"/>
        <v>2166783.12</v>
      </c>
      <c r="BD66" s="60">
        <f t="shared" ca="1" si="28"/>
        <v>0</v>
      </c>
      <c r="BE66" s="60">
        <f t="shared" ca="1" si="28"/>
        <v>0</v>
      </c>
      <c r="BF66" s="60">
        <f t="shared" ca="1" si="28"/>
        <v>-18574095.739999998</v>
      </c>
      <c r="BG66" s="60">
        <f t="shared" ca="1" si="28"/>
        <v>0</v>
      </c>
      <c r="BH66" s="60">
        <f t="shared" ca="1" si="28"/>
        <v>0</v>
      </c>
      <c r="BI66" s="60">
        <f t="shared" ca="1" si="28"/>
        <v>0</v>
      </c>
      <c r="BJ66" s="60">
        <f t="shared" ca="1" si="28"/>
        <v>-49596947.520000935</v>
      </c>
      <c r="BK66" s="60">
        <f t="shared" ca="1" si="28"/>
        <v>-49596947.520000935</v>
      </c>
      <c r="BL66" s="60">
        <f t="shared" ca="1" si="26"/>
        <v>-671729912.33000004</v>
      </c>
      <c r="BM66" s="60">
        <f t="shared" ca="1" si="26"/>
        <v>622132964.80999911</v>
      </c>
      <c r="BN66" s="60">
        <f t="shared" ca="1" si="26"/>
        <v>0</v>
      </c>
      <c r="BO66" s="60">
        <f t="shared" ca="1" si="26"/>
        <v>0</v>
      </c>
      <c r="BP66" s="60">
        <f t="shared" ca="1" si="26"/>
        <v>0</v>
      </c>
      <c r="BQ66" s="60">
        <f t="shared" ca="1" si="26"/>
        <v>-7056983.3600000003</v>
      </c>
      <c r="BR66" s="60">
        <f t="shared" ca="1" si="26"/>
        <v>-3364648.99</v>
      </c>
      <c r="BS66" s="60">
        <f t="shared" ca="1" si="26"/>
        <v>0</v>
      </c>
      <c r="BT66" s="60">
        <f t="shared" ca="1" si="26"/>
        <v>-3692334.37</v>
      </c>
      <c r="BU66" s="60">
        <f t="shared" ca="1" si="26"/>
        <v>-45131586.110000007</v>
      </c>
      <c r="BV66" s="60">
        <f t="shared" ca="1" si="26"/>
        <v>-27625394.560000002</v>
      </c>
      <c r="BW66" s="60">
        <f t="shared" ca="1" si="26"/>
        <v>-15946588.73</v>
      </c>
      <c r="BX66" s="60">
        <f t="shared" ca="1" si="26"/>
        <v>-4929987.92</v>
      </c>
      <c r="BY66" s="60">
        <f t="shared" ca="1" si="26"/>
        <v>0</v>
      </c>
      <c r="BZ66" s="60">
        <f t="shared" ca="1" si="26"/>
        <v>-28707.73</v>
      </c>
      <c r="CA66" s="60">
        <f t="shared" ca="1" si="26"/>
        <v>0</v>
      </c>
      <c r="CB66" s="60">
        <f t="shared" ca="1" si="29"/>
        <v>8107333.0800000001</v>
      </c>
      <c r="CC66" s="60">
        <f t="shared" ca="1" si="29"/>
        <v>-4708240.25</v>
      </c>
      <c r="CD66" s="60">
        <f t="shared" ca="1" si="29"/>
        <v>-4161778.1</v>
      </c>
      <c r="CE66" s="60">
        <f t="shared" ca="1" si="29"/>
        <v>-267589.08</v>
      </c>
      <c r="CF66" s="60">
        <f t="shared" ca="1" si="29"/>
        <v>152865.57999999999</v>
      </c>
      <c r="CG66" s="60">
        <f t="shared" ca="1" si="29"/>
        <v>0</v>
      </c>
      <c r="CH66" s="60">
        <f t="shared" ca="1" si="29"/>
        <v>-4080550.46</v>
      </c>
      <c r="CI66" s="60">
        <f t="shared" ca="1" si="29"/>
        <v>33495.86</v>
      </c>
      <c r="CJ66" s="60">
        <f t="shared" ca="1" si="29"/>
        <v>0</v>
      </c>
      <c r="CK66" s="60">
        <f t="shared" ca="1" si="29"/>
        <v>0</v>
      </c>
      <c r="CL66" s="60">
        <f t="shared" ca="1" si="29"/>
        <v>0</v>
      </c>
      <c r="CM66" s="60">
        <f t="shared" ca="1" si="29"/>
        <v>0</v>
      </c>
      <c r="CN66" s="60">
        <f t="shared" ca="1" si="29"/>
        <v>0</v>
      </c>
      <c r="CO66" s="60">
        <f t="shared" ca="1" si="29"/>
        <v>0</v>
      </c>
      <c r="CP66" s="60">
        <f t="shared" ca="1" si="29"/>
        <v>0</v>
      </c>
      <c r="CQ66" s="60">
        <f t="shared" ca="1" si="29"/>
        <v>0</v>
      </c>
      <c r="CR66" s="60">
        <f t="shared" ca="1" si="30"/>
        <v>0</v>
      </c>
      <c r="CS66" s="60">
        <f t="shared" ca="1" si="30"/>
        <v>0</v>
      </c>
      <c r="CT66" s="60">
        <f t="shared" ca="1" si="30"/>
        <v>0</v>
      </c>
      <c r="CU66" s="60">
        <f t="shared" ca="1" si="6"/>
        <v>67116349.189999163</v>
      </c>
    </row>
    <row r="67" spans="1:99" ht="12.75" customHeight="1">
      <c r="A67" s="43" t="s">
        <v>118</v>
      </c>
      <c r="B67" s="58">
        <v>3008</v>
      </c>
      <c r="C67" s="59" t="s">
        <v>378</v>
      </c>
      <c r="D67" s="60">
        <f t="shared" ca="1" si="27"/>
        <v>1641532997.6999998</v>
      </c>
      <c r="E67" s="60">
        <f t="shared" ca="1" si="27"/>
        <v>1763723096.3400002</v>
      </c>
      <c r="F67" s="60">
        <f t="shared" ca="1" si="27"/>
        <v>1890249074.0700002</v>
      </c>
      <c r="G67" s="60">
        <f t="shared" ca="1" si="27"/>
        <v>-126525977.72999999</v>
      </c>
      <c r="H67" s="60">
        <f t="shared" ca="1" si="27"/>
        <v>-122135048.78000036</v>
      </c>
      <c r="I67" s="60">
        <f t="shared" ca="1" si="27"/>
        <v>-122159297.50000036</v>
      </c>
      <c r="J67" s="60">
        <f t="shared" ca="1" si="27"/>
        <v>-737067115.18000031</v>
      </c>
      <c r="K67" s="60">
        <f t="shared" ca="1" si="27"/>
        <v>614907817.67999995</v>
      </c>
      <c r="L67" s="60">
        <f t="shared" ca="1" si="27"/>
        <v>24248.719999999972</v>
      </c>
      <c r="M67" s="60">
        <f t="shared" ca="1" si="27"/>
        <v>413609.45999999996</v>
      </c>
      <c r="N67" s="60">
        <f t="shared" ca="1" si="27"/>
        <v>-389360.74</v>
      </c>
      <c r="O67" s="60">
        <f t="shared" ca="1" si="27"/>
        <v>0</v>
      </c>
      <c r="P67" s="60">
        <f t="shared" ca="1" si="27"/>
        <v>0</v>
      </c>
      <c r="Q67" s="60">
        <f t="shared" ca="1" si="27"/>
        <v>0</v>
      </c>
      <c r="R67" s="60">
        <f t="shared" ca="1" si="27"/>
        <v>0</v>
      </c>
      <c r="S67" s="60">
        <f t="shared" ca="1" si="27"/>
        <v>0</v>
      </c>
      <c r="T67" s="60">
        <f t="shared" ca="1" si="24"/>
        <v>0</v>
      </c>
      <c r="U67" s="60">
        <f t="shared" ca="1" si="24"/>
        <v>0</v>
      </c>
      <c r="V67" s="60">
        <f t="shared" ca="1" si="24"/>
        <v>-55049.859999999986</v>
      </c>
      <c r="W67" s="60">
        <f t="shared" ca="1" si="24"/>
        <v>-1072.5</v>
      </c>
      <c r="X67" s="60">
        <f t="shared" ca="1" si="24"/>
        <v>0</v>
      </c>
      <c r="Y67" s="60">
        <f t="shared" ca="1" si="24"/>
        <v>-53977.359999999986</v>
      </c>
      <c r="Z67" s="60">
        <f t="shared" ca="1" si="24"/>
        <v>0</v>
      </c>
      <c r="AA67" s="60">
        <f t="shared" ca="1" si="24"/>
        <v>0</v>
      </c>
      <c r="AB67" s="60">
        <f t="shared" ca="1" si="24"/>
        <v>0</v>
      </c>
      <c r="AC67" s="60">
        <f t="shared" ca="1" si="24"/>
        <v>0</v>
      </c>
      <c r="AD67" s="60">
        <f t="shared" ca="1" si="24"/>
        <v>0</v>
      </c>
      <c r="AE67" s="60">
        <f t="shared" ca="1" si="24"/>
        <v>0</v>
      </c>
      <c r="AF67" s="60">
        <f t="shared" ca="1" si="24"/>
        <v>0</v>
      </c>
      <c r="AG67" s="60">
        <f t="shared" ca="1" si="24"/>
        <v>0</v>
      </c>
      <c r="AH67" s="60">
        <f t="shared" ca="1" si="25"/>
        <v>0</v>
      </c>
      <c r="AI67" s="60">
        <f t="shared" ca="1" si="25"/>
        <v>0</v>
      </c>
      <c r="AJ67" s="60">
        <f t="shared" ca="1" si="25"/>
        <v>0</v>
      </c>
      <c r="AK67" s="60">
        <f t="shared" ca="1" si="25"/>
        <v>0</v>
      </c>
      <c r="AL67" s="60">
        <f t="shared" ca="1" si="25"/>
        <v>0</v>
      </c>
      <c r="AM67" s="60">
        <f t="shared" ca="1" si="25"/>
        <v>0</v>
      </c>
      <c r="AN67" s="60">
        <f t="shared" ca="1" si="25"/>
        <v>-1523772720.1600013</v>
      </c>
      <c r="AO67" s="60">
        <f t="shared" ca="1" si="25"/>
        <v>-316865574.84000009</v>
      </c>
      <c r="AP67" s="60">
        <f t="shared" ca="1" si="25"/>
        <v>-349207916.42000008</v>
      </c>
      <c r="AQ67" s="60">
        <f t="shared" ca="1" si="25"/>
        <v>32342341.579999998</v>
      </c>
      <c r="AR67" s="60">
        <f t="shared" ca="1" si="25"/>
        <v>-21619019.780000106</v>
      </c>
      <c r="AS67" s="60">
        <f t="shared" ca="1" si="25"/>
        <v>-16995598.400000095</v>
      </c>
      <c r="AT67" s="60">
        <f t="shared" ca="1" si="25"/>
        <v>-482034906.50000006</v>
      </c>
      <c r="AU67" s="60">
        <f t="shared" ca="1" si="25"/>
        <v>-396278885.18000007</v>
      </c>
      <c r="AV67" s="60">
        <f t="shared" ca="1" si="25"/>
        <v>-85756021.319999993</v>
      </c>
      <c r="AW67" s="60">
        <f t="shared" ca="1" si="25"/>
        <v>0</v>
      </c>
      <c r="AX67" s="60">
        <f t="shared" ca="1" si="28"/>
        <v>0</v>
      </c>
      <c r="AY67" s="60">
        <f t="shared" ca="1" si="28"/>
        <v>465039308.09999996</v>
      </c>
      <c r="AZ67" s="60">
        <f t="shared" ca="1" si="28"/>
        <v>-4623421.3800000101</v>
      </c>
      <c r="BA67" s="60">
        <f t="shared" ca="1" si="28"/>
        <v>90691525.809999987</v>
      </c>
      <c r="BB67" s="60">
        <f t="shared" ca="1" si="28"/>
        <v>77359885.889999986</v>
      </c>
      <c r="BC67" s="60">
        <f t="shared" ca="1" si="28"/>
        <v>13331639.920000002</v>
      </c>
      <c r="BD67" s="60">
        <f t="shared" ca="1" si="28"/>
        <v>0</v>
      </c>
      <c r="BE67" s="60">
        <f t="shared" ca="1" si="28"/>
        <v>0</v>
      </c>
      <c r="BF67" s="60">
        <f t="shared" ca="1" si="28"/>
        <v>-95314947.189999998</v>
      </c>
      <c r="BG67" s="60">
        <f t="shared" ca="1" si="28"/>
        <v>0</v>
      </c>
      <c r="BH67" s="60">
        <f t="shared" ca="1" si="28"/>
        <v>0</v>
      </c>
      <c r="BI67" s="60">
        <f t="shared" ca="1" si="28"/>
        <v>0</v>
      </c>
      <c r="BJ67" s="60">
        <f t="shared" ca="1" si="28"/>
        <v>-276777728.7400009</v>
      </c>
      <c r="BK67" s="60">
        <f t="shared" ca="1" si="28"/>
        <v>-276940369.55000091</v>
      </c>
      <c r="BL67" s="60">
        <f t="shared" ca="1" si="26"/>
        <v>-1328221736.3900008</v>
      </c>
      <c r="BM67" s="60">
        <f t="shared" ca="1" si="26"/>
        <v>1051281366.8399999</v>
      </c>
      <c r="BN67" s="60">
        <f t="shared" ca="1" si="26"/>
        <v>162640.81000000017</v>
      </c>
      <c r="BO67" s="60">
        <f t="shared" ca="1" si="26"/>
        <v>598335.70000000019</v>
      </c>
      <c r="BP67" s="60">
        <f t="shared" ca="1" si="26"/>
        <v>-435694.89</v>
      </c>
      <c r="BQ67" s="60">
        <f t="shared" ca="1" si="26"/>
        <v>-8633572.1700000018</v>
      </c>
      <c r="BR67" s="60">
        <f t="shared" ca="1" si="26"/>
        <v>-8633572.1700000018</v>
      </c>
      <c r="BS67" s="60">
        <f t="shared" ca="1" si="26"/>
        <v>0</v>
      </c>
      <c r="BT67" s="60">
        <f t="shared" ca="1" si="26"/>
        <v>0</v>
      </c>
      <c r="BU67" s="60">
        <f t="shared" ca="1" si="26"/>
        <v>-899882136.95000017</v>
      </c>
      <c r="BV67" s="60">
        <f t="shared" ca="1" si="26"/>
        <v>-617676555.94000018</v>
      </c>
      <c r="BW67" s="60">
        <f t="shared" ca="1" si="26"/>
        <v>-153866516.77999985</v>
      </c>
      <c r="BX67" s="60">
        <f t="shared" ca="1" si="26"/>
        <v>-30107037.980000049</v>
      </c>
      <c r="BY67" s="60">
        <f t="shared" ca="1" si="26"/>
        <v>0</v>
      </c>
      <c r="BZ67" s="60">
        <f t="shared" ca="1" si="26"/>
        <v>-6025847.9400000013</v>
      </c>
      <c r="CA67" s="60">
        <f t="shared" ca="1" si="26"/>
        <v>-92206209.700000018</v>
      </c>
      <c r="CB67" s="60">
        <f t="shared" ca="1" si="29"/>
        <v>31.39</v>
      </c>
      <c r="CC67" s="60">
        <f t="shared" ca="1" si="29"/>
        <v>0</v>
      </c>
      <c r="CD67" s="60">
        <f t="shared" ca="1" si="29"/>
        <v>0</v>
      </c>
      <c r="CE67" s="60">
        <f t="shared" ca="1" si="29"/>
        <v>0</v>
      </c>
      <c r="CF67" s="60">
        <f t="shared" ca="1" si="29"/>
        <v>0</v>
      </c>
      <c r="CG67" s="60">
        <f t="shared" ca="1" si="29"/>
        <v>0</v>
      </c>
      <c r="CH67" s="60">
        <f t="shared" ca="1" si="29"/>
        <v>0</v>
      </c>
      <c r="CI67" s="60">
        <f t="shared" ca="1" si="29"/>
        <v>0</v>
      </c>
      <c r="CJ67" s="60">
        <f t="shared" ca="1" si="29"/>
        <v>0</v>
      </c>
      <c r="CK67" s="60">
        <f t="shared" ca="1" si="29"/>
        <v>5312.32</v>
      </c>
      <c r="CL67" s="60">
        <f t="shared" ca="1" si="29"/>
        <v>103.5</v>
      </c>
      <c r="CM67" s="60">
        <f t="shared" ca="1" si="29"/>
        <v>0</v>
      </c>
      <c r="CN67" s="60">
        <f t="shared" ca="1" si="29"/>
        <v>5208.82</v>
      </c>
      <c r="CO67" s="60">
        <f t="shared" ca="1" si="29"/>
        <v>0</v>
      </c>
      <c r="CP67" s="60">
        <f t="shared" ca="1" si="29"/>
        <v>0</v>
      </c>
      <c r="CQ67" s="60">
        <f t="shared" ca="1" si="29"/>
        <v>0</v>
      </c>
      <c r="CR67" s="60">
        <f t="shared" ca="1" si="30"/>
        <v>0</v>
      </c>
      <c r="CS67" s="60">
        <f t="shared" ca="1" si="30"/>
        <v>0</v>
      </c>
      <c r="CT67" s="60">
        <f t="shared" ca="1" si="30"/>
        <v>0</v>
      </c>
      <c r="CU67" s="60">
        <f t="shared" ca="1" si="6"/>
        <v>117760277.53999853</v>
      </c>
    </row>
    <row r="68" spans="1:99" ht="12.75" customHeight="1">
      <c r="A68" s="43" t="s">
        <v>119</v>
      </c>
      <c r="B68" s="58">
        <v>3009</v>
      </c>
      <c r="C68" s="59" t="s">
        <v>378</v>
      </c>
      <c r="D68" s="60">
        <f t="shared" ca="1" si="27"/>
        <v>10611438293.975616</v>
      </c>
      <c r="E68" s="60">
        <f t="shared" ca="1" si="27"/>
        <v>9304356690.1519794</v>
      </c>
      <c r="F68" s="60">
        <f t="shared" ca="1" si="27"/>
        <v>9865468403.1491089</v>
      </c>
      <c r="G68" s="60">
        <f t="shared" ca="1" si="27"/>
        <v>-561111712.99712884</v>
      </c>
      <c r="H68" s="60">
        <f t="shared" ca="1" si="27"/>
        <v>-87304865.230000287</v>
      </c>
      <c r="I68" s="60">
        <f t="shared" ca="1" si="27"/>
        <v>-298203921.47000027</v>
      </c>
      <c r="J68" s="60">
        <f t="shared" ca="1" si="27"/>
        <v>-2662263078.5700002</v>
      </c>
      <c r="K68" s="60">
        <f t="shared" ca="1" si="27"/>
        <v>2364059157.0999999</v>
      </c>
      <c r="L68" s="60">
        <f t="shared" ca="1" si="27"/>
        <v>210899056.23999998</v>
      </c>
      <c r="M68" s="60">
        <f t="shared" ca="1" si="27"/>
        <v>423007618.14999998</v>
      </c>
      <c r="N68" s="60">
        <f t="shared" ca="1" si="27"/>
        <v>-212108561.91</v>
      </c>
      <c r="O68" s="60">
        <f t="shared" ca="1" si="27"/>
        <v>0</v>
      </c>
      <c r="P68" s="60">
        <f t="shared" ca="1" si="27"/>
        <v>0</v>
      </c>
      <c r="Q68" s="60">
        <f t="shared" ca="1" si="27"/>
        <v>0</v>
      </c>
      <c r="R68" s="60">
        <f t="shared" ca="1" si="27"/>
        <v>0</v>
      </c>
      <c r="S68" s="60">
        <f t="shared" ca="1" si="27"/>
        <v>0</v>
      </c>
      <c r="T68" s="60">
        <f t="shared" ca="1" si="24"/>
        <v>0</v>
      </c>
      <c r="U68" s="60">
        <f t="shared" ca="1" si="24"/>
        <v>0</v>
      </c>
      <c r="V68" s="60">
        <f t="shared" ca="1" si="24"/>
        <v>1394386469.0536368</v>
      </c>
      <c r="W68" s="60">
        <f t="shared" ca="1" si="24"/>
        <v>724264250.94636917</v>
      </c>
      <c r="X68" s="60">
        <f t="shared" ca="1" si="24"/>
        <v>22475881.459967121</v>
      </c>
      <c r="Y68" s="60">
        <f t="shared" ca="1" si="24"/>
        <v>139392229.29317555</v>
      </c>
      <c r="Z68" s="60">
        <f t="shared" ca="1" si="24"/>
        <v>508254107.35412496</v>
      </c>
      <c r="AA68" s="60">
        <f t="shared" ca="1" si="24"/>
        <v>0</v>
      </c>
      <c r="AB68" s="60">
        <f t="shared" ca="1" si="24"/>
        <v>0</v>
      </c>
      <c r="AC68" s="60">
        <f t="shared" ca="1" si="24"/>
        <v>0</v>
      </c>
      <c r="AD68" s="60">
        <f t="shared" ca="1" si="24"/>
        <v>0</v>
      </c>
      <c r="AE68" s="60">
        <f t="shared" ca="1" si="24"/>
        <v>0</v>
      </c>
      <c r="AF68" s="60">
        <f t="shared" ca="1" si="24"/>
        <v>0</v>
      </c>
      <c r="AG68" s="60">
        <f t="shared" ca="1" si="24"/>
        <v>-3.5797711461782455E-9</v>
      </c>
      <c r="AH68" s="60">
        <f t="shared" ca="1" si="25"/>
        <v>-3.5797711461782455E-9</v>
      </c>
      <c r="AI68" s="60">
        <f t="shared" ca="1" si="25"/>
        <v>0</v>
      </c>
      <c r="AJ68" s="60">
        <f t="shared" ca="1" si="25"/>
        <v>0</v>
      </c>
      <c r="AK68" s="60">
        <f t="shared" ca="1" si="25"/>
        <v>0</v>
      </c>
      <c r="AL68" s="60">
        <f t="shared" ca="1" si="25"/>
        <v>0</v>
      </c>
      <c r="AM68" s="60">
        <f t="shared" ca="1" si="25"/>
        <v>0</v>
      </c>
      <c r="AN68" s="60">
        <f t="shared" ca="1" si="25"/>
        <v>-7575526644.6825581</v>
      </c>
      <c r="AO68" s="60">
        <f t="shared" ca="1" si="25"/>
        <v>-1330307071.0416384</v>
      </c>
      <c r="AP68" s="60">
        <f t="shared" ca="1" si="25"/>
        <v>-1410173703.98</v>
      </c>
      <c r="AQ68" s="60">
        <f t="shared" ca="1" si="25"/>
        <v>79866632.938361734</v>
      </c>
      <c r="AR68" s="60">
        <f t="shared" ca="1" si="25"/>
        <v>-70031216.139865577</v>
      </c>
      <c r="AS68" s="60">
        <f t="shared" ca="1" si="25"/>
        <v>-198872014.1200062</v>
      </c>
      <c r="AT68" s="60">
        <f t="shared" ca="1" si="25"/>
        <v>-591196885.41716516</v>
      </c>
      <c r="AU68" s="60">
        <f t="shared" ca="1" si="25"/>
        <v>-522418211.83716512</v>
      </c>
      <c r="AV68" s="60">
        <f t="shared" ca="1" si="25"/>
        <v>-68778673.579999998</v>
      </c>
      <c r="AW68" s="60">
        <f t="shared" ca="1" si="25"/>
        <v>0</v>
      </c>
      <c r="AX68" s="60">
        <f t="shared" ca="1" si="28"/>
        <v>0</v>
      </c>
      <c r="AY68" s="60">
        <f t="shared" ca="1" si="28"/>
        <v>392324871.29715896</v>
      </c>
      <c r="AZ68" s="60">
        <f t="shared" ca="1" si="28"/>
        <v>128840797.98014063</v>
      </c>
      <c r="BA68" s="60">
        <f t="shared" ca="1" si="28"/>
        <v>273429399.41672063</v>
      </c>
      <c r="BB68" s="60">
        <f t="shared" ca="1" si="28"/>
        <v>234101532.9767206</v>
      </c>
      <c r="BC68" s="60">
        <f t="shared" ca="1" si="28"/>
        <v>39327866.439999998</v>
      </c>
      <c r="BD68" s="60">
        <f t="shared" ca="1" si="28"/>
        <v>0</v>
      </c>
      <c r="BE68" s="60">
        <f t="shared" ca="1" si="28"/>
        <v>0</v>
      </c>
      <c r="BF68" s="60">
        <f t="shared" ca="1" si="28"/>
        <v>-144588601.43658</v>
      </c>
      <c r="BG68" s="60">
        <f t="shared" ca="1" si="28"/>
        <v>0</v>
      </c>
      <c r="BH68" s="60">
        <f t="shared" ca="1" si="28"/>
        <v>0</v>
      </c>
      <c r="BI68" s="60">
        <f t="shared" ca="1" si="28"/>
        <v>0</v>
      </c>
      <c r="BJ68" s="60">
        <f t="shared" ca="1" si="28"/>
        <v>-2510465840.6300001</v>
      </c>
      <c r="BK68" s="60">
        <f t="shared" ca="1" si="28"/>
        <v>-2510465840.6300001</v>
      </c>
      <c r="BL68" s="60">
        <f t="shared" ca="1" si="26"/>
        <v>-9817312563.2700005</v>
      </c>
      <c r="BM68" s="60">
        <f t="shared" ca="1" si="26"/>
        <v>7306846722.6400003</v>
      </c>
      <c r="BN68" s="60">
        <f t="shared" ca="1" si="26"/>
        <v>0</v>
      </c>
      <c r="BO68" s="60">
        <f t="shared" ca="1" si="26"/>
        <v>0</v>
      </c>
      <c r="BP68" s="60">
        <f t="shared" ca="1" si="26"/>
        <v>0</v>
      </c>
      <c r="BQ68" s="60">
        <f t="shared" ca="1" si="26"/>
        <v>-36029784.929999985</v>
      </c>
      <c r="BR68" s="60">
        <f t="shared" ca="1" si="26"/>
        <v>-34294337.509999983</v>
      </c>
      <c r="BS68" s="60">
        <f t="shared" ca="1" si="26"/>
        <v>0</v>
      </c>
      <c r="BT68" s="60">
        <f t="shared" ca="1" si="26"/>
        <v>-1735447.4200000002</v>
      </c>
      <c r="BU68" s="60">
        <f t="shared" ca="1" si="26"/>
        <v>-3628692731.9410534</v>
      </c>
      <c r="BV68" s="60">
        <f t="shared" ca="1" si="26"/>
        <v>-2896381154.2638016</v>
      </c>
      <c r="BW68" s="60">
        <f t="shared" ca="1" si="26"/>
        <v>-693823640.53227556</v>
      </c>
      <c r="BX68" s="60">
        <f t="shared" ca="1" si="26"/>
        <v>-72136811.856223896</v>
      </c>
      <c r="BY68" s="60">
        <f t="shared" ca="1" si="26"/>
        <v>0</v>
      </c>
      <c r="BZ68" s="60">
        <f t="shared" ca="1" si="26"/>
        <v>-41809755.44378417</v>
      </c>
      <c r="CA68" s="60">
        <f t="shared" ca="1" si="26"/>
        <v>-23700168.863425676</v>
      </c>
      <c r="CB68" s="60">
        <f t="shared" ca="1" si="29"/>
        <v>145040015.49430031</v>
      </c>
      <c r="CC68" s="60">
        <f t="shared" ca="1" si="29"/>
        <v>-45881216.475842319</v>
      </c>
      <c r="CD68" s="60">
        <f t="shared" ca="1" si="29"/>
        <v>0</v>
      </c>
      <c r="CE68" s="60">
        <f t="shared" ca="1" si="29"/>
        <v>0</v>
      </c>
      <c r="CF68" s="60">
        <f t="shared" ca="1" si="29"/>
        <v>0</v>
      </c>
      <c r="CG68" s="60">
        <f t="shared" ca="1" si="29"/>
        <v>0</v>
      </c>
      <c r="CH68" s="60">
        <f t="shared" ca="1" si="29"/>
        <v>0</v>
      </c>
      <c r="CI68" s="60">
        <f t="shared" ca="1" si="29"/>
        <v>0</v>
      </c>
      <c r="CJ68" s="60">
        <f t="shared" ca="1" si="29"/>
        <v>0</v>
      </c>
      <c r="CK68" s="60">
        <f t="shared" ca="1" si="29"/>
        <v>0</v>
      </c>
      <c r="CL68" s="60">
        <f t="shared" ca="1" si="29"/>
        <v>0</v>
      </c>
      <c r="CM68" s="60">
        <f t="shared" ca="1" si="29"/>
        <v>0</v>
      </c>
      <c r="CN68" s="60">
        <f t="shared" ca="1" si="29"/>
        <v>0</v>
      </c>
      <c r="CO68" s="60">
        <f t="shared" ca="1" si="29"/>
        <v>0</v>
      </c>
      <c r="CP68" s="60">
        <f t="shared" ca="1" si="29"/>
        <v>0</v>
      </c>
      <c r="CQ68" s="60">
        <f t="shared" ca="1" si="29"/>
        <v>0</v>
      </c>
      <c r="CR68" s="60">
        <f t="shared" ca="1" si="30"/>
        <v>0</v>
      </c>
      <c r="CS68" s="60">
        <f t="shared" ca="1" si="30"/>
        <v>0</v>
      </c>
      <c r="CT68" s="60">
        <f t="shared" ca="1" si="30"/>
        <v>0</v>
      </c>
      <c r="CU68" s="60">
        <f t="shared" ca="1" si="6"/>
        <v>3035911649.2930584</v>
      </c>
    </row>
    <row r="69" spans="1:99" ht="12.75" customHeight="1">
      <c r="A69" s="43" t="s">
        <v>120</v>
      </c>
      <c r="B69" s="58">
        <v>3011</v>
      </c>
      <c r="C69" s="59" t="s">
        <v>378</v>
      </c>
      <c r="D69" s="60">
        <f t="shared" ca="1" si="27"/>
        <v>2403224323.8800001</v>
      </c>
      <c r="E69" s="60">
        <f t="shared" ca="1" si="27"/>
        <v>2752526978.0400004</v>
      </c>
      <c r="F69" s="60">
        <f t="shared" ca="1" si="27"/>
        <v>2880064316.6400003</v>
      </c>
      <c r="G69" s="60">
        <f t="shared" ca="1" si="27"/>
        <v>-127537338.59999999</v>
      </c>
      <c r="H69" s="60">
        <f t="shared" ca="1" si="27"/>
        <v>-382005523.86000001</v>
      </c>
      <c r="I69" s="60">
        <f t="shared" ca="1" si="27"/>
        <v>-418419163.13999999</v>
      </c>
      <c r="J69" s="60">
        <f t="shared" ca="1" si="27"/>
        <v>-1163329297.01</v>
      </c>
      <c r="K69" s="60">
        <f t="shared" ca="1" si="27"/>
        <v>744910133.87</v>
      </c>
      <c r="L69" s="60">
        <f t="shared" ca="1" si="27"/>
        <v>36413639.280000001</v>
      </c>
      <c r="M69" s="60">
        <f t="shared" ca="1" si="27"/>
        <v>102392545.48</v>
      </c>
      <c r="N69" s="60">
        <f t="shared" ca="1" si="27"/>
        <v>-65978906.200000003</v>
      </c>
      <c r="O69" s="60">
        <f t="shared" ca="1" si="27"/>
        <v>0</v>
      </c>
      <c r="P69" s="60">
        <f t="shared" ca="1" si="27"/>
        <v>0</v>
      </c>
      <c r="Q69" s="60">
        <f t="shared" ca="1" si="27"/>
        <v>0</v>
      </c>
      <c r="R69" s="60">
        <f t="shared" ca="1" si="27"/>
        <v>0</v>
      </c>
      <c r="S69" s="60">
        <f t="shared" ca="1" si="27"/>
        <v>0</v>
      </c>
      <c r="T69" s="60">
        <f t="shared" ca="1" si="24"/>
        <v>0</v>
      </c>
      <c r="U69" s="60">
        <f t="shared" ca="1" si="24"/>
        <v>0</v>
      </c>
      <c r="V69" s="60">
        <f t="shared" ca="1" si="24"/>
        <v>25747123.989999983</v>
      </c>
      <c r="W69" s="60">
        <f t="shared" ca="1" si="24"/>
        <v>3039489.35</v>
      </c>
      <c r="X69" s="60">
        <f t="shared" ca="1" si="24"/>
        <v>0</v>
      </c>
      <c r="Y69" s="60">
        <f t="shared" ca="1" si="24"/>
        <v>17298550.749999996</v>
      </c>
      <c r="Z69" s="60">
        <f t="shared" ca="1" si="24"/>
        <v>5409083.8899999857</v>
      </c>
      <c r="AA69" s="60">
        <f t="shared" ca="1" si="24"/>
        <v>0</v>
      </c>
      <c r="AB69" s="60">
        <f t="shared" ca="1" si="24"/>
        <v>0</v>
      </c>
      <c r="AC69" s="60">
        <f t="shared" ca="1" si="24"/>
        <v>0</v>
      </c>
      <c r="AD69" s="60">
        <f t="shared" ca="1" si="24"/>
        <v>0</v>
      </c>
      <c r="AE69" s="60">
        <f t="shared" ca="1" si="24"/>
        <v>0</v>
      </c>
      <c r="AF69" s="60">
        <f t="shared" ca="1" si="24"/>
        <v>0</v>
      </c>
      <c r="AG69" s="60">
        <f t="shared" ca="1" si="24"/>
        <v>6955745.7100000009</v>
      </c>
      <c r="AH69" s="60">
        <f t="shared" ca="1" si="25"/>
        <v>6955745.7100000009</v>
      </c>
      <c r="AI69" s="60">
        <f t="shared" ca="1" si="25"/>
        <v>0</v>
      </c>
      <c r="AJ69" s="60">
        <f t="shared" ca="1" si="25"/>
        <v>0</v>
      </c>
      <c r="AK69" s="60">
        <f t="shared" ca="1" si="25"/>
        <v>0</v>
      </c>
      <c r="AL69" s="60">
        <f t="shared" ca="1" si="25"/>
        <v>0</v>
      </c>
      <c r="AM69" s="60">
        <f t="shared" ca="1" si="25"/>
        <v>0</v>
      </c>
      <c r="AN69" s="60">
        <f t="shared" ca="1" si="25"/>
        <v>-2145605697.7999997</v>
      </c>
      <c r="AO69" s="60">
        <f t="shared" ca="1" si="25"/>
        <v>-349830490.52999997</v>
      </c>
      <c r="AP69" s="60">
        <f t="shared" ca="1" si="25"/>
        <v>-365842310.44999999</v>
      </c>
      <c r="AQ69" s="60">
        <f t="shared" ca="1" si="25"/>
        <v>16011819.92</v>
      </c>
      <c r="AR69" s="60">
        <f t="shared" ca="1" si="25"/>
        <v>-4647851.3100000098</v>
      </c>
      <c r="AS69" s="60">
        <f t="shared" ca="1" si="25"/>
        <v>-10921230.690000013</v>
      </c>
      <c r="AT69" s="60">
        <f t="shared" ca="1" si="25"/>
        <v>-133972259.24000001</v>
      </c>
      <c r="AU69" s="60">
        <f t="shared" ca="1" si="25"/>
        <v>-120590780.93000001</v>
      </c>
      <c r="AV69" s="60">
        <f t="shared" ca="1" si="25"/>
        <v>-13381478.310000001</v>
      </c>
      <c r="AW69" s="60">
        <f t="shared" ca="1" si="25"/>
        <v>0</v>
      </c>
      <c r="AX69" s="60">
        <f t="shared" ca="1" si="28"/>
        <v>0</v>
      </c>
      <c r="AY69" s="60">
        <f t="shared" ca="1" si="28"/>
        <v>123051028.55</v>
      </c>
      <c r="AZ69" s="60">
        <f t="shared" ca="1" si="28"/>
        <v>6273379.3800000027</v>
      </c>
      <c r="BA69" s="60">
        <f t="shared" ca="1" si="28"/>
        <v>36919842.530000001</v>
      </c>
      <c r="BB69" s="60">
        <f t="shared" ca="1" si="28"/>
        <v>28485352.600000001</v>
      </c>
      <c r="BC69" s="60">
        <f t="shared" ca="1" si="28"/>
        <v>8434489.9299999997</v>
      </c>
      <c r="BD69" s="60">
        <f t="shared" ca="1" si="28"/>
        <v>0</v>
      </c>
      <c r="BE69" s="60">
        <f t="shared" ca="1" si="28"/>
        <v>0</v>
      </c>
      <c r="BF69" s="60">
        <f t="shared" ca="1" si="28"/>
        <v>-30646463.149999999</v>
      </c>
      <c r="BG69" s="60">
        <f t="shared" ca="1" si="28"/>
        <v>-1872655.6200000003</v>
      </c>
      <c r="BH69" s="60">
        <f t="shared" ca="1" si="28"/>
        <v>-1872655.6200000003</v>
      </c>
      <c r="BI69" s="60">
        <f t="shared" ca="1" si="28"/>
        <v>0</v>
      </c>
      <c r="BJ69" s="60">
        <f t="shared" ca="1" si="28"/>
        <v>-311229490.56999993</v>
      </c>
      <c r="BK69" s="60">
        <f t="shared" ca="1" si="28"/>
        <v>-311229490.56999993</v>
      </c>
      <c r="BL69" s="60">
        <f t="shared" ca="1" si="26"/>
        <v>-1387938805.79</v>
      </c>
      <c r="BM69" s="60">
        <f t="shared" ca="1" si="26"/>
        <v>1076709315.22</v>
      </c>
      <c r="BN69" s="60">
        <f t="shared" ca="1" si="26"/>
        <v>0</v>
      </c>
      <c r="BO69" s="60">
        <f t="shared" ca="1" si="26"/>
        <v>0</v>
      </c>
      <c r="BP69" s="60">
        <f t="shared" ca="1" si="26"/>
        <v>0</v>
      </c>
      <c r="BQ69" s="60">
        <f t="shared" ca="1" si="26"/>
        <v>-12012460.520000003</v>
      </c>
      <c r="BR69" s="60">
        <f t="shared" ca="1" si="26"/>
        <v>-12012460.520000003</v>
      </c>
      <c r="BS69" s="60">
        <f t="shared" ca="1" si="26"/>
        <v>0</v>
      </c>
      <c r="BT69" s="60">
        <f t="shared" ca="1" si="26"/>
        <v>0</v>
      </c>
      <c r="BU69" s="60">
        <f t="shared" ca="1" si="26"/>
        <v>-1466034229.0899997</v>
      </c>
      <c r="BV69" s="60">
        <f t="shared" ca="1" si="26"/>
        <v>-1245255446.8699999</v>
      </c>
      <c r="BW69" s="60">
        <f t="shared" ca="1" si="26"/>
        <v>-129889595.15999998</v>
      </c>
      <c r="BX69" s="60">
        <f t="shared" ca="1" si="26"/>
        <v>-76666452.879999995</v>
      </c>
      <c r="BY69" s="60">
        <f t="shared" ca="1" si="26"/>
        <v>0</v>
      </c>
      <c r="BZ69" s="60">
        <f t="shared" ca="1" si="26"/>
        <v>-10420780.49</v>
      </c>
      <c r="CA69" s="60">
        <f t="shared" ca="1" si="26"/>
        <v>-3135276.8</v>
      </c>
      <c r="CB69" s="60">
        <f t="shared" ca="1" si="29"/>
        <v>36787118.959999993</v>
      </c>
      <c r="CC69" s="60">
        <f t="shared" ca="1" si="29"/>
        <v>-37453795.850000001</v>
      </c>
      <c r="CD69" s="60">
        <f t="shared" ca="1" si="29"/>
        <v>21479.840000000084</v>
      </c>
      <c r="CE69" s="60">
        <f t="shared" ca="1" si="29"/>
        <v>0</v>
      </c>
      <c r="CF69" s="60">
        <f t="shared" ca="1" si="29"/>
        <v>21479.840000000084</v>
      </c>
      <c r="CG69" s="60">
        <f t="shared" ca="1" si="29"/>
        <v>0</v>
      </c>
      <c r="CH69" s="60">
        <f t="shared" ca="1" si="29"/>
        <v>0</v>
      </c>
      <c r="CI69" s="60">
        <f t="shared" ca="1" si="29"/>
        <v>0</v>
      </c>
      <c r="CJ69" s="60">
        <f t="shared" ca="1" si="29"/>
        <v>0</v>
      </c>
      <c r="CK69" s="60">
        <f t="shared" ca="1" si="29"/>
        <v>0</v>
      </c>
      <c r="CL69" s="60">
        <f t="shared" ca="1" si="29"/>
        <v>0</v>
      </c>
      <c r="CM69" s="60">
        <f t="shared" ca="1" si="29"/>
        <v>0</v>
      </c>
      <c r="CN69" s="60">
        <f t="shared" ca="1" si="29"/>
        <v>0</v>
      </c>
      <c r="CO69" s="60">
        <f t="shared" ca="1" si="29"/>
        <v>0</v>
      </c>
      <c r="CP69" s="60">
        <f t="shared" ca="1" si="29"/>
        <v>0</v>
      </c>
      <c r="CQ69" s="60">
        <f t="shared" ca="1" si="29"/>
        <v>0</v>
      </c>
      <c r="CR69" s="60">
        <f t="shared" ca="1" si="30"/>
        <v>0</v>
      </c>
      <c r="CS69" s="60">
        <f t="shared" ca="1" si="30"/>
        <v>0</v>
      </c>
      <c r="CT69" s="60">
        <f t="shared" ca="1" si="30"/>
        <v>0</v>
      </c>
      <c r="CU69" s="60">
        <f t="shared" ca="1" si="6"/>
        <v>257618626.0800004</v>
      </c>
    </row>
    <row r="70" spans="1:99" ht="12.75" customHeight="1">
      <c r="A70" s="43" t="s">
        <v>121</v>
      </c>
      <c r="B70" s="58">
        <v>3012</v>
      </c>
      <c r="C70" s="59" t="s">
        <v>378</v>
      </c>
      <c r="D70" s="60">
        <f t="shared" ca="1" si="27"/>
        <v>11304548883.339998</v>
      </c>
      <c r="E70" s="60">
        <f t="shared" ca="1" si="27"/>
        <v>9831956935.7999992</v>
      </c>
      <c r="F70" s="60">
        <f t="shared" ca="1" si="27"/>
        <v>11433578975.549999</v>
      </c>
      <c r="G70" s="60">
        <f t="shared" ca="1" si="27"/>
        <v>-1601622039.75</v>
      </c>
      <c r="H70" s="60">
        <f t="shared" ca="1" si="27"/>
        <v>-826987786.61000013</v>
      </c>
      <c r="I70" s="60">
        <f t="shared" ca="1" si="27"/>
        <v>-1152790477.6100001</v>
      </c>
      <c r="J70" s="60">
        <f t="shared" ca="1" si="27"/>
        <v>-3829109937.0300002</v>
      </c>
      <c r="K70" s="60">
        <f t="shared" ca="1" si="27"/>
        <v>2676319459.4200001</v>
      </c>
      <c r="L70" s="60">
        <f t="shared" ca="1" si="27"/>
        <v>325802691</v>
      </c>
      <c r="M70" s="60">
        <f t="shared" ca="1" si="27"/>
        <v>1472834542.6400001</v>
      </c>
      <c r="N70" s="60">
        <f t="shared" ca="1" si="27"/>
        <v>-1147031851.6400001</v>
      </c>
      <c r="O70" s="60">
        <f t="shared" ca="1" si="27"/>
        <v>0</v>
      </c>
      <c r="P70" s="60">
        <f t="shared" ca="1" si="27"/>
        <v>0</v>
      </c>
      <c r="Q70" s="60">
        <f t="shared" ca="1" si="27"/>
        <v>0</v>
      </c>
      <c r="R70" s="60">
        <f t="shared" ca="1" si="27"/>
        <v>0</v>
      </c>
      <c r="S70" s="60">
        <f t="shared" ref="S70:AH82" ca="1" si="31">INDIRECT("'"&amp;VLOOKUP($A$2,$GC$1:$GD$19,2,0)&amp;"'!"&amp;ADDRESS(IFERROR(MATCH($B70,INDIRECT("'"&amp;VLOOKUP($A$2,$GC$1:$GD$19,2,0)&amp;"'!B:B"),0),MATCH($A$82,INDIRECT("'"&amp;VLOOKUP($A$2,$GC$1:$GD$19,2,0)&amp;"'!A:A"),0)),MATCH(S$5,INDIRECT("'"&amp;VLOOKUP($A$2,$GC$1:$GD$19,2,0)&amp;"'!5:5"),0)))</f>
        <v>0</v>
      </c>
      <c r="T70" s="60">
        <f t="shared" ca="1" si="31"/>
        <v>0</v>
      </c>
      <c r="U70" s="60">
        <f t="shared" ca="1" si="31"/>
        <v>0</v>
      </c>
      <c r="V70" s="60">
        <f t="shared" ca="1" si="31"/>
        <v>2299579734.1500001</v>
      </c>
      <c r="W70" s="60">
        <f t="shared" ca="1" si="31"/>
        <v>811986009.12000012</v>
      </c>
      <c r="X70" s="60">
        <f t="shared" ca="1" si="31"/>
        <v>0</v>
      </c>
      <c r="Y70" s="60">
        <f t="shared" ca="1" si="31"/>
        <v>714445647.40999997</v>
      </c>
      <c r="Z70" s="60">
        <f t="shared" ca="1" si="31"/>
        <v>773148077.62</v>
      </c>
      <c r="AA70" s="60">
        <f t="shared" ca="1" si="31"/>
        <v>0</v>
      </c>
      <c r="AB70" s="60">
        <f t="shared" ca="1" si="31"/>
        <v>0</v>
      </c>
      <c r="AC70" s="60">
        <f t="shared" ca="1" si="31"/>
        <v>0</v>
      </c>
      <c r="AD70" s="60">
        <f t="shared" ca="1" si="31"/>
        <v>0</v>
      </c>
      <c r="AE70" s="60">
        <f t="shared" ca="1" si="31"/>
        <v>0</v>
      </c>
      <c r="AF70" s="60">
        <f t="shared" ca="1" si="31"/>
        <v>0</v>
      </c>
      <c r="AG70" s="60">
        <f t="shared" ca="1" si="31"/>
        <v>0</v>
      </c>
      <c r="AH70" s="60">
        <f t="shared" ca="1" si="31"/>
        <v>0</v>
      </c>
      <c r="AI70" s="60">
        <f t="shared" ref="AI70:AX82" ca="1" si="32">INDIRECT("'"&amp;VLOOKUP($A$2,$GC$1:$GD$19,2,0)&amp;"'!"&amp;ADDRESS(IFERROR(MATCH($B70,INDIRECT("'"&amp;VLOOKUP($A$2,$GC$1:$GD$19,2,0)&amp;"'!B:B"),0),MATCH($A$82,INDIRECT("'"&amp;VLOOKUP($A$2,$GC$1:$GD$19,2,0)&amp;"'!A:A"),0)),MATCH(AI$5,INDIRECT("'"&amp;VLOOKUP($A$2,$GC$1:$GD$19,2,0)&amp;"'!5:5"),0)))</f>
        <v>0</v>
      </c>
      <c r="AJ70" s="60">
        <f t="shared" ca="1" si="32"/>
        <v>0</v>
      </c>
      <c r="AK70" s="60">
        <f t="shared" ca="1" si="32"/>
        <v>0</v>
      </c>
      <c r="AL70" s="60">
        <f t="shared" ca="1" si="32"/>
        <v>0</v>
      </c>
      <c r="AM70" s="60">
        <f t="shared" ca="1" si="32"/>
        <v>0</v>
      </c>
      <c r="AN70" s="60">
        <f t="shared" ca="1" si="32"/>
        <v>-6590318814.3982363</v>
      </c>
      <c r="AO70" s="60">
        <f t="shared" ca="1" si="32"/>
        <v>-1880968375.3499999</v>
      </c>
      <c r="AP70" s="60">
        <f t="shared" ca="1" si="32"/>
        <v>-2142799080.3499999</v>
      </c>
      <c r="AQ70" s="60">
        <f t="shared" ca="1" si="32"/>
        <v>261830705</v>
      </c>
      <c r="AR70" s="60">
        <f t="shared" ca="1" si="32"/>
        <v>-89715596.830000043</v>
      </c>
      <c r="AS70" s="60">
        <f t="shared" ca="1" si="32"/>
        <v>-204123217.68000007</v>
      </c>
      <c r="AT70" s="60">
        <f t="shared" ca="1" si="32"/>
        <v>-1188251409.6300001</v>
      </c>
      <c r="AU70" s="60">
        <f t="shared" ca="1" si="32"/>
        <v>-935998083.73000002</v>
      </c>
      <c r="AV70" s="60">
        <f t="shared" ca="1" si="32"/>
        <v>-252253325.90000001</v>
      </c>
      <c r="AW70" s="60">
        <f t="shared" ca="1" si="32"/>
        <v>0</v>
      </c>
      <c r="AX70" s="60">
        <f t="shared" ca="1" si="32"/>
        <v>0</v>
      </c>
      <c r="AY70" s="60">
        <f t="shared" ca="1" si="28"/>
        <v>984128191.95000005</v>
      </c>
      <c r="AZ70" s="60">
        <f t="shared" ca="1" si="28"/>
        <v>114407620.85000002</v>
      </c>
      <c r="BA70" s="60">
        <f t="shared" ca="1" si="28"/>
        <v>599718070.10000002</v>
      </c>
      <c r="BB70" s="60">
        <f t="shared" ca="1" si="28"/>
        <v>487685056.92000002</v>
      </c>
      <c r="BC70" s="60">
        <f t="shared" ca="1" si="28"/>
        <v>112033013.18000001</v>
      </c>
      <c r="BD70" s="60">
        <f t="shared" ca="1" si="28"/>
        <v>0</v>
      </c>
      <c r="BE70" s="60">
        <f t="shared" ca="1" si="28"/>
        <v>0</v>
      </c>
      <c r="BF70" s="60">
        <f t="shared" ca="1" si="28"/>
        <v>-485310449.25</v>
      </c>
      <c r="BG70" s="60">
        <f t="shared" ca="1" si="28"/>
        <v>1626339.01</v>
      </c>
      <c r="BH70" s="60">
        <f t="shared" ca="1" si="28"/>
        <v>1626339.01</v>
      </c>
      <c r="BI70" s="60">
        <f t="shared" ca="1" si="28"/>
        <v>0</v>
      </c>
      <c r="BJ70" s="60">
        <f t="shared" ca="1" si="28"/>
        <v>-2883376729.4800014</v>
      </c>
      <c r="BK70" s="60">
        <f t="shared" ca="1" si="28"/>
        <v>-2883376729.4800014</v>
      </c>
      <c r="BL70" s="60">
        <f t="shared" ca="1" si="28"/>
        <v>-16364154688.870001</v>
      </c>
      <c r="BM70" s="60">
        <f t="shared" ca="1" si="28"/>
        <v>13480777959.389999</v>
      </c>
      <c r="BN70" s="60">
        <f t="shared" ref="BN70:CC82" ca="1" si="33">INDIRECT("'"&amp;VLOOKUP($A$2,$GC$1:$GD$19,2,0)&amp;"'!"&amp;ADDRESS(IFERROR(MATCH($B70,INDIRECT("'"&amp;VLOOKUP($A$2,$GC$1:$GD$19,2,0)&amp;"'!B:B"),0),MATCH($A$82,INDIRECT("'"&amp;VLOOKUP($A$2,$GC$1:$GD$19,2,0)&amp;"'!A:A"),0)),MATCH(BN$5,INDIRECT("'"&amp;VLOOKUP($A$2,$GC$1:$GD$19,2,0)&amp;"'!5:5"),0)))</f>
        <v>0</v>
      </c>
      <c r="BO70" s="60">
        <f t="shared" ca="1" si="33"/>
        <v>0</v>
      </c>
      <c r="BP70" s="60">
        <f t="shared" ca="1" si="33"/>
        <v>0</v>
      </c>
      <c r="BQ70" s="60">
        <f t="shared" ca="1" si="33"/>
        <v>-23587747.050000004</v>
      </c>
      <c r="BR70" s="60">
        <f t="shared" ca="1" si="33"/>
        <v>-23587747.050000004</v>
      </c>
      <c r="BS70" s="60">
        <f t="shared" ca="1" si="33"/>
        <v>0</v>
      </c>
      <c r="BT70" s="60">
        <f t="shared" ca="1" si="33"/>
        <v>0</v>
      </c>
      <c r="BU70" s="60">
        <f t="shared" ca="1" si="33"/>
        <v>-1714296704.6982348</v>
      </c>
      <c r="BV70" s="60">
        <f t="shared" ca="1" si="33"/>
        <v>-2179919822.6899996</v>
      </c>
      <c r="BW70" s="60">
        <f t="shared" ca="1" si="33"/>
        <v>-218237754.04696327</v>
      </c>
      <c r="BX70" s="60">
        <f t="shared" ca="1" si="33"/>
        <v>-113132898.01127219</v>
      </c>
      <c r="BY70" s="60">
        <f t="shared" ca="1" si="33"/>
        <v>0</v>
      </c>
      <c r="BZ70" s="60">
        <f t="shared" ca="1" si="33"/>
        <v>0</v>
      </c>
      <c r="CA70" s="60">
        <f t="shared" ca="1" si="33"/>
        <v>0</v>
      </c>
      <c r="CB70" s="60">
        <f t="shared" ca="1" si="33"/>
        <v>811475572.10000002</v>
      </c>
      <c r="CC70" s="60">
        <f t="shared" ca="1" si="33"/>
        <v>-14481802.050000001</v>
      </c>
      <c r="CD70" s="60">
        <f t="shared" ca="1" si="29"/>
        <v>0</v>
      </c>
      <c r="CE70" s="60">
        <f t="shared" ca="1" si="29"/>
        <v>0</v>
      </c>
      <c r="CF70" s="60">
        <f t="shared" ca="1" si="29"/>
        <v>0</v>
      </c>
      <c r="CG70" s="60">
        <f t="shared" ca="1" si="29"/>
        <v>0</v>
      </c>
      <c r="CH70" s="60">
        <f t="shared" ca="1" si="29"/>
        <v>0</v>
      </c>
      <c r="CI70" s="60">
        <f t="shared" ca="1" si="29"/>
        <v>0</v>
      </c>
      <c r="CJ70" s="60">
        <f t="shared" ca="1" si="29"/>
        <v>0</v>
      </c>
      <c r="CK70" s="60">
        <f t="shared" ca="1" si="29"/>
        <v>0</v>
      </c>
      <c r="CL70" s="60">
        <f t="shared" ca="1" si="29"/>
        <v>0</v>
      </c>
      <c r="CM70" s="60">
        <f t="shared" ca="1" si="29"/>
        <v>0</v>
      </c>
      <c r="CN70" s="60">
        <f t="shared" ca="1" si="29"/>
        <v>0</v>
      </c>
      <c r="CO70" s="60">
        <f t="shared" ca="1" si="29"/>
        <v>0</v>
      </c>
      <c r="CP70" s="60">
        <f t="shared" ca="1" si="29"/>
        <v>0</v>
      </c>
      <c r="CQ70" s="60">
        <f t="shared" ca="1" si="29"/>
        <v>0</v>
      </c>
      <c r="CR70" s="60">
        <f t="shared" ca="1" si="30"/>
        <v>0</v>
      </c>
      <c r="CS70" s="60">
        <f t="shared" ca="1" si="30"/>
        <v>0</v>
      </c>
      <c r="CT70" s="60">
        <f t="shared" ca="1" si="30"/>
        <v>0</v>
      </c>
      <c r="CU70" s="60">
        <f t="shared" ca="1" si="6"/>
        <v>4714230068.941762</v>
      </c>
    </row>
    <row r="71" spans="1:99" ht="12.75" customHeight="1">
      <c r="A71" s="43" t="s">
        <v>122</v>
      </c>
      <c r="B71" s="58">
        <v>3016</v>
      </c>
      <c r="C71" s="59" t="s">
        <v>378</v>
      </c>
      <c r="D71" s="60">
        <f t="shared" ref="D71:S82" ca="1" si="34">INDIRECT("'"&amp;VLOOKUP($A$2,$GC$1:$GD$19,2,0)&amp;"'!"&amp;ADDRESS(IFERROR(MATCH($B71,INDIRECT("'"&amp;VLOOKUP($A$2,$GC$1:$GD$19,2,0)&amp;"'!B:B"),0),MATCH($A$82,INDIRECT("'"&amp;VLOOKUP($A$2,$GC$1:$GD$19,2,0)&amp;"'!A:A"),0)),MATCH(D$5,INDIRECT("'"&amp;VLOOKUP($A$2,$GC$1:$GD$19,2,0)&amp;"'!5:5"),0)))</f>
        <v>529532732.57000005</v>
      </c>
      <c r="E71" s="60">
        <f t="shared" ca="1" si="34"/>
        <v>569596941.47000003</v>
      </c>
      <c r="F71" s="60">
        <f t="shared" ca="1" si="34"/>
        <v>611583444.23000002</v>
      </c>
      <c r="G71" s="60">
        <f t="shared" ca="1" si="34"/>
        <v>-41986502.759999998</v>
      </c>
      <c r="H71" s="60">
        <f t="shared" ca="1" si="34"/>
        <v>-40064208.900000006</v>
      </c>
      <c r="I71" s="60">
        <f t="shared" ca="1" si="34"/>
        <v>-45011696.220000006</v>
      </c>
      <c r="J71" s="60">
        <f t="shared" ca="1" si="34"/>
        <v>-89096992.040000007</v>
      </c>
      <c r="K71" s="60">
        <f t="shared" ca="1" si="34"/>
        <v>44085295.82</v>
      </c>
      <c r="L71" s="60">
        <f t="shared" ca="1" si="34"/>
        <v>4947487.32</v>
      </c>
      <c r="M71" s="60">
        <f t="shared" ca="1" si="34"/>
        <v>9757626.9100000001</v>
      </c>
      <c r="N71" s="60">
        <f t="shared" ca="1" si="34"/>
        <v>-4810139.59</v>
      </c>
      <c r="O71" s="60">
        <f t="shared" ca="1" si="34"/>
        <v>0</v>
      </c>
      <c r="P71" s="60">
        <f t="shared" ca="1" si="34"/>
        <v>0</v>
      </c>
      <c r="Q71" s="60">
        <f t="shared" ca="1" si="34"/>
        <v>0</v>
      </c>
      <c r="R71" s="60">
        <f t="shared" ca="1" si="34"/>
        <v>0</v>
      </c>
      <c r="S71" s="60">
        <f t="shared" ca="1" si="34"/>
        <v>0</v>
      </c>
      <c r="T71" s="60">
        <f t="shared" ca="1" si="31"/>
        <v>0</v>
      </c>
      <c r="U71" s="60">
        <f t="shared" ca="1" si="31"/>
        <v>0</v>
      </c>
      <c r="V71" s="60">
        <f t="shared" ca="1" si="31"/>
        <v>0</v>
      </c>
      <c r="W71" s="60">
        <f t="shared" ca="1" si="31"/>
        <v>0</v>
      </c>
      <c r="X71" s="60">
        <f t="shared" ca="1" si="31"/>
        <v>0</v>
      </c>
      <c r="Y71" s="60">
        <f t="shared" ca="1" si="31"/>
        <v>0</v>
      </c>
      <c r="Z71" s="60">
        <f t="shared" ca="1" si="31"/>
        <v>0</v>
      </c>
      <c r="AA71" s="60">
        <f t="shared" ca="1" si="31"/>
        <v>0</v>
      </c>
      <c r="AB71" s="60">
        <f t="shared" ca="1" si="31"/>
        <v>0</v>
      </c>
      <c r="AC71" s="60">
        <f t="shared" ca="1" si="31"/>
        <v>0</v>
      </c>
      <c r="AD71" s="60">
        <f t="shared" ca="1" si="31"/>
        <v>0</v>
      </c>
      <c r="AE71" s="60">
        <f t="shared" ca="1" si="31"/>
        <v>0</v>
      </c>
      <c r="AF71" s="60">
        <f t="shared" ca="1" si="31"/>
        <v>0</v>
      </c>
      <c r="AG71" s="60">
        <f t="shared" ca="1" si="31"/>
        <v>0</v>
      </c>
      <c r="AH71" s="60">
        <f t="shared" ca="1" si="31"/>
        <v>0</v>
      </c>
      <c r="AI71" s="60">
        <f t="shared" ca="1" si="32"/>
        <v>0</v>
      </c>
      <c r="AJ71" s="60">
        <f t="shared" ca="1" si="32"/>
        <v>0</v>
      </c>
      <c r="AK71" s="60">
        <f t="shared" ca="1" si="32"/>
        <v>0</v>
      </c>
      <c r="AL71" s="60">
        <f t="shared" ca="1" si="32"/>
        <v>0</v>
      </c>
      <c r="AM71" s="60">
        <f t="shared" ca="1" si="32"/>
        <v>0</v>
      </c>
      <c r="AN71" s="60">
        <f t="shared" ca="1" si="32"/>
        <v>-376404025.74803376</v>
      </c>
      <c r="AO71" s="60">
        <f t="shared" ca="1" si="32"/>
        <v>-30737151.440000001</v>
      </c>
      <c r="AP71" s="60">
        <f t="shared" ca="1" si="32"/>
        <v>-33463852.280000001</v>
      </c>
      <c r="AQ71" s="60">
        <f t="shared" ca="1" si="32"/>
        <v>2726700.84</v>
      </c>
      <c r="AR71" s="60">
        <f t="shared" ca="1" si="32"/>
        <v>-5824338.8900000006</v>
      </c>
      <c r="AS71" s="60">
        <f t="shared" ca="1" si="32"/>
        <v>-7409075.25</v>
      </c>
      <c r="AT71" s="60">
        <f t="shared" ca="1" si="32"/>
        <v>-64938183.25</v>
      </c>
      <c r="AU71" s="60">
        <f t="shared" ca="1" si="32"/>
        <v>-40338337.549999997</v>
      </c>
      <c r="AV71" s="60">
        <f t="shared" ca="1" si="32"/>
        <v>-24599845.699999999</v>
      </c>
      <c r="AW71" s="60">
        <f t="shared" ca="1" si="32"/>
        <v>0</v>
      </c>
      <c r="AX71" s="60">
        <f t="shared" ca="1" si="32"/>
        <v>0</v>
      </c>
      <c r="AY71" s="60">
        <f t="shared" ref="AY71:BN82" ca="1" si="35">INDIRECT("'"&amp;VLOOKUP($A$2,$GC$1:$GD$19,2,0)&amp;"'!"&amp;ADDRESS(IFERROR(MATCH($B71,INDIRECT("'"&amp;VLOOKUP($A$2,$GC$1:$GD$19,2,0)&amp;"'!B:B"),0),MATCH($A$82,INDIRECT("'"&amp;VLOOKUP($A$2,$GC$1:$GD$19,2,0)&amp;"'!A:A"),0)),MATCH(AY$5,INDIRECT("'"&amp;VLOOKUP($A$2,$GC$1:$GD$19,2,0)&amp;"'!5:5"),0)))</f>
        <v>57529108</v>
      </c>
      <c r="AZ71" s="60">
        <f t="shared" ca="1" si="35"/>
        <v>1584736.3599999994</v>
      </c>
      <c r="BA71" s="60">
        <f t="shared" ca="1" si="35"/>
        <v>17518447.359999999</v>
      </c>
      <c r="BB71" s="60">
        <f t="shared" ca="1" si="35"/>
        <v>12240017.109999999</v>
      </c>
      <c r="BC71" s="60">
        <f t="shared" ca="1" si="35"/>
        <v>5278430.25</v>
      </c>
      <c r="BD71" s="60">
        <f t="shared" ca="1" si="35"/>
        <v>0</v>
      </c>
      <c r="BE71" s="60">
        <f t="shared" ca="1" si="35"/>
        <v>0</v>
      </c>
      <c r="BF71" s="60">
        <f t="shared" ca="1" si="35"/>
        <v>-15933711</v>
      </c>
      <c r="BG71" s="60">
        <f t="shared" ca="1" si="35"/>
        <v>0</v>
      </c>
      <c r="BH71" s="60">
        <f t="shared" ca="1" si="35"/>
        <v>0</v>
      </c>
      <c r="BI71" s="60">
        <f t="shared" ca="1" si="35"/>
        <v>0</v>
      </c>
      <c r="BJ71" s="60">
        <f t="shared" ca="1" si="35"/>
        <v>-42226410.600000054</v>
      </c>
      <c r="BK71" s="60">
        <f t="shared" ca="1" si="35"/>
        <v>-45446845.880000055</v>
      </c>
      <c r="BL71" s="60">
        <f t="shared" ca="1" si="35"/>
        <v>-347005721.86000001</v>
      </c>
      <c r="BM71" s="60">
        <f t="shared" ca="1" si="35"/>
        <v>301558875.97999996</v>
      </c>
      <c r="BN71" s="60">
        <f t="shared" ca="1" si="35"/>
        <v>3220435.2799999993</v>
      </c>
      <c r="BO71" s="60">
        <f t="shared" ca="1" si="33"/>
        <v>15998093.93</v>
      </c>
      <c r="BP71" s="60">
        <f t="shared" ca="1" si="33"/>
        <v>-12777658.65</v>
      </c>
      <c r="BQ71" s="60">
        <f t="shared" ca="1" si="33"/>
        <v>-6264568.25</v>
      </c>
      <c r="BR71" s="60">
        <f t="shared" ca="1" si="33"/>
        <v>-6264568.25</v>
      </c>
      <c r="BS71" s="60">
        <f t="shared" ca="1" si="33"/>
        <v>0</v>
      </c>
      <c r="BT71" s="60">
        <f t="shared" ca="1" si="33"/>
        <v>0</v>
      </c>
      <c r="BU71" s="60">
        <f t="shared" ca="1" si="33"/>
        <v>-291351556.5680337</v>
      </c>
      <c r="BV71" s="60">
        <f t="shared" ca="1" si="33"/>
        <v>-210820122.68803376</v>
      </c>
      <c r="BW71" s="60">
        <f t="shared" ca="1" si="33"/>
        <v>-44268460.640000001</v>
      </c>
      <c r="BX71" s="60">
        <f t="shared" ca="1" si="33"/>
        <v>-4609239.22</v>
      </c>
      <c r="BY71" s="60">
        <f t="shared" ca="1" si="33"/>
        <v>0</v>
      </c>
      <c r="BZ71" s="60">
        <f t="shared" ca="1" si="33"/>
        <v>-24992468.789999999</v>
      </c>
      <c r="CA71" s="60">
        <f t="shared" ca="1" si="33"/>
        <v>-10856557.32</v>
      </c>
      <c r="CB71" s="60">
        <f t="shared" ca="1" si="33"/>
        <v>5297763.93</v>
      </c>
      <c r="CC71" s="60">
        <f t="shared" ca="1" si="33"/>
        <v>-1102471.8400000001</v>
      </c>
      <c r="CD71" s="60">
        <f t="shared" ref="CD71:CS82" ca="1" si="36">INDIRECT("'"&amp;VLOOKUP($A$2,$GC$1:$GD$19,2,0)&amp;"'!"&amp;ADDRESS(IFERROR(MATCH($B71,INDIRECT("'"&amp;VLOOKUP($A$2,$GC$1:$GD$19,2,0)&amp;"'!B:B"),0),MATCH($A$82,INDIRECT("'"&amp;VLOOKUP($A$2,$GC$1:$GD$19,2,0)&amp;"'!A:A"),0)),MATCH(CD$5,INDIRECT("'"&amp;VLOOKUP($A$2,$GC$1:$GD$19,2,0)&amp;"'!5:5"),0)))</f>
        <v>0</v>
      </c>
      <c r="CE71" s="60">
        <f t="shared" ca="1" si="36"/>
        <v>0</v>
      </c>
      <c r="CF71" s="60">
        <f t="shared" ca="1" si="36"/>
        <v>0</v>
      </c>
      <c r="CG71" s="60">
        <f t="shared" ca="1" si="36"/>
        <v>0</v>
      </c>
      <c r="CH71" s="60">
        <f t="shared" ca="1" si="36"/>
        <v>0</v>
      </c>
      <c r="CI71" s="60">
        <f t="shared" ca="1" si="36"/>
        <v>0</v>
      </c>
      <c r="CJ71" s="60">
        <f t="shared" ca="1" si="36"/>
        <v>0</v>
      </c>
      <c r="CK71" s="60">
        <f t="shared" ca="1" si="36"/>
        <v>0</v>
      </c>
      <c r="CL71" s="60">
        <f t="shared" ca="1" si="36"/>
        <v>0</v>
      </c>
      <c r="CM71" s="60">
        <f t="shared" ca="1" si="36"/>
        <v>0</v>
      </c>
      <c r="CN71" s="60">
        <f t="shared" ca="1" si="36"/>
        <v>0</v>
      </c>
      <c r="CO71" s="60">
        <f t="shared" ca="1" si="36"/>
        <v>0</v>
      </c>
      <c r="CP71" s="60">
        <f t="shared" ca="1" si="36"/>
        <v>0</v>
      </c>
      <c r="CQ71" s="60">
        <f t="shared" ca="1" si="36"/>
        <v>0</v>
      </c>
      <c r="CR71" s="60">
        <f t="shared" ca="1" si="36"/>
        <v>0</v>
      </c>
      <c r="CS71" s="60">
        <f t="shared" ca="1" si="36"/>
        <v>0</v>
      </c>
      <c r="CT71" s="60">
        <f t="shared" ref="CT71:CT82" ca="1" si="37">INDIRECT("'"&amp;VLOOKUP($A$2,$GC$1:$GD$19,2,0)&amp;"'!"&amp;ADDRESS(IFERROR(MATCH($B71,INDIRECT("'"&amp;VLOOKUP($A$2,$GC$1:$GD$19,2,0)&amp;"'!B:B"),0),MATCH($A$82,INDIRECT("'"&amp;VLOOKUP($A$2,$GC$1:$GD$19,2,0)&amp;"'!A:A"),0)),MATCH(CT$5,INDIRECT("'"&amp;VLOOKUP($A$2,$GC$1:$GD$19,2,0)&amp;"'!5:5"),0)))</f>
        <v>0</v>
      </c>
      <c r="CU71" s="60">
        <f t="shared" ref="CU71:CU82" ca="1" si="38">INDIRECT("'"&amp;VLOOKUP($A$2,$GC$1:$GD$19,2,0)&amp;"'!"&amp;ADDRESS(IFERROR(MATCH($B71,INDIRECT("'"&amp;VLOOKUP($A$2,$GC$1:$GD$19,2,0)&amp;"'!B:B"),0),MATCH($A$82,INDIRECT("'"&amp;VLOOKUP($A$2,$GC$1:$GD$19,2,0)&amp;"'!A:A"),0)),MATCH(CU$6,INDIRECT("'"&amp;VLOOKUP($A$2,$GC$1:$GD$19,2,0)&amp;"'!6:6"),0)))</f>
        <v>153128706.82196629</v>
      </c>
    </row>
    <row r="72" spans="1:99" ht="12.75" customHeight="1">
      <c r="A72" s="43" t="s">
        <v>123</v>
      </c>
      <c r="B72" s="58">
        <v>3017</v>
      </c>
      <c r="C72" s="59" t="s">
        <v>378</v>
      </c>
      <c r="D72" s="60">
        <f t="shared" ca="1" si="34"/>
        <v>9209947744.9599991</v>
      </c>
      <c r="E72" s="60">
        <f t="shared" ca="1" si="34"/>
        <v>8778070614.1499977</v>
      </c>
      <c r="F72" s="60">
        <f t="shared" ca="1" si="34"/>
        <v>9502730131.4399986</v>
      </c>
      <c r="G72" s="60">
        <f t="shared" ca="1" si="34"/>
        <v>-724659517.28999996</v>
      </c>
      <c r="H72" s="60">
        <f t="shared" ca="1" si="34"/>
        <v>-538095209.64999998</v>
      </c>
      <c r="I72" s="60">
        <f t="shared" ca="1" si="34"/>
        <v>-592378433.75</v>
      </c>
      <c r="J72" s="60">
        <f t="shared" ca="1" si="34"/>
        <v>-3509154155.0900002</v>
      </c>
      <c r="K72" s="60">
        <f t="shared" ca="1" si="34"/>
        <v>2916775721.3400002</v>
      </c>
      <c r="L72" s="60">
        <f t="shared" ca="1" si="34"/>
        <v>54283224.099999994</v>
      </c>
      <c r="M72" s="60">
        <f t="shared" ca="1" si="34"/>
        <v>231087981.88</v>
      </c>
      <c r="N72" s="60">
        <f t="shared" ca="1" si="34"/>
        <v>-176804757.78</v>
      </c>
      <c r="O72" s="60">
        <f t="shared" ca="1" si="34"/>
        <v>0</v>
      </c>
      <c r="P72" s="60">
        <f t="shared" ca="1" si="34"/>
        <v>0</v>
      </c>
      <c r="Q72" s="60">
        <f t="shared" ca="1" si="34"/>
        <v>0</v>
      </c>
      <c r="R72" s="60">
        <f t="shared" ca="1" si="34"/>
        <v>0</v>
      </c>
      <c r="S72" s="60">
        <f t="shared" ca="1" si="34"/>
        <v>0</v>
      </c>
      <c r="T72" s="60">
        <f t="shared" ca="1" si="31"/>
        <v>0</v>
      </c>
      <c r="U72" s="60">
        <f t="shared" ca="1" si="31"/>
        <v>0</v>
      </c>
      <c r="V72" s="60">
        <f t="shared" ca="1" si="31"/>
        <v>969972340.46000004</v>
      </c>
      <c r="W72" s="60">
        <f t="shared" ca="1" si="31"/>
        <v>0</v>
      </c>
      <c r="X72" s="60">
        <f t="shared" ca="1" si="31"/>
        <v>0</v>
      </c>
      <c r="Y72" s="60">
        <f t="shared" ca="1" si="31"/>
        <v>969972340.46000004</v>
      </c>
      <c r="Z72" s="60">
        <f t="shared" ca="1" si="31"/>
        <v>0</v>
      </c>
      <c r="AA72" s="60">
        <f t="shared" ca="1" si="31"/>
        <v>0</v>
      </c>
      <c r="AB72" s="60">
        <f t="shared" ca="1" si="31"/>
        <v>0</v>
      </c>
      <c r="AC72" s="60">
        <f t="shared" ca="1" si="31"/>
        <v>0</v>
      </c>
      <c r="AD72" s="60">
        <f t="shared" ca="1" si="31"/>
        <v>0</v>
      </c>
      <c r="AE72" s="60">
        <f t="shared" ca="1" si="31"/>
        <v>0</v>
      </c>
      <c r="AF72" s="60">
        <f t="shared" ca="1" si="31"/>
        <v>0</v>
      </c>
      <c r="AG72" s="60">
        <f t="shared" ca="1" si="31"/>
        <v>0</v>
      </c>
      <c r="AH72" s="60">
        <f t="shared" ca="1" si="31"/>
        <v>0</v>
      </c>
      <c r="AI72" s="60">
        <f t="shared" ca="1" si="32"/>
        <v>0</v>
      </c>
      <c r="AJ72" s="60">
        <f t="shared" ca="1" si="32"/>
        <v>0</v>
      </c>
      <c r="AK72" s="60">
        <f t="shared" ca="1" si="32"/>
        <v>0</v>
      </c>
      <c r="AL72" s="60">
        <f t="shared" ca="1" si="32"/>
        <v>0</v>
      </c>
      <c r="AM72" s="60">
        <f t="shared" ca="1" si="32"/>
        <v>0</v>
      </c>
      <c r="AN72" s="60">
        <f t="shared" ca="1" si="32"/>
        <v>-6596899913.4800005</v>
      </c>
      <c r="AO72" s="60">
        <f t="shared" ca="1" si="32"/>
        <v>-2712965904.98</v>
      </c>
      <c r="AP72" s="60">
        <f t="shared" ca="1" si="32"/>
        <v>-2884331192.02</v>
      </c>
      <c r="AQ72" s="60">
        <f t="shared" ca="1" si="32"/>
        <v>171365287.03999999</v>
      </c>
      <c r="AR72" s="60">
        <f t="shared" ca="1" si="32"/>
        <v>-42938670.020000011</v>
      </c>
      <c r="AS72" s="60">
        <f t="shared" ca="1" si="32"/>
        <v>-144944260.82000005</v>
      </c>
      <c r="AT72" s="60">
        <f t="shared" ca="1" si="32"/>
        <v>-724733815.10000002</v>
      </c>
      <c r="AU72" s="60">
        <f t="shared" ca="1" si="32"/>
        <v>-886811035.51999998</v>
      </c>
      <c r="AV72" s="60">
        <f t="shared" ca="1" si="32"/>
        <v>162077220.41999999</v>
      </c>
      <c r="AW72" s="60">
        <f t="shared" ca="1" si="32"/>
        <v>0</v>
      </c>
      <c r="AX72" s="60">
        <f t="shared" ca="1" si="32"/>
        <v>0</v>
      </c>
      <c r="AY72" s="60">
        <f t="shared" ca="1" si="35"/>
        <v>579789554.27999997</v>
      </c>
      <c r="AZ72" s="60">
        <f t="shared" ca="1" si="35"/>
        <v>102005590.80000004</v>
      </c>
      <c r="BA72" s="60">
        <f t="shared" ca="1" si="35"/>
        <v>369705342.86000001</v>
      </c>
      <c r="BB72" s="60">
        <f t="shared" ca="1" si="35"/>
        <v>357028131.72000003</v>
      </c>
      <c r="BC72" s="60">
        <f t="shared" ca="1" si="35"/>
        <v>12677211.140000001</v>
      </c>
      <c r="BD72" s="60">
        <f t="shared" ca="1" si="35"/>
        <v>0</v>
      </c>
      <c r="BE72" s="60">
        <f t="shared" ca="1" si="35"/>
        <v>0</v>
      </c>
      <c r="BF72" s="60">
        <f t="shared" ca="1" si="35"/>
        <v>-267699752.05999997</v>
      </c>
      <c r="BG72" s="60">
        <f t="shared" ca="1" si="35"/>
        <v>-1692185.78</v>
      </c>
      <c r="BH72" s="60">
        <f t="shared" ca="1" si="35"/>
        <v>-1736464.73</v>
      </c>
      <c r="BI72" s="60">
        <f t="shared" ca="1" si="35"/>
        <v>44278.950000000012</v>
      </c>
      <c r="BJ72" s="60">
        <f t="shared" ca="1" si="35"/>
        <v>-303957063.09000027</v>
      </c>
      <c r="BK72" s="60">
        <f t="shared" ca="1" si="35"/>
        <v>-315099537.47000027</v>
      </c>
      <c r="BL72" s="60">
        <f t="shared" ca="1" si="35"/>
        <v>-2326635545.0300002</v>
      </c>
      <c r="BM72" s="60">
        <f t="shared" ca="1" si="35"/>
        <v>2011536007.5599999</v>
      </c>
      <c r="BN72" s="60">
        <f t="shared" ca="1" si="35"/>
        <v>11142474.379999995</v>
      </c>
      <c r="BO72" s="60">
        <f t="shared" ca="1" si="33"/>
        <v>156453623.63999999</v>
      </c>
      <c r="BP72" s="60">
        <f t="shared" ca="1" si="33"/>
        <v>-145311149.25999999</v>
      </c>
      <c r="BQ72" s="60">
        <f t="shared" ca="1" si="33"/>
        <v>-46355471.980000004</v>
      </c>
      <c r="BR72" s="60">
        <f t="shared" ca="1" si="33"/>
        <v>-46355471.980000004</v>
      </c>
      <c r="BS72" s="60">
        <f t="shared" ca="1" si="33"/>
        <v>0</v>
      </c>
      <c r="BT72" s="60">
        <f t="shared" ca="1" si="33"/>
        <v>0</v>
      </c>
      <c r="BU72" s="60">
        <f t="shared" ca="1" si="33"/>
        <v>-3488894502.8299994</v>
      </c>
      <c r="BV72" s="60">
        <f t="shared" ca="1" si="33"/>
        <v>-3026717379.3899999</v>
      </c>
      <c r="BW72" s="60">
        <f t="shared" ca="1" si="33"/>
        <v>-480221495.53999996</v>
      </c>
      <c r="BX72" s="60">
        <f t="shared" ca="1" si="33"/>
        <v>-82568967.180000007</v>
      </c>
      <c r="BY72" s="60">
        <f t="shared" ca="1" si="33"/>
        <v>0</v>
      </c>
      <c r="BZ72" s="60">
        <f t="shared" ca="1" si="33"/>
        <v>-53476259.190000005</v>
      </c>
      <c r="CA72" s="60">
        <f t="shared" ca="1" si="33"/>
        <v>-131118974.98</v>
      </c>
      <c r="CB72" s="60">
        <f t="shared" ca="1" si="33"/>
        <v>130520897.11000001</v>
      </c>
      <c r="CC72" s="60">
        <f t="shared" ca="1" si="33"/>
        <v>154687676.34000009</v>
      </c>
      <c r="CD72" s="60">
        <f t="shared" ca="1" si="36"/>
        <v>-96114.8</v>
      </c>
      <c r="CE72" s="60">
        <f t="shared" ca="1" si="36"/>
        <v>-96114.8</v>
      </c>
      <c r="CF72" s="60">
        <f t="shared" ca="1" si="36"/>
        <v>0</v>
      </c>
      <c r="CG72" s="60">
        <f t="shared" ca="1" si="36"/>
        <v>0</v>
      </c>
      <c r="CH72" s="60">
        <f t="shared" ca="1" si="36"/>
        <v>0</v>
      </c>
      <c r="CI72" s="60">
        <f t="shared" ca="1" si="36"/>
        <v>0</v>
      </c>
      <c r="CJ72" s="60">
        <f t="shared" ca="1" si="36"/>
        <v>0</v>
      </c>
      <c r="CK72" s="60">
        <f t="shared" ca="1" si="36"/>
        <v>0</v>
      </c>
      <c r="CL72" s="60">
        <f t="shared" ca="1" si="36"/>
        <v>0</v>
      </c>
      <c r="CM72" s="60">
        <f t="shared" ca="1" si="36"/>
        <v>0</v>
      </c>
      <c r="CN72" s="60">
        <f t="shared" ca="1" si="36"/>
        <v>0</v>
      </c>
      <c r="CO72" s="60">
        <f t="shared" ca="1" si="36"/>
        <v>0</v>
      </c>
      <c r="CP72" s="60">
        <f t="shared" ca="1" si="36"/>
        <v>0</v>
      </c>
      <c r="CQ72" s="60">
        <f t="shared" ca="1" si="36"/>
        <v>0</v>
      </c>
      <c r="CR72" s="60">
        <f t="shared" ca="1" si="36"/>
        <v>0</v>
      </c>
      <c r="CS72" s="60">
        <f t="shared" ca="1" si="36"/>
        <v>0</v>
      </c>
      <c r="CT72" s="60">
        <f t="shared" ca="1" si="37"/>
        <v>0</v>
      </c>
      <c r="CU72" s="60">
        <f t="shared" ca="1" si="38"/>
        <v>2613047831.4799986</v>
      </c>
    </row>
    <row r="73" spans="1:99" ht="12.75" customHeight="1">
      <c r="A73" s="43" t="s">
        <v>124</v>
      </c>
      <c r="B73" s="58">
        <v>3018</v>
      </c>
      <c r="C73" s="59" t="s">
        <v>378</v>
      </c>
      <c r="D73" s="60">
        <f t="shared" ca="1" si="34"/>
        <v>18162182886.189999</v>
      </c>
      <c r="E73" s="60">
        <f t="shared" ca="1" si="34"/>
        <v>20205831068.41</v>
      </c>
      <c r="F73" s="60">
        <f t="shared" ca="1" si="34"/>
        <v>20270264417.91</v>
      </c>
      <c r="G73" s="60">
        <f t="shared" ca="1" si="34"/>
        <v>-64433349.5</v>
      </c>
      <c r="H73" s="60">
        <f t="shared" ca="1" si="34"/>
        <v>-2262223176.4099998</v>
      </c>
      <c r="I73" s="60">
        <f t="shared" ca="1" si="34"/>
        <v>-2262223176.4099998</v>
      </c>
      <c r="J73" s="60">
        <f t="shared" ca="1" si="34"/>
        <v>-10085547991.91</v>
      </c>
      <c r="K73" s="60">
        <f t="shared" ca="1" si="34"/>
        <v>7823324815.5</v>
      </c>
      <c r="L73" s="60">
        <f t="shared" ca="1" si="34"/>
        <v>0</v>
      </c>
      <c r="M73" s="60">
        <f t="shared" ca="1" si="34"/>
        <v>0</v>
      </c>
      <c r="N73" s="60">
        <f t="shared" ca="1" si="34"/>
        <v>0</v>
      </c>
      <c r="O73" s="60">
        <f t="shared" ca="1" si="34"/>
        <v>0</v>
      </c>
      <c r="P73" s="60">
        <f t="shared" ca="1" si="34"/>
        <v>0</v>
      </c>
      <c r="Q73" s="60">
        <f t="shared" ca="1" si="34"/>
        <v>0</v>
      </c>
      <c r="R73" s="60">
        <f t="shared" ca="1" si="34"/>
        <v>0</v>
      </c>
      <c r="S73" s="60">
        <f t="shared" ca="1" si="34"/>
        <v>0</v>
      </c>
      <c r="T73" s="60">
        <f t="shared" ca="1" si="31"/>
        <v>0</v>
      </c>
      <c r="U73" s="60">
        <f t="shared" ca="1" si="31"/>
        <v>0</v>
      </c>
      <c r="V73" s="60">
        <f t="shared" ca="1" si="31"/>
        <v>103566899.84</v>
      </c>
      <c r="W73" s="60">
        <f t="shared" ca="1" si="31"/>
        <v>96608015.590000004</v>
      </c>
      <c r="X73" s="60">
        <f t="shared" ca="1" si="31"/>
        <v>0</v>
      </c>
      <c r="Y73" s="60">
        <f t="shared" ca="1" si="31"/>
        <v>0</v>
      </c>
      <c r="Z73" s="60">
        <f t="shared" ca="1" si="31"/>
        <v>6958884.25</v>
      </c>
      <c r="AA73" s="60">
        <f t="shared" ca="1" si="31"/>
        <v>0</v>
      </c>
      <c r="AB73" s="60">
        <f t="shared" ca="1" si="31"/>
        <v>0</v>
      </c>
      <c r="AC73" s="60">
        <f t="shared" ca="1" si="31"/>
        <v>0</v>
      </c>
      <c r="AD73" s="60">
        <f t="shared" ca="1" si="31"/>
        <v>0</v>
      </c>
      <c r="AE73" s="60">
        <f t="shared" ca="1" si="31"/>
        <v>0</v>
      </c>
      <c r="AF73" s="60">
        <f t="shared" ca="1" si="31"/>
        <v>0</v>
      </c>
      <c r="AG73" s="60">
        <f t="shared" ca="1" si="31"/>
        <v>115008094.35000001</v>
      </c>
      <c r="AH73" s="60">
        <f t="shared" ca="1" si="31"/>
        <v>115008094.35000001</v>
      </c>
      <c r="AI73" s="60">
        <f t="shared" ca="1" si="32"/>
        <v>0</v>
      </c>
      <c r="AJ73" s="60">
        <f t="shared" ca="1" si="32"/>
        <v>0</v>
      </c>
      <c r="AK73" s="60">
        <f t="shared" ca="1" si="32"/>
        <v>0</v>
      </c>
      <c r="AL73" s="60">
        <f t="shared" ca="1" si="32"/>
        <v>0</v>
      </c>
      <c r="AM73" s="60">
        <f t="shared" ca="1" si="32"/>
        <v>0</v>
      </c>
      <c r="AN73" s="60">
        <f t="shared" ca="1" si="32"/>
        <v>-13359441429.449997</v>
      </c>
      <c r="AO73" s="60">
        <f t="shared" ca="1" si="32"/>
        <v>-1973912964.8999999</v>
      </c>
      <c r="AP73" s="60">
        <f t="shared" ca="1" si="32"/>
        <v>-1998602360.9599998</v>
      </c>
      <c r="AQ73" s="60">
        <f t="shared" ca="1" si="32"/>
        <v>24689396.059999999</v>
      </c>
      <c r="AR73" s="60">
        <f t="shared" ca="1" si="32"/>
        <v>-313737107.64000022</v>
      </c>
      <c r="AS73" s="60">
        <f t="shared" ca="1" si="32"/>
        <v>-287070284.26000023</v>
      </c>
      <c r="AT73" s="60">
        <f t="shared" ca="1" si="32"/>
        <v>-2806948982.21</v>
      </c>
      <c r="AU73" s="60">
        <f t="shared" ca="1" si="32"/>
        <v>-2408111053.48</v>
      </c>
      <c r="AV73" s="60">
        <f t="shared" ca="1" si="32"/>
        <v>-398837928.73000002</v>
      </c>
      <c r="AW73" s="60">
        <f t="shared" ca="1" si="32"/>
        <v>0</v>
      </c>
      <c r="AX73" s="60">
        <f t="shared" ca="1" si="32"/>
        <v>0</v>
      </c>
      <c r="AY73" s="60">
        <f t="shared" ca="1" si="35"/>
        <v>2519878697.9499998</v>
      </c>
      <c r="AZ73" s="60">
        <f t="shared" ca="1" si="35"/>
        <v>-26666823.379999999</v>
      </c>
      <c r="BA73" s="60">
        <f t="shared" ca="1" si="35"/>
        <v>12755450.91</v>
      </c>
      <c r="BB73" s="60">
        <f t="shared" ca="1" si="35"/>
        <v>10514759.15</v>
      </c>
      <c r="BC73" s="60">
        <f t="shared" ca="1" si="35"/>
        <v>2240691.7599999998</v>
      </c>
      <c r="BD73" s="60">
        <f t="shared" ca="1" si="35"/>
        <v>0</v>
      </c>
      <c r="BE73" s="60">
        <f t="shared" ca="1" si="35"/>
        <v>0</v>
      </c>
      <c r="BF73" s="60">
        <f t="shared" ca="1" si="35"/>
        <v>-39422274.289999999</v>
      </c>
      <c r="BG73" s="60">
        <f t="shared" ca="1" si="35"/>
        <v>-112077017.86999999</v>
      </c>
      <c r="BH73" s="60">
        <f t="shared" ca="1" si="35"/>
        <v>-112084739.86999999</v>
      </c>
      <c r="BI73" s="60">
        <f t="shared" ca="1" si="35"/>
        <v>7722</v>
      </c>
      <c r="BJ73" s="60">
        <f t="shared" ca="1" si="35"/>
        <v>-3930309047.1999979</v>
      </c>
      <c r="BK73" s="60">
        <f t="shared" ca="1" si="35"/>
        <v>-3930309047.1999979</v>
      </c>
      <c r="BL73" s="60">
        <f t="shared" ca="1" si="35"/>
        <v>-10564974109.899998</v>
      </c>
      <c r="BM73" s="60">
        <f t="shared" ca="1" si="35"/>
        <v>6634665062.6999998</v>
      </c>
      <c r="BN73" s="60">
        <f t="shared" ca="1" si="35"/>
        <v>0</v>
      </c>
      <c r="BO73" s="60">
        <f t="shared" ca="1" si="33"/>
        <v>0</v>
      </c>
      <c r="BP73" s="60">
        <f t="shared" ca="1" si="33"/>
        <v>0</v>
      </c>
      <c r="BQ73" s="60">
        <f t="shared" ca="1" si="33"/>
        <v>-162274903.81999993</v>
      </c>
      <c r="BR73" s="60">
        <f t="shared" ca="1" si="33"/>
        <v>-162274903.81999993</v>
      </c>
      <c r="BS73" s="60">
        <f t="shared" ca="1" si="33"/>
        <v>0</v>
      </c>
      <c r="BT73" s="60">
        <f t="shared" ca="1" si="33"/>
        <v>0</v>
      </c>
      <c r="BU73" s="60">
        <f t="shared" ca="1" si="33"/>
        <v>-6782762003.3399982</v>
      </c>
      <c r="BV73" s="60">
        <f t="shared" ca="1" si="33"/>
        <v>-5370102649.7499981</v>
      </c>
      <c r="BW73" s="60">
        <f t="shared" ca="1" si="33"/>
        <v>-837389004.75999999</v>
      </c>
      <c r="BX73" s="60">
        <f t="shared" ca="1" si="33"/>
        <v>-84514645.11999999</v>
      </c>
      <c r="BY73" s="60">
        <f t="shared" ca="1" si="33"/>
        <v>0</v>
      </c>
      <c r="BZ73" s="60">
        <f t="shared" ca="1" si="33"/>
        <v>-252434857.78000003</v>
      </c>
      <c r="CA73" s="60">
        <f t="shared" ca="1" si="33"/>
        <v>-132896131.09999999</v>
      </c>
      <c r="CB73" s="60">
        <f t="shared" ca="1" si="33"/>
        <v>0</v>
      </c>
      <c r="CC73" s="60">
        <f t="shared" ca="1" si="33"/>
        <v>-105424714.83</v>
      </c>
      <c r="CD73" s="60">
        <f t="shared" ca="1" si="36"/>
        <v>-4831679.17</v>
      </c>
      <c r="CE73" s="60">
        <f t="shared" ca="1" si="36"/>
        <v>0</v>
      </c>
      <c r="CF73" s="60">
        <f t="shared" ca="1" si="36"/>
        <v>-4386816.0599999996</v>
      </c>
      <c r="CG73" s="60">
        <f t="shared" ca="1" si="36"/>
        <v>0</v>
      </c>
      <c r="CH73" s="60">
        <f t="shared" ca="1" si="36"/>
        <v>-444863.11</v>
      </c>
      <c r="CI73" s="60">
        <f t="shared" ca="1" si="36"/>
        <v>0</v>
      </c>
      <c r="CJ73" s="60">
        <f t="shared" ca="1" si="36"/>
        <v>0</v>
      </c>
      <c r="CK73" s="60">
        <f t="shared" ca="1" si="36"/>
        <v>-79536705.510000005</v>
      </c>
      <c r="CL73" s="60">
        <f t="shared" ca="1" si="36"/>
        <v>-79536705.510000005</v>
      </c>
      <c r="CM73" s="60">
        <f t="shared" ca="1" si="36"/>
        <v>0</v>
      </c>
      <c r="CN73" s="60">
        <f t="shared" ca="1" si="36"/>
        <v>0</v>
      </c>
      <c r="CO73" s="60">
        <f t="shared" ca="1" si="36"/>
        <v>0</v>
      </c>
      <c r="CP73" s="60">
        <f t="shared" ca="1" si="36"/>
        <v>0</v>
      </c>
      <c r="CQ73" s="60">
        <f t="shared" ca="1" si="36"/>
        <v>0</v>
      </c>
      <c r="CR73" s="60">
        <f t="shared" ca="1" si="36"/>
        <v>0</v>
      </c>
      <c r="CS73" s="60">
        <f t="shared" ca="1" si="36"/>
        <v>0</v>
      </c>
      <c r="CT73" s="60">
        <f t="shared" ca="1" si="37"/>
        <v>0</v>
      </c>
      <c r="CU73" s="60">
        <f t="shared" ca="1" si="38"/>
        <v>4802741456.7400017</v>
      </c>
    </row>
    <row r="74" spans="1:99" ht="12.75" customHeight="1">
      <c r="A74" s="43" t="s">
        <v>125</v>
      </c>
      <c r="B74" s="58">
        <v>4002</v>
      </c>
      <c r="C74" s="59" t="s">
        <v>379</v>
      </c>
      <c r="D74" s="60">
        <f t="shared" ca="1" si="34"/>
        <v>103614748.55999999</v>
      </c>
      <c r="E74" s="60">
        <f t="shared" ca="1" si="34"/>
        <v>105964575.88</v>
      </c>
      <c r="F74" s="60">
        <f t="shared" ca="1" si="34"/>
        <v>127703258.22</v>
      </c>
      <c r="G74" s="60">
        <f t="shared" ca="1" si="34"/>
        <v>-21738682.34</v>
      </c>
      <c r="H74" s="60">
        <f t="shared" ca="1" si="34"/>
        <v>-34103279.840000004</v>
      </c>
      <c r="I74" s="60">
        <f t="shared" ca="1" si="34"/>
        <v>-37003833.640000001</v>
      </c>
      <c r="J74" s="60">
        <f t="shared" ca="1" si="34"/>
        <v>-121630460.88</v>
      </c>
      <c r="K74" s="60">
        <f t="shared" ca="1" si="34"/>
        <v>84626627.239999995</v>
      </c>
      <c r="L74" s="60">
        <f t="shared" ca="1" si="34"/>
        <v>2900553.799999997</v>
      </c>
      <c r="M74" s="60">
        <f t="shared" ca="1" si="34"/>
        <v>19803924.829999998</v>
      </c>
      <c r="N74" s="60">
        <f t="shared" ca="1" si="34"/>
        <v>-16903371.030000001</v>
      </c>
      <c r="O74" s="60">
        <f t="shared" ca="1" si="34"/>
        <v>0</v>
      </c>
      <c r="P74" s="60">
        <f t="shared" ca="1" si="34"/>
        <v>0</v>
      </c>
      <c r="Q74" s="60">
        <f t="shared" ca="1" si="34"/>
        <v>0</v>
      </c>
      <c r="R74" s="60">
        <f t="shared" ca="1" si="34"/>
        <v>0</v>
      </c>
      <c r="S74" s="60">
        <f t="shared" ca="1" si="34"/>
        <v>0</v>
      </c>
      <c r="T74" s="60">
        <f t="shared" ca="1" si="31"/>
        <v>0</v>
      </c>
      <c r="U74" s="60">
        <f t="shared" ca="1" si="31"/>
        <v>0</v>
      </c>
      <c r="V74" s="60">
        <f t="shared" ca="1" si="31"/>
        <v>30414704.670000002</v>
      </c>
      <c r="W74" s="60">
        <f t="shared" ca="1" si="31"/>
        <v>30414704.670000002</v>
      </c>
      <c r="X74" s="60">
        <f t="shared" ca="1" si="31"/>
        <v>0</v>
      </c>
      <c r="Y74" s="60">
        <f t="shared" ca="1" si="31"/>
        <v>0</v>
      </c>
      <c r="Z74" s="60">
        <f t="shared" ca="1" si="31"/>
        <v>0</v>
      </c>
      <c r="AA74" s="60">
        <f t="shared" ca="1" si="31"/>
        <v>0</v>
      </c>
      <c r="AB74" s="60">
        <f t="shared" ca="1" si="31"/>
        <v>0</v>
      </c>
      <c r="AC74" s="60">
        <f t="shared" ca="1" si="31"/>
        <v>0</v>
      </c>
      <c r="AD74" s="60">
        <f t="shared" ca="1" si="31"/>
        <v>0</v>
      </c>
      <c r="AE74" s="60">
        <f t="shared" ca="1" si="31"/>
        <v>0</v>
      </c>
      <c r="AF74" s="60">
        <f t="shared" ca="1" si="31"/>
        <v>0</v>
      </c>
      <c r="AG74" s="60">
        <f t="shared" ca="1" si="31"/>
        <v>1338747.8500000001</v>
      </c>
      <c r="AH74" s="60">
        <f t="shared" ca="1" si="31"/>
        <v>1337682.52</v>
      </c>
      <c r="AI74" s="60">
        <f t="shared" ca="1" si="32"/>
        <v>1065.33</v>
      </c>
      <c r="AJ74" s="60">
        <f t="shared" ca="1" si="32"/>
        <v>0</v>
      </c>
      <c r="AK74" s="60">
        <f t="shared" ca="1" si="32"/>
        <v>0</v>
      </c>
      <c r="AL74" s="60">
        <f t="shared" ca="1" si="32"/>
        <v>0</v>
      </c>
      <c r="AM74" s="60">
        <f t="shared" ca="1" si="32"/>
        <v>0</v>
      </c>
      <c r="AN74" s="60">
        <f t="shared" ca="1" si="32"/>
        <v>-65221965.860000014</v>
      </c>
      <c r="AO74" s="60">
        <f t="shared" ca="1" si="32"/>
        <v>-15579009.369999999</v>
      </c>
      <c r="AP74" s="60">
        <f t="shared" ca="1" si="32"/>
        <v>-18790968.719999999</v>
      </c>
      <c r="AQ74" s="60">
        <f t="shared" ca="1" si="32"/>
        <v>3211959.35</v>
      </c>
      <c r="AR74" s="60">
        <f t="shared" ca="1" si="32"/>
        <v>-14242570.510000009</v>
      </c>
      <c r="AS74" s="60">
        <f t="shared" ca="1" si="32"/>
        <v>-19666050.170000009</v>
      </c>
      <c r="AT74" s="60">
        <f t="shared" ca="1" si="32"/>
        <v>-86391585.600000009</v>
      </c>
      <c r="AU74" s="60">
        <f t="shared" ca="1" si="32"/>
        <v>-93680826.680000007</v>
      </c>
      <c r="AV74" s="60">
        <f t="shared" ca="1" si="32"/>
        <v>7289241.0800000001</v>
      </c>
      <c r="AW74" s="60">
        <f t="shared" ca="1" si="32"/>
        <v>0</v>
      </c>
      <c r="AX74" s="60">
        <f t="shared" ca="1" si="32"/>
        <v>0</v>
      </c>
      <c r="AY74" s="60">
        <f t="shared" ca="1" si="35"/>
        <v>66725535.43</v>
      </c>
      <c r="AZ74" s="60">
        <f t="shared" ca="1" si="35"/>
        <v>5423479.6600000001</v>
      </c>
      <c r="BA74" s="60">
        <f t="shared" ca="1" si="35"/>
        <v>28340858.25</v>
      </c>
      <c r="BB74" s="60">
        <f t="shared" ca="1" si="35"/>
        <v>32484760.629999999</v>
      </c>
      <c r="BC74" s="60">
        <f t="shared" ca="1" si="35"/>
        <v>-4143902.38</v>
      </c>
      <c r="BD74" s="60">
        <f t="shared" ca="1" si="35"/>
        <v>0</v>
      </c>
      <c r="BE74" s="60">
        <f t="shared" ca="1" si="35"/>
        <v>0</v>
      </c>
      <c r="BF74" s="60">
        <f t="shared" ca="1" si="35"/>
        <v>-22917378.59</v>
      </c>
      <c r="BG74" s="60">
        <f t="shared" ca="1" si="35"/>
        <v>0</v>
      </c>
      <c r="BH74" s="60">
        <f t="shared" ca="1" si="35"/>
        <v>0</v>
      </c>
      <c r="BI74" s="60">
        <f t="shared" ca="1" si="35"/>
        <v>0</v>
      </c>
      <c r="BJ74" s="60">
        <f t="shared" ca="1" si="35"/>
        <v>0</v>
      </c>
      <c r="BK74" s="60">
        <f t="shared" ca="1" si="35"/>
        <v>0</v>
      </c>
      <c r="BL74" s="60">
        <f t="shared" ca="1" si="35"/>
        <v>0</v>
      </c>
      <c r="BM74" s="60">
        <f t="shared" ca="1" si="35"/>
        <v>0</v>
      </c>
      <c r="BN74" s="60">
        <f t="shared" ca="1" si="35"/>
        <v>0</v>
      </c>
      <c r="BO74" s="60">
        <f t="shared" ca="1" si="33"/>
        <v>0</v>
      </c>
      <c r="BP74" s="60">
        <f t="shared" ca="1" si="33"/>
        <v>0</v>
      </c>
      <c r="BQ74" s="60">
        <f t="shared" ca="1" si="33"/>
        <v>-1382309.28</v>
      </c>
      <c r="BR74" s="60">
        <f t="shared" ca="1" si="33"/>
        <v>-1382309.28</v>
      </c>
      <c r="BS74" s="60">
        <f t="shared" ca="1" si="33"/>
        <v>0</v>
      </c>
      <c r="BT74" s="60">
        <f t="shared" ca="1" si="33"/>
        <v>0</v>
      </c>
      <c r="BU74" s="60">
        <f t="shared" ca="1" si="33"/>
        <v>-34018076.700000003</v>
      </c>
      <c r="BV74" s="60">
        <f t="shared" ca="1" si="33"/>
        <v>-29901499.109999999</v>
      </c>
      <c r="BW74" s="60">
        <f t="shared" ca="1" si="33"/>
        <v>-3846848.56</v>
      </c>
      <c r="BX74" s="60">
        <f t="shared" ca="1" si="33"/>
        <v>-904585.11</v>
      </c>
      <c r="BY74" s="60">
        <f t="shared" ca="1" si="33"/>
        <v>0</v>
      </c>
      <c r="BZ74" s="60">
        <f t="shared" ca="1" si="33"/>
        <v>0</v>
      </c>
      <c r="CA74" s="60">
        <f t="shared" ca="1" si="33"/>
        <v>-270057.71999999997</v>
      </c>
      <c r="CB74" s="60">
        <f t="shared" ca="1" si="33"/>
        <v>1638689.24</v>
      </c>
      <c r="CC74" s="60">
        <f t="shared" ca="1" si="33"/>
        <v>-733775.44</v>
      </c>
      <c r="CD74" s="60">
        <f t="shared" ca="1" si="36"/>
        <v>0</v>
      </c>
      <c r="CE74" s="60">
        <f t="shared" ca="1" si="36"/>
        <v>0</v>
      </c>
      <c r="CF74" s="60">
        <f t="shared" ca="1" si="36"/>
        <v>0</v>
      </c>
      <c r="CG74" s="60">
        <f t="shared" ca="1" si="36"/>
        <v>0</v>
      </c>
      <c r="CH74" s="60">
        <f t="shared" ca="1" si="36"/>
        <v>0</v>
      </c>
      <c r="CI74" s="60">
        <f t="shared" ca="1" si="36"/>
        <v>0</v>
      </c>
      <c r="CJ74" s="60">
        <f t="shared" ca="1" si="36"/>
        <v>0</v>
      </c>
      <c r="CK74" s="60">
        <f t="shared" ca="1" si="36"/>
        <v>0</v>
      </c>
      <c r="CL74" s="60">
        <f t="shared" ca="1" si="36"/>
        <v>0</v>
      </c>
      <c r="CM74" s="60">
        <f t="shared" ca="1" si="36"/>
        <v>0</v>
      </c>
      <c r="CN74" s="60">
        <f t="shared" ca="1" si="36"/>
        <v>0</v>
      </c>
      <c r="CO74" s="60">
        <f t="shared" ca="1" si="36"/>
        <v>0</v>
      </c>
      <c r="CP74" s="60">
        <f t="shared" ca="1" si="36"/>
        <v>0</v>
      </c>
      <c r="CQ74" s="60">
        <f t="shared" ca="1" si="36"/>
        <v>0</v>
      </c>
      <c r="CR74" s="60">
        <f t="shared" ca="1" si="36"/>
        <v>0</v>
      </c>
      <c r="CS74" s="60">
        <f t="shared" ca="1" si="36"/>
        <v>0</v>
      </c>
      <c r="CT74" s="60">
        <f t="shared" ca="1" si="37"/>
        <v>0</v>
      </c>
      <c r="CU74" s="60">
        <f t="shared" ca="1" si="38"/>
        <v>38392782.699999973</v>
      </c>
    </row>
    <row r="75" spans="1:99" ht="12.75" customHeight="1">
      <c r="A75" s="44" t="s">
        <v>126</v>
      </c>
      <c r="B75" s="61">
        <v>4003</v>
      </c>
      <c r="C75" s="59" t="s">
        <v>379</v>
      </c>
      <c r="D75" s="60">
        <f t="shared" ca="1" si="34"/>
        <v>0</v>
      </c>
      <c r="E75" s="60">
        <f t="shared" ca="1" si="34"/>
        <v>0</v>
      </c>
      <c r="F75" s="60">
        <f t="shared" ca="1" si="34"/>
        <v>0</v>
      </c>
      <c r="G75" s="60">
        <f t="shared" ca="1" si="34"/>
        <v>0</v>
      </c>
      <c r="H75" s="60">
        <f t="shared" ca="1" si="34"/>
        <v>0</v>
      </c>
      <c r="I75" s="60">
        <f t="shared" ca="1" si="34"/>
        <v>0</v>
      </c>
      <c r="J75" s="60">
        <f t="shared" ca="1" si="34"/>
        <v>0</v>
      </c>
      <c r="K75" s="60">
        <f t="shared" ca="1" si="34"/>
        <v>0</v>
      </c>
      <c r="L75" s="60">
        <f t="shared" ca="1" si="34"/>
        <v>0</v>
      </c>
      <c r="M75" s="60">
        <f t="shared" ca="1" si="34"/>
        <v>0</v>
      </c>
      <c r="N75" s="60">
        <f t="shared" ca="1" si="34"/>
        <v>0</v>
      </c>
      <c r="O75" s="60">
        <f t="shared" ca="1" si="34"/>
        <v>0</v>
      </c>
      <c r="P75" s="60">
        <f t="shared" ca="1" si="34"/>
        <v>0</v>
      </c>
      <c r="Q75" s="60">
        <f t="shared" ca="1" si="34"/>
        <v>0</v>
      </c>
      <c r="R75" s="60">
        <f t="shared" ca="1" si="34"/>
        <v>0</v>
      </c>
      <c r="S75" s="60">
        <f t="shared" ca="1" si="34"/>
        <v>0</v>
      </c>
      <c r="T75" s="60">
        <f t="shared" ca="1" si="31"/>
        <v>0</v>
      </c>
      <c r="U75" s="60">
        <f t="shared" ca="1" si="31"/>
        <v>0</v>
      </c>
      <c r="V75" s="60">
        <f t="shared" ca="1" si="31"/>
        <v>0</v>
      </c>
      <c r="W75" s="60">
        <f t="shared" ca="1" si="31"/>
        <v>0</v>
      </c>
      <c r="X75" s="60">
        <f t="shared" ca="1" si="31"/>
        <v>0</v>
      </c>
      <c r="Y75" s="60">
        <f t="shared" ca="1" si="31"/>
        <v>0</v>
      </c>
      <c r="Z75" s="60">
        <f t="shared" ca="1" si="31"/>
        <v>0</v>
      </c>
      <c r="AA75" s="60">
        <f t="shared" ca="1" si="31"/>
        <v>0</v>
      </c>
      <c r="AB75" s="60">
        <f t="shared" ca="1" si="31"/>
        <v>0</v>
      </c>
      <c r="AC75" s="60">
        <f t="shared" ca="1" si="31"/>
        <v>0</v>
      </c>
      <c r="AD75" s="60">
        <f t="shared" ca="1" si="31"/>
        <v>0</v>
      </c>
      <c r="AE75" s="60">
        <f t="shared" ca="1" si="31"/>
        <v>0</v>
      </c>
      <c r="AF75" s="60">
        <f t="shared" ca="1" si="31"/>
        <v>0</v>
      </c>
      <c r="AG75" s="60">
        <f t="shared" ca="1" si="31"/>
        <v>0</v>
      </c>
      <c r="AH75" s="60">
        <f t="shared" ca="1" si="31"/>
        <v>0</v>
      </c>
      <c r="AI75" s="60">
        <f t="shared" ca="1" si="32"/>
        <v>0</v>
      </c>
      <c r="AJ75" s="60">
        <f t="shared" ca="1" si="32"/>
        <v>0</v>
      </c>
      <c r="AK75" s="60">
        <f t="shared" ca="1" si="32"/>
        <v>0</v>
      </c>
      <c r="AL75" s="60">
        <f t="shared" ca="1" si="32"/>
        <v>0</v>
      </c>
      <c r="AM75" s="60">
        <f t="shared" ca="1" si="32"/>
        <v>0</v>
      </c>
      <c r="AN75" s="60">
        <f t="shared" ca="1" si="32"/>
        <v>0</v>
      </c>
      <c r="AO75" s="60">
        <f t="shared" ca="1" si="32"/>
        <v>0</v>
      </c>
      <c r="AP75" s="60">
        <f t="shared" ca="1" si="32"/>
        <v>0</v>
      </c>
      <c r="AQ75" s="60">
        <f t="shared" ca="1" si="32"/>
        <v>0</v>
      </c>
      <c r="AR75" s="60">
        <f t="shared" ca="1" si="32"/>
        <v>0</v>
      </c>
      <c r="AS75" s="60">
        <f t="shared" ca="1" si="32"/>
        <v>0</v>
      </c>
      <c r="AT75" s="60">
        <f t="shared" ca="1" si="32"/>
        <v>0</v>
      </c>
      <c r="AU75" s="60">
        <f t="shared" ca="1" si="32"/>
        <v>0</v>
      </c>
      <c r="AV75" s="60">
        <f t="shared" ca="1" si="32"/>
        <v>0</v>
      </c>
      <c r="AW75" s="60">
        <f t="shared" ca="1" si="32"/>
        <v>0</v>
      </c>
      <c r="AX75" s="60">
        <f t="shared" ca="1" si="32"/>
        <v>0</v>
      </c>
      <c r="AY75" s="60">
        <f t="shared" ca="1" si="35"/>
        <v>0</v>
      </c>
      <c r="AZ75" s="60">
        <f t="shared" ca="1" si="35"/>
        <v>0</v>
      </c>
      <c r="BA75" s="60">
        <f t="shared" ca="1" si="35"/>
        <v>0</v>
      </c>
      <c r="BB75" s="60">
        <f t="shared" ca="1" si="35"/>
        <v>0</v>
      </c>
      <c r="BC75" s="60">
        <f t="shared" ca="1" si="35"/>
        <v>0</v>
      </c>
      <c r="BD75" s="60">
        <f t="shared" ca="1" si="35"/>
        <v>0</v>
      </c>
      <c r="BE75" s="60">
        <f t="shared" ca="1" si="35"/>
        <v>0</v>
      </c>
      <c r="BF75" s="60">
        <f t="shared" ca="1" si="35"/>
        <v>0</v>
      </c>
      <c r="BG75" s="60">
        <f t="shared" ca="1" si="35"/>
        <v>0</v>
      </c>
      <c r="BH75" s="60">
        <f t="shared" ca="1" si="35"/>
        <v>0</v>
      </c>
      <c r="BI75" s="60">
        <f t="shared" ca="1" si="35"/>
        <v>0</v>
      </c>
      <c r="BJ75" s="60">
        <f t="shared" ca="1" si="35"/>
        <v>0</v>
      </c>
      <c r="BK75" s="60">
        <f t="shared" ca="1" si="35"/>
        <v>0</v>
      </c>
      <c r="BL75" s="60">
        <f t="shared" ca="1" si="35"/>
        <v>0</v>
      </c>
      <c r="BM75" s="60">
        <f t="shared" ca="1" si="35"/>
        <v>0</v>
      </c>
      <c r="BN75" s="60">
        <f t="shared" ca="1" si="35"/>
        <v>0</v>
      </c>
      <c r="BO75" s="60">
        <f t="shared" ca="1" si="33"/>
        <v>0</v>
      </c>
      <c r="BP75" s="60">
        <f t="shared" ca="1" si="33"/>
        <v>0</v>
      </c>
      <c r="BQ75" s="60">
        <f t="shared" ca="1" si="33"/>
        <v>0</v>
      </c>
      <c r="BR75" s="60">
        <f t="shared" ca="1" si="33"/>
        <v>0</v>
      </c>
      <c r="BS75" s="60">
        <f t="shared" ca="1" si="33"/>
        <v>0</v>
      </c>
      <c r="BT75" s="60">
        <f t="shared" ca="1" si="33"/>
        <v>0</v>
      </c>
      <c r="BU75" s="60">
        <f t="shared" ca="1" si="33"/>
        <v>0</v>
      </c>
      <c r="BV75" s="60">
        <f t="shared" ca="1" si="33"/>
        <v>0</v>
      </c>
      <c r="BW75" s="60">
        <f t="shared" ca="1" si="33"/>
        <v>0</v>
      </c>
      <c r="BX75" s="60">
        <f t="shared" ca="1" si="33"/>
        <v>0</v>
      </c>
      <c r="BY75" s="60">
        <f t="shared" ca="1" si="33"/>
        <v>0</v>
      </c>
      <c r="BZ75" s="60">
        <f t="shared" ca="1" si="33"/>
        <v>0</v>
      </c>
      <c r="CA75" s="60">
        <f t="shared" ca="1" si="33"/>
        <v>0</v>
      </c>
      <c r="CB75" s="60">
        <f t="shared" ca="1" si="33"/>
        <v>0</v>
      </c>
      <c r="CC75" s="60">
        <f t="shared" ca="1" si="33"/>
        <v>0</v>
      </c>
      <c r="CD75" s="60">
        <f t="shared" ca="1" si="36"/>
        <v>0</v>
      </c>
      <c r="CE75" s="60">
        <f t="shared" ca="1" si="36"/>
        <v>0</v>
      </c>
      <c r="CF75" s="60">
        <f t="shared" ca="1" si="36"/>
        <v>0</v>
      </c>
      <c r="CG75" s="60">
        <f t="shared" ca="1" si="36"/>
        <v>0</v>
      </c>
      <c r="CH75" s="60">
        <f t="shared" ca="1" si="36"/>
        <v>0</v>
      </c>
      <c r="CI75" s="60">
        <f t="shared" ca="1" si="36"/>
        <v>0</v>
      </c>
      <c r="CJ75" s="60">
        <f t="shared" ca="1" si="36"/>
        <v>0</v>
      </c>
      <c r="CK75" s="60">
        <f t="shared" ca="1" si="36"/>
        <v>0</v>
      </c>
      <c r="CL75" s="60">
        <f t="shared" ca="1" si="36"/>
        <v>0</v>
      </c>
      <c r="CM75" s="60">
        <f t="shared" ca="1" si="36"/>
        <v>0</v>
      </c>
      <c r="CN75" s="60">
        <f t="shared" ca="1" si="36"/>
        <v>0</v>
      </c>
      <c r="CO75" s="60">
        <f t="shared" ca="1" si="36"/>
        <v>0</v>
      </c>
      <c r="CP75" s="60">
        <f t="shared" ca="1" si="36"/>
        <v>0</v>
      </c>
      <c r="CQ75" s="60">
        <f t="shared" ca="1" si="36"/>
        <v>0</v>
      </c>
      <c r="CR75" s="60">
        <f t="shared" ca="1" si="36"/>
        <v>0</v>
      </c>
      <c r="CS75" s="60">
        <f t="shared" ca="1" si="36"/>
        <v>0</v>
      </c>
      <c r="CT75" s="60">
        <f t="shared" ca="1" si="37"/>
        <v>0</v>
      </c>
      <c r="CU75" s="60">
        <f t="shared" ca="1" si="38"/>
        <v>0</v>
      </c>
    </row>
    <row r="76" spans="1:99" ht="12.75" customHeight="1">
      <c r="A76" s="44" t="s">
        <v>127</v>
      </c>
      <c r="B76" s="61">
        <v>4004</v>
      </c>
      <c r="C76" s="59" t="s">
        <v>379</v>
      </c>
      <c r="D76" s="60">
        <f t="shared" ca="1" si="34"/>
        <v>0</v>
      </c>
      <c r="E76" s="60">
        <f t="shared" ca="1" si="34"/>
        <v>0</v>
      </c>
      <c r="F76" s="60">
        <f t="shared" ca="1" si="34"/>
        <v>0</v>
      </c>
      <c r="G76" s="60">
        <f t="shared" ca="1" si="34"/>
        <v>0</v>
      </c>
      <c r="H76" s="60">
        <f t="shared" ca="1" si="34"/>
        <v>0</v>
      </c>
      <c r="I76" s="60">
        <f t="shared" ca="1" si="34"/>
        <v>0</v>
      </c>
      <c r="J76" s="60">
        <f t="shared" ca="1" si="34"/>
        <v>0</v>
      </c>
      <c r="K76" s="60">
        <f t="shared" ca="1" si="34"/>
        <v>0</v>
      </c>
      <c r="L76" s="60">
        <f t="shared" ca="1" si="34"/>
        <v>0</v>
      </c>
      <c r="M76" s="60">
        <f t="shared" ca="1" si="34"/>
        <v>0</v>
      </c>
      <c r="N76" s="60">
        <f t="shared" ca="1" si="34"/>
        <v>0</v>
      </c>
      <c r="O76" s="60">
        <f t="shared" ca="1" si="34"/>
        <v>0</v>
      </c>
      <c r="P76" s="60">
        <f t="shared" ca="1" si="34"/>
        <v>0</v>
      </c>
      <c r="Q76" s="60">
        <f t="shared" ca="1" si="34"/>
        <v>0</v>
      </c>
      <c r="R76" s="60">
        <f t="shared" ca="1" si="34"/>
        <v>0</v>
      </c>
      <c r="S76" s="60">
        <f t="shared" ca="1" si="34"/>
        <v>0</v>
      </c>
      <c r="T76" s="60">
        <f t="shared" ca="1" si="31"/>
        <v>0</v>
      </c>
      <c r="U76" s="60">
        <f t="shared" ca="1" si="31"/>
        <v>0</v>
      </c>
      <c r="V76" s="60">
        <f t="shared" ca="1" si="31"/>
        <v>0</v>
      </c>
      <c r="W76" s="60">
        <f t="shared" ca="1" si="31"/>
        <v>0</v>
      </c>
      <c r="X76" s="60">
        <f t="shared" ca="1" si="31"/>
        <v>0</v>
      </c>
      <c r="Y76" s="60">
        <f t="shared" ca="1" si="31"/>
        <v>0</v>
      </c>
      <c r="Z76" s="60">
        <f t="shared" ca="1" si="31"/>
        <v>0</v>
      </c>
      <c r="AA76" s="60">
        <f t="shared" ca="1" si="31"/>
        <v>0</v>
      </c>
      <c r="AB76" s="60">
        <f t="shared" ca="1" si="31"/>
        <v>0</v>
      </c>
      <c r="AC76" s="60">
        <f t="shared" ca="1" si="31"/>
        <v>0</v>
      </c>
      <c r="AD76" s="60">
        <f t="shared" ca="1" si="31"/>
        <v>0</v>
      </c>
      <c r="AE76" s="60">
        <f t="shared" ca="1" si="31"/>
        <v>0</v>
      </c>
      <c r="AF76" s="60">
        <f t="shared" ca="1" si="31"/>
        <v>0</v>
      </c>
      <c r="AG76" s="60">
        <f t="shared" ca="1" si="31"/>
        <v>0</v>
      </c>
      <c r="AH76" s="60">
        <f t="shared" ca="1" si="31"/>
        <v>0</v>
      </c>
      <c r="AI76" s="60">
        <f t="shared" ca="1" si="32"/>
        <v>0</v>
      </c>
      <c r="AJ76" s="60">
        <f t="shared" ca="1" si="32"/>
        <v>0</v>
      </c>
      <c r="AK76" s="60">
        <f t="shared" ca="1" si="32"/>
        <v>0</v>
      </c>
      <c r="AL76" s="60">
        <f t="shared" ca="1" si="32"/>
        <v>0</v>
      </c>
      <c r="AM76" s="60">
        <f t="shared" ca="1" si="32"/>
        <v>0</v>
      </c>
      <c r="AN76" s="60">
        <f t="shared" ca="1" si="32"/>
        <v>0</v>
      </c>
      <c r="AO76" s="60">
        <f t="shared" ca="1" si="32"/>
        <v>0</v>
      </c>
      <c r="AP76" s="60">
        <f t="shared" ca="1" si="32"/>
        <v>0</v>
      </c>
      <c r="AQ76" s="60">
        <f t="shared" ca="1" si="32"/>
        <v>0</v>
      </c>
      <c r="AR76" s="60">
        <f t="shared" ca="1" si="32"/>
        <v>0</v>
      </c>
      <c r="AS76" s="60">
        <f t="shared" ca="1" si="32"/>
        <v>0</v>
      </c>
      <c r="AT76" s="60">
        <f t="shared" ca="1" si="32"/>
        <v>0</v>
      </c>
      <c r="AU76" s="60">
        <f t="shared" ca="1" si="32"/>
        <v>0</v>
      </c>
      <c r="AV76" s="60">
        <f t="shared" ca="1" si="32"/>
        <v>0</v>
      </c>
      <c r="AW76" s="60">
        <f t="shared" ca="1" si="32"/>
        <v>0</v>
      </c>
      <c r="AX76" s="60">
        <f t="shared" ca="1" si="32"/>
        <v>0</v>
      </c>
      <c r="AY76" s="60">
        <f t="shared" ca="1" si="35"/>
        <v>0</v>
      </c>
      <c r="AZ76" s="60">
        <f t="shared" ca="1" si="35"/>
        <v>0</v>
      </c>
      <c r="BA76" s="60">
        <f t="shared" ca="1" si="35"/>
        <v>0</v>
      </c>
      <c r="BB76" s="60">
        <f t="shared" ca="1" si="35"/>
        <v>0</v>
      </c>
      <c r="BC76" s="60">
        <f t="shared" ca="1" si="35"/>
        <v>0</v>
      </c>
      <c r="BD76" s="60">
        <f t="shared" ca="1" si="35"/>
        <v>0</v>
      </c>
      <c r="BE76" s="60">
        <f t="shared" ca="1" si="35"/>
        <v>0</v>
      </c>
      <c r="BF76" s="60">
        <f t="shared" ca="1" si="35"/>
        <v>0</v>
      </c>
      <c r="BG76" s="60">
        <f t="shared" ca="1" si="35"/>
        <v>0</v>
      </c>
      <c r="BH76" s="60">
        <f t="shared" ca="1" si="35"/>
        <v>0</v>
      </c>
      <c r="BI76" s="60">
        <f t="shared" ca="1" si="35"/>
        <v>0</v>
      </c>
      <c r="BJ76" s="60">
        <f t="shared" ca="1" si="35"/>
        <v>0</v>
      </c>
      <c r="BK76" s="60">
        <f t="shared" ca="1" si="35"/>
        <v>0</v>
      </c>
      <c r="BL76" s="60">
        <f t="shared" ca="1" si="35"/>
        <v>0</v>
      </c>
      <c r="BM76" s="60">
        <f t="shared" ca="1" si="35"/>
        <v>0</v>
      </c>
      <c r="BN76" s="60">
        <f t="shared" ca="1" si="35"/>
        <v>0</v>
      </c>
      <c r="BO76" s="60">
        <f t="shared" ca="1" si="33"/>
        <v>0</v>
      </c>
      <c r="BP76" s="60">
        <f t="shared" ca="1" si="33"/>
        <v>0</v>
      </c>
      <c r="BQ76" s="60">
        <f t="shared" ca="1" si="33"/>
        <v>0</v>
      </c>
      <c r="BR76" s="60">
        <f t="shared" ca="1" si="33"/>
        <v>0</v>
      </c>
      <c r="BS76" s="60">
        <f t="shared" ca="1" si="33"/>
        <v>0</v>
      </c>
      <c r="BT76" s="60">
        <f t="shared" ca="1" si="33"/>
        <v>0</v>
      </c>
      <c r="BU76" s="60">
        <f t="shared" ca="1" si="33"/>
        <v>0</v>
      </c>
      <c r="BV76" s="60">
        <f t="shared" ca="1" si="33"/>
        <v>0</v>
      </c>
      <c r="BW76" s="60">
        <f t="shared" ca="1" si="33"/>
        <v>0</v>
      </c>
      <c r="BX76" s="60">
        <f t="shared" ca="1" si="33"/>
        <v>0</v>
      </c>
      <c r="BY76" s="60">
        <f t="shared" ca="1" si="33"/>
        <v>0</v>
      </c>
      <c r="BZ76" s="60">
        <f t="shared" ca="1" si="33"/>
        <v>0</v>
      </c>
      <c r="CA76" s="60">
        <f t="shared" ca="1" si="33"/>
        <v>0</v>
      </c>
      <c r="CB76" s="60">
        <f t="shared" ca="1" si="33"/>
        <v>0</v>
      </c>
      <c r="CC76" s="60">
        <f t="shared" ca="1" si="33"/>
        <v>0</v>
      </c>
      <c r="CD76" s="60">
        <f t="shared" ca="1" si="36"/>
        <v>0</v>
      </c>
      <c r="CE76" s="60">
        <f t="shared" ca="1" si="36"/>
        <v>0</v>
      </c>
      <c r="CF76" s="60">
        <f t="shared" ca="1" si="36"/>
        <v>0</v>
      </c>
      <c r="CG76" s="60">
        <f t="shared" ca="1" si="36"/>
        <v>0</v>
      </c>
      <c r="CH76" s="60">
        <f t="shared" ca="1" si="36"/>
        <v>0</v>
      </c>
      <c r="CI76" s="60">
        <f t="shared" ca="1" si="36"/>
        <v>0</v>
      </c>
      <c r="CJ76" s="60">
        <f t="shared" ca="1" si="36"/>
        <v>0</v>
      </c>
      <c r="CK76" s="60">
        <f t="shared" ca="1" si="36"/>
        <v>0</v>
      </c>
      <c r="CL76" s="60">
        <f t="shared" ca="1" si="36"/>
        <v>0</v>
      </c>
      <c r="CM76" s="60">
        <f t="shared" ca="1" si="36"/>
        <v>0</v>
      </c>
      <c r="CN76" s="60">
        <f t="shared" ca="1" si="36"/>
        <v>0</v>
      </c>
      <c r="CO76" s="60">
        <f t="shared" ca="1" si="36"/>
        <v>0</v>
      </c>
      <c r="CP76" s="60">
        <f t="shared" ca="1" si="36"/>
        <v>0</v>
      </c>
      <c r="CQ76" s="60">
        <f t="shared" ca="1" si="36"/>
        <v>0</v>
      </c>
      <c r="CR76" s="60">
        <f t="shared" ca="1" si="36"/>
        <v>0</v>
      </c>
      <c r="CS76" s="60">
        <f t="shared" ca="1" si="36"/>
        <v>0</v>
      </c>
      <c r="CT76" s="60">
        <f t="shared" ca="1" si="37"/>
        <v>0</v>
      </c>
      <c r="CU76" s="60">
        <f t="shared" ca="1" si="38"/>
        <v>0</v>
      </c>
    </row>
    <row r="77" spans="1:99" ht="12.75" customHeight="1">
      <c r="A77" s="44" t="s">
        <v>128</v>
      </c>
      <c r="B77" s="61">
        <v>4005</v>
      </c>
      <c r="C77" s="59" t="s">
        <v>379</v>
      </c>
      <c r="D77" s="60">
        <f t="shared" ca="1" si="34"/>
        <v>0</v>
      </c>
      <c r="E77" s="60">
        <f t="shared" ca="1" si="34"/>
        <v>0</v>
      </c>
      <c r="F77" s="60">
        <f t="shared" ca="1" si="34"/>
        <v>0</v>
      </c>
      <c r="G77" s="60">
        <f t="shared" ca="1" si="34"/>
        <v>0</v>
      </c>
      <c r="H77" s="60">
        <f t="shared" ca="1" si="34"/>
        <v>0</v>
      </c>
      <c r="I77" s="60">
        <f t="shared" ca="1" si="34"/>
        <v>0</v>
      </c>
      <c r="J77" s="60">
        <f t="shared" ca="1" si="34"/>
        <v>0</v>
      </c>
      <c r="K77" s="60">
        <f t="shared" ca="1" si="34"/>
        <v>0</v>
      </c>
      <c r="L77" s="60">
        <f t="shared" ca="1" si="34"/>
        <v>0</v>
      </c>
      <c r="M77" s="60">
        <f t="shared" ca="1" si="34"/>
        <v>0</v>
      </c>
      <c r="N77" s="60">
        <f t="shared" ca="1" si="34"/>
        <v>0</v>
      </c>
      <c r="O77" s="60">
        <f t="shared" ca="1" si="34"/>
        <v>0</v>
      </c>
      <c r="P77" s="60">
        <f t="shared" ca="1" si="34"/>
        <v>0</v>
      </c>
      <c r="Q77" s="60">
        <f t="shared" ca="1" si="34"/>
        <v>0</v>
      </c>
      <c r="R77" s="60">
        <f t="shared" ca="1" si="34"/>
        <v>0</v>
      </c>
      <c r="S77" s="60">
        <f t="shared" ca="1" si="34"/>
        <v>0</v>
      </c>
      <c r="T77" s="60">
        <f t="shared" ca="1" si="31"/>
        <v>0</v>
      </c>
      <c r="U77" s="60">
        <f t="shared" ca="1" si="31"/>
        <v>0</v>
      </c>
      <c r="V77" s="60">
        <f t="shared" ca="1" si="31"/>
        <v>0</v>
      </c>
      <c r="W77" s="60">
        <f t="shared" ca="1" si="31"/>
        <v>0</v>
      </c>
      <c r="X77" s="60">
        <f t="shared" ca="1" si="31"/>
        <v>0</v>
      </c>
      <c r="Y77" s="60">
        <f t="shared" ca="1" si="31"/>
        <v>0</v>
      </c>
      <c r="Z77" s="60">
        <f t="shared" ca="1" si="31"/>
        <v>0</v>
      </c>
      <c r="AA77" s="60">
        <f t="shared" ca="1" si="31"/>
        <v>0</v>
      </c>
      <c r="AB77" s="60">
        <f t="shared" ca="1" si="31"/>
        <v>0</v>
      </c>
      <c r="AC77" s="60">
        <f t="shared" ca="1" si="31"/>
        <v>0</v>
      </c>
      <c r="AD77" s="60">
        <f t="shared" ca="1" si="31"/>
        <v>0</v>
      </c>
      <c r="AE77" s="60">
        <f t="shared" ca="1" si="31"/>
        <v>0</v>
      </c>
      <c r="AF77" s="60">
        <f t="shared" ca="1" si="31"/>
        <v>0</v>
      </c>
      <c r="AG77" s="60">
        <f t="shared" ca="1" si="31"/>
        <v>0</v>
      </c>
      <c r="AH77" s="60">
        <f t="shared" ca="1" si="31"/>
        <v>0</v>
      </c>
      <c r="AI77" s="60">
        <f t="shared" ca="1" si="32"/>
        <v>0</v>
      </c>
      <c r="AJ77" s="60">
        <f t="shared" ca="1" si="32"/>
        <v>0</v>
      </c>
      <c r="AK77" s="60">
        <f t="shared" ca="1" si="32"/>
        <v>0</v>
      </c>
      <c r="AL77" s="60">
        <f t="shared" ca="1" si="32"/>
        <v>0</v>
      </c>
      <c r="AM77" s="60">
        <f t="shared" ca="1" si="32"/>
        <v>0</v>
      </c>
      <c r="AN77" s="60">
        <f t="shared" ca="1" si="32"/>
        <v>0</v>
      </c>
      <c r="AO77" s="60">
        <f t="shared" ca="1" si="32"/>
        <v>0</v>
      </c>
      <c r="AP77" s="60">
        <f t="shared" ca="1" si="32"/>
        <v>0</v>
      </c>
      <c r="AQ77" s="60">
        <f t="shared" ca="1" si="32"/>
        <v>0</v>
      </c>
      <c r="AR77" s="60">
        <f t="shared" ca="1" si="32"/>
        <v>0</v>
      </c>
      <c r="AS77" s="60">
        <f t="shared" ca="1" si="32"/>
        <v>0</v>
      </c>
      <c r="AT77" s="60">
        <f t="shared" ca="1" si="32"/>
        <v>0</v>
      </c>
      <c r="AU77" s="60">
        <f t="shared" ca="1" si="32"/>
        <v>0</v>
      </c>
      <c r="AV77" s="60">
        <f t="shared" ca="1" si="32"/>
        <v>0</v>
      </c>
      <c r="AW77" s="60">
        <f t="shared" ca="1" si="32"/>
        <v>0</v>
      </c>
      <c r="AX77" s="60">
        <f t="shared" ca="1" si="32"/>
        <v>0</v>
      </c>
      <c r="AY77" s="60">
        <f t="shared" ca="1" si="35"/>
        <v>0</v>
      </c>
      <c r="AZ77" s="60">
        <f t="shared" ca="1" si="35"/>
        <v>0</v>
      </c>
      <c r="BA77" s="60">
        <f t="shared" ca="1" si="35"/>
        <v>0</v>
      </c>
      <c r="BB77" s="60">
        <f t="shared" ca="1" si="35"/>
        <v>0</v>
      </c>
      <c r="BC77" s="60">
        <f t="shared" ca="1" si="35"/>
        <v>0</v>
      </c>
      <c r="BD77" s="60">
        <f t="shared" ca="1" si="35"/>
        <v>0</v>
      </c>
      <c r="BE77" s="60">
        <f t="shared" ca="1" si="35"/>
        <v>0</v>
      </c>
      <c r="BF77" s="60">
        <f t="shared" ca="1" si="35"/>
        <v>0</v>
      </c>
      <c r="BG77" s="60">
        <f t="shared" ca="1" si="35"/>
        <v>0</v>
      </c>
      <c r="BH77" s="60">
        <f t="shared" ca="1" si="35"/>
        <v>0</v>
      </c>
      <c r="BI77" s="60">
        <f t="shared" ca="1" si="35"/>
        <v>0</v>
      </c>
      <c r="BJ77" s="60">
        <f t="shared" ca="1" si="35"/>
        <v>0</v>
      </c>
      <c r="BK77" s="60">
        <f t="shared" ca="1" si="35"/>
        <v>0</v>
      </c>
      <c r="BL77" s="60">
        <f t="shared" ca="1" si="35"/>
        <v>0</v>
      </c>
      <c r="BM77" s="60">
        <f t="shared" ca="1" si="35"/>
        <v>0</v>
      </c>
      <c r="BN77" s="60">
        <f t="shared" ca="1" si="35"/>
        <v>0</v>
      </c>
      <c r="BO77" s="60">
        <f t="shared" ca="1" si="33"/>
        <v>0</v>
      </c>
      <c r="BP77" s="60">
        <f t="shared" ca="1" si="33"/>
        <v>0</v>
      </c>
      <c r="BQ77" s="60">
        <f t="shared" ca="1" si="33"/>
        <v>0</v>
      </c>
      <c r="BR77" s="60">
        <f t="shared" ca="1" si="33"/>
        <v>0</v>
      </c>
      <c r="BS77" s="60">
        <f t="shared" ca="1" si="33"/>
        <v>0</v>
      </c>
      <c r="BT77" s="60">
        <f t="shared" ca="1" si="33"/>
        <v>0</v>
      </c>
      <c r="BU77" s="60">
        <f t="shared" ca="1" si="33"/>
        <v>0</v>
      </c>
      <c r="BV77" s="60">
        <f t="shared" ca="1" si="33"/>
        <v>0</v>
      </c>
      <c r="BW77" s="60">
        <f t="shared" ca="1" si="33"/>
        <v>0</v>
      </c>
      <c r="BX77" s="60">
        <f t="shared" ca="1" si="33"/>
        <v>0</v>
      </c>
      <c r="BY77" s="60">
        <f t="shared" ca="1" si="33"/>
        <v>0</v>
      </c>
      <c r="BZ77" s="60">
        <f t="shared" ca="1" si="33"/>
        <v>0</v>
      </c>
      <c r="CA77" s="60">
        <f t="shared" ca="1" si="33"/>
        <v>0</v>
      </c>
      <c r="CB77" s="60">
        <f t="shared" ca="1" si="33"/>
        <v>0</v>
      </c>
      <c r="CC77" s="60">
        <f t="shared" ca="1" si="33"/>
        <v>0</v>
      </c>
      <c r="CD77" s="60">
        <f t="shared" ca="1" si="36"/>
        <v>0</v>
      </c>
      <c r="CE77" s="60">
        <f t="shared" ca="1" si="36"/>
        <v>0</v>
      </c>
      <c r="CF77" s="60">
        <f t="shared" ca="1" si="36"/>
        <v>0</v>
      </c>
      <c r="CG77" s="60">
        <f t="shared" ca="1" si="36"/>
        <v>0</v>
      </c>
      <c r="CH77" s="60">
        <f t="shared" ca="1" si="36"/>
        <v>0</v>
      </c>
      <c r="CI77" s="60">
        <f t="shared" ca="1" si="36"/>
        <v>0</v>
      </c>
      <c r="CJ77" s="60">
        <f t="shared" ca="1" si="36"/>
        <v>0</v>
      </c>
      <c r="CK77" s="60">
        <f t="shared" ca="1" si="36"/>
        <v>0</v>
      </c>
      <c r="CL77" s="60">
        <f t="shared" ca="1" si="36"/>
        <v>0</v>
      </c>
      <c r="CM77" s="60">
        <f t="shared" ca="1" si="36"/>
        <v>0</v>
      </c>
      <c r="CN77" s="60">
        <f t="shared" ca="1" si="36"/>
        <v>0</v>
      </c>
      <c r="CO77" s="60">
        <f t="shared" ca="1" si="36"/>
        <v>0</v>
      </c>
      <c r="CP77" s="60">
        <f t="shared" ca="1" si="36"/>
        <v>0</v>
      </c>
      <c r="CQ77" s="60">
        <f t="shared" ca="1" si="36"/>
        <v>0</v>
      </c>
      <c r="CR77" s="60">
        <f t="shared" ca="1" si="36"/>
        <v>0</v>
      </c>
      <c r="CS77" s="60">
        <f t="shared" ca="1" si="36"/>
        <v>0</v>
      </c>
      <c r="CT77" s="60">
        <f t="shared" ca="1" si="37"/>
        <v>0</v>
      </c>
      <c r="CU77" s="60">
        <f t="shared" ca="1" si="38"/>
        <v>0</v>
      </c>
    </row>
    <row r="78" spans="1:99" ht="12.75" customHeight="1">
      <c r="A78" s="45" t="s">
        <v>129</v>
      </c>
      <c r="B78" s="62">
        <v>9000</v>
      </c>
      <c r="C78" s="59" t="s">
        <v>380</v>
      </c>
      <c r="D78" s="63">
        <f t="shared" ca="1" si="34"/>
        <v>199202.85</v>
      </c>
      <c r="E78" s="63">
        <f t="shared" ca="1" si="34"/>
        <v>0</v>
      </c>
      <c r="F78" s="63">
        <f t="shared" ca="1" si="34"/>
        <v>0</v>
      </c>
      <c r="G78" s="63">
        <f t="shared" ca="1" si="34"/>
        <v>0</v>
      </c>
      <c r="H78" s="63">
        <f t="shared" ca="1" si="34"/>
        <v>0</v>
      </c>
      <c r="I78" s="63">
        <f t="shared" ca="1" si="34"/>
        <v>0</v>
      </c>
      <c r="J78" s="63">
        <f t="shared" ca="1" si="34"/>
        <v>0</v>
      </c>
      <c r="K78" s="63">
        <f t="shared" ca="1" si="34"/>
        <v>0</v>
      </c>
      <c r="L78" s="63">
        <f t="shared" ca="1" si="34"/>
        <v>0</v>
      </c>
      <c r="M78" s="63">
        <f t="shared" ca="1" si="34"/>
        <v>0</v>
      </c>
      <c r="N78" s="63">
        <f t="shared" ca="1" si="34"/>
        <v>0</v>
      </c>
      <c r="O78" s="63">
        <f t="shared" ca="1" si="34"/>
        <v>0</v>
      </c>
      <c r="P78" s="63">
        <f t="shared" ca="1" si="34"/>
        <v>0</v>
      </c>
      <c r="Q78" s="63">
        <f t="shared" ca="1" si="34"/>
        <v>0</v>
      </c>
      <c r="R78" s="63">
        <f t="shared" ca="1" si="34"/>
        <v>0</v>
      </c>
      <c r="S78" s="63">
        <f t="shared" ca="1" si="34"/>
        <v>0</v>
      </c>
      <c r="T78" s="63">
        <f t="shared" ca="1" si="31"/>
        <v>0</v>
      </c>
      <c r="U78" s="63">
        <f t="shared" ca="1" si="31"/>
        <v>0</v>
      </c>
      <c r="V78" s="63">
        <f t="shared" ca="1" si="31"/>
        <v>199202.85</v>
      </c>
      <c r="W78" s="63">
        <f t="shared" ca="1" si="31"/>
        <v>0</v>
      </c>
      <c r="X78" s="63">
        <f t="shared" ca="1" si="31"/>
        <v>0</v>
      </c>
      <c r="Y78" s="63">
        <f t="shared" ca="1" si="31"/>
        <v>199202.85</v>
      </c>
      <c r="Z78" s="63">
        <f t="shared" ca="1" si="31"/>
        <v>0</v>
      </c>
      <c r="AA78" s="63">
        <f t="shared" ca="1" si="31"/>
        <v>0</v>
      </c>
      <c r="AB78" s="63">
        <f t="shared" ca="1" si="31"/>
        <v>0</v>
      </c>
      <c r="AC78" s="63">
        <f t="shared" ca="1" si="31"/>
        <v>0</v>
      </c>
      <c r="AD78" s="63">
        <f t="shared" ca="1" si="31"/>
        <v>0</v>
      </c>
      <c r="AE78" s="63">
        <f t="shared" ca="1" si="31"/>
        <v>0</v>
      </c>
      <c r="AF78" s="63">
        <f t="shared" ca="1" si="31"/>
        <v>0</v>
      </c>
      <c r="AG78" s="63">
        <f t="shared" ca="1" si="31"/>
        <v>0</v>
      </c>
      <c r="AH78" s="63">
        <f t="shared" ca="1" si="31"/>
        <v>0</v>
      </c>
      <c r="AI78" s="63">
        <f t="shared" ca="1" si="32"/>
        <v>0</v>
      </c>
      <c r="AJ78" s="63">
        <f t="shared" ca="1" si="32"/>
        <v>0</v>
      </c>
      <c r="AK78" s="63">
        <f t="shared" ca="1" si="32"/>
        <v>0</v>
      </c>
      <c r="AL78" s="63">
        <f t="shared" ca="1" si="32"/>
        <v>0</v>
      </c>
      <c r="AM78" s="63">
        <f t="shared" ca="1" si="32"/>
        <v>0</v>
      </c>
      <c r="AN78" s="63">
        <f t="shared" ca="1" si="32"/>
        <v>-976151.2999999997</v>
      </c>
      <c r="AO78" s="63">
        <f t="shared" ca="1" si="32"/>
        <v>-256889.66</v>
      </c>
      <c r="AP78" s="63">
        <f t="shared" ca="1" si="32"/>
        <v>-256889.66</v>
      </c>
      <c r="AQ78" s="63">
        <f t="shared" ca="1" si="32"/>
        <v>0</v>
      </c>
      <c r="AR78" s="63">
        <f t="shared" ca="1" si="32"/>
        <v>32011</v>
      </c>
      <c r="AS78" s="63">
        <f t="shared" ca="1" si="32"/>
        <v>32011</v>
      </c>
      <c r="AT78" s="63">
        <f t="shared" ca="1" si="32"/>
        <v>-556810.70000000007</v>
      </c>
      <c r="AU78" s="63">
        <f t="shared" ca="1" si="32"/>
        <v>-556810.70000000007</v>
      </c>
      <c r="AV78" s="63">
        <f t="shared" ca="1" si="32"/>
        <v>0</v>
      </c>
      <c r="AW78" s="63">
        <f t="shared" ca="1" si="32"/>
        <v>0</v>
      </c>
      <c r="AX78" s="63">
        <f t="shared" ca="1" si="32"/>
        <v>0</v>
      </c>
      <c r="AY78" s="63">
        <f t="shared" ca="1" si="35"/>
        <v>588821.69999999995</v>
      </c>
      <c r="AZ78" s="63">
        <f t="shared" ca="1" si="35"/>
        <v>0</v>
      </c>
      <c r="BA78" s="63">
        <f t="shared" ca="1" si="35"/>
        <v>0</v>
      </c>
      <c r="BB78" s="63">
        <f t="shared" ca="1" si="35"/>
        <v>0</v>
      </c>
      <c r="BC78" s="63">
        <f t="shared" ca="1" si="35"/>
        <v>0</v>
      </c>
      <c r="BD78" s="63">
        <f t="shared" ca="1" si="35"/>
        <v>0</v>
      </c>
      <c r="BE78" s="63">
        <f t="shared" ca="1" si="35"/>
        <v>0</v>
      </c>
      <c r="BF78" s="63">
        <f t="shared" ca="1" si="35"/>
        <v>0</v>
      </c>
      <c r="BG78" s="63">
        <f t="shared" ca="1" si="35"/>
        <v>0</v>
      </c>
      <c r="BH78" s="63">
        <f t="shared" ca="1" si="35"/>
        <v>0</v>
      </c>
      <c r="BI78" s="63">
        <f t="shared" ca="1" si="35"/>
        <v>0</v>
      </c>
      <c r="BJ78" s="63">
        <f t="shared" ca="1" si="35"/>
        <v>-751272.63999999966</v>
      </c>
      <c r="BK78" s="63">
        <f t="shared" ca="1" si="35"/>
        <v>-751272.63999999966</v>
      </c>
      <c r="BL78" s="63">
        <f t="shared" ca="1" si="35"/>
        <v>-4739760.46</v>
      </c>
      <c r="BM78" s="63">
        <f t="shared" ca="1" si="35"/>
        <v>3988487.8200000003</v>
      </c>
      <c r="BN78" s="63">
        <f t="shared" ca="1" si="35"/>
        <v>0</v>
      </c>
      <c r="BO78" s="63">
        <f t="shared" ca="1" si="33"/>
        <v>0</v>
      </c>
      <c r="BP78" s="63">
        <f t="shared" ca="1" si="33"/>
        <v>0</v>
      </c>
      <c r="BQ78" s="63">
        <f t="shared" ca="1" si="33"/>
        <v>0</v>
      </c>
      <c r="BR78" s="63">
        <f t="shared" ca="1" si="33"/>
        <v>0</v>
      </c>
      <c r="BS78" s="63">
        <f t="shared" ca="1" si="33"/>
        <v>0</v>
      </c>
      <c r="BT78" s="63">
        <f t="shared" ca="1" si="33"/>
        <v>0</v>
      </c>
      <c r="BU78" s="63">
        <f t="shared" ca="1" si="33"/>
        <v>0</v>
      </c>
      <c r="BV78" s="63">
        <f t="shared" ca="1" si="33"/>
        <v>0</v>
      </c>
      <c r="BW78" s="63">
        <f t="shared" ca="1" si="33"/>
        <v>0</v>
      </c>
      <c r="BX78" s="63">
        <f t="shared" ca="1" si="33"/>
        <v>0</v>
      </c>
      <c r="BY78" s="63">
        <f t="shared" ca="1" si="33"/>
        <v>0</v>
      </c>
      <c r="BZ78" s="63">
        <f t="shared" ca="1" si="33"/>
        <v>0</v>
      </c>
      <c r="CA78" s="63">
        <f t="shared" ca="1" si="33"/>
        <v>0</v>
      </c>
      <c r="CB78" s="63">
        <f t="shared" ca="1" si="33"/>
        <v>0</v>
      </c>
      <c r="CC78" s="63">
        <f t="shared" ca="1" si="33"/>
        <v>0</v>
      </c>
      <c r="CD78" s="63">
        <f t="shared" ca="1" si="36"/>
        <v>0</v>
      </c>
      <c r="CE78" s="63">
        <f t="shared" ca="1" si="36"/>
        <v>0</v>
      </c>
      <c r="CF78" s="63">
        <f t="shared" ca="1" si="36"/>
        <v>0</v>
      </c>
      <c r="CG78" s="63">
        <f t="shared" ca="1" si="36"/>
        <v>0</v>
      </c>
      <c r="CH78" s="63">
        <f t="shared" ca="1" si="36"/>
        <v>0</v>
      </c>
      <c r="CI78" s="63">
        <f t="shared" ca="1" si="36"/>
        <v>0</v>
      </c>
      <c r="CJ78" s="63">
        <f t="shared" ca="1" si="36"/>
        <v>0</v>
      </c>
      <c r="CK78" s="63">
        <f t="shared" ca="1" si="36"/>
        <v>0</v>
      </c>
      <c r="CL78" s="63">
        <f t="shared" ca="1" si="36"/>
        <v>0</v>
      </c>
      <c r="CM78" s="63">
        <f t="shared" ca="1" si="36"/>
        <v>0</v>
      </c>
      <c r="CN78" s="63">
        <f t="shared" ca="1" si="36"/>
        <v>0</v>
      </c>
      <c r="CO78" s="63">
        <f t="shared" ca="1" si="36"/>
        <v>0</v>
      </c>
      <c r="CP78" s="63">
        <f t="shared" ca="1" si="36"/>
        <v>0</v>
      </c>
      <c r="CQ78" s="63">
        <f t="shared" ca="1" si="36"/>
        <v>0</v>
      </c>
      <c r="CR78" s="63">
        <f t="shared" ca="1" si="36"/>
        <v>0</v>
      </c>
      <c r="CS78" s="63">
        <f t="shared" ca="1" si="36"/>
        <v>0</v>
      </c>
      <c r="CT78" s="63">
        <f t="shared" ca="1" si="37"/>
        <v>0</v>
      </c>
      <c r="CU78" s="63">
        <f t="shared" ca="1" si="38"/>
        <v>-776948.44999999972</v>
      </c>
    </row>
    <row r="79" spans="1:99" ht="12.75" customHeight="1">
      <c r="A79" s="45" t="s">
        <v>130</v>
      </c>
      <c r="B79" s="62">
        <v>9001</v>
      </c>
      <c r="C79" s="59" t="s">
        <v>381</v>
      </c>
      <c r="D79" s="63">
        <f t="shared" ca="1" si="34"/>
        <v>122536474863.26561</v>
      </c>
      <c r="E79" s="63">
        <f t="shared" ca="1" si="34"/>
        <v>109633427939.80197</v>
      </c>
      <c r="F79" s="63">
        <f t="shared" ca="1" si="34"/>
        <v>114845653812.06911</v>
      </c>
      <c r="G79" s="63">
        <f t="shared" ca="1" si="34"/>
        <v>-5212225872.267128</v>
      </c>
      <c r="H79" s="63">
        <f t="shared" ca="1" si="34"/>
        <v>-8252155040.3499994</v>
      </c>
      <c r="I79" s="63">
        <f t="shared" ca="1" si="34"/>
        <v>-8941238520.7900009</v>
      </c>
      <c r="J79" s="63">
        <f t="shared" ca="1" si="34"/>
        <v>-37205219999.400002</v>
      </c>
      <c r="K79" s="63">
        <f t="shared" ca="1" si="34"/>
        <v>28263981478.610001</v>
      </c>
      <c r="L79" s="63">
        <f t="shared" ca="1" si="34"/>
        <v>689083480.44000006</v>
      </c>
      <c r="M79" s="63">
        <f t="shared" ca="1" si="34"/>
        <v>2591043821.1399999</v>
      </c>
      <c r="N79" s="63">
        <f t="shared" ca="1" si="34"/>
        <v>-1901960340.7</v>
      </c>
      <c r="O79" s="63">
        <f t="shared" ca="1" si="34"/>
        <v>0</v>
      </c>
      <c r="P79" s="63">
        <f t="shared" ca="1" si="34"/>
        <v>0</v>
      </c>
      <c r="Q79" s="63">
        <f t="shared" ca="1" si="34"/>
        <v>0</v>
      </c>
      <c r="R79" s="63">
        <f t="shared" ca="1" si="34"/>
        <v>0</v>
      </c>
      <c r="S79" s="63">
        <f t="shared" ca="1" si="34"/>
        <v>0</v>
      </c>
      <c r="T79" s="63">
        <f t="shared" ca="1" si="31"/>
        <v>0</v>
      </c>
      <c r="U79" s="63">
        <f t="shared" ca="1" si="31"/>
        <v>0</v>
      </c>
      <c r="V79" s="63">
        <f t="shared" ca="1" si="31"/>
        <v>20370925879.273636</v>
      </c>
      <c r="W79" s="63">
        <f t="shared" ca="1" si="31"/>
        <v>3479129427.2563701</v>
      </c>
      <c r="X79" s="63">
        <f t="shared" ca="1" si="31"/>
        <v>419318528.81996709</v>
      </c>
      <c r="Y79" s="63">
        <f t="shared" ca="1" si="31"/>
        <v>4696430672.9131756</v>
      </c>
      <c r="Z79" s="63">
        <f t="shared" ca="1" si="31"/>
        <v>11693788260.694124</v>
      </c>
      <c r="AA79" s="63">
        <f t="shared" ca="1" si="31"/>
        <v>23504683.190000001</v>
      </c>
      <c r="AB79" s="63">
        <f t="shared" ca="1" si="31"/>
        <v>0</v>
      </c>
      <c r="AC79" s="63">
        <f t="shared" ca="1" si="31"/>
        <v>0</v>
      </c>
      <c r="AD79" s="63">
        <f t="shared" ca="1" si="31"/>
        <v>183900</v>
      </c>
      <c r="AE79" s="63">
        <f t="shared" ca="1" si="31"/>
        <v>58570406.399999999</v>
      </c>
      <c r="AF79" s="63">
        <f t="shared" ca="1" si="31"/>
        <v>-4.9000000000000004</v>
      </c>
      <c r="AG79" s="63">
        <f t="shared" ca="1" si="31"/>
        <v>784276089.44000018</v>
      </c>
      <c r="AH79" s="63">
        <f t="shared" ca="1" si="31"/>
        <v>784276089.44000018</v>
      </c>
      <c r="AI79" s="63">
        <f t="shared" ca="1" si="32"/>
        <v>0</v>
      </c>
      <c r="AJ79" s="63">
        <f t="shared" ca="1" si="32"/>
        <v>0</v>
      </c>
      <c r="AK79" s="63">
        <f t="shared" ca="1" si="32"/>
        <v>0</v>
      </c>
      <c r="AL79" s="63">
        <f t="shared" ca="1" si="32"/>
        <v>0</v>
      </c>
      <c r="AM79" s="63">
        <f t="shared" ca="1" si="32"/>
        <v>0</v>
      </c>
      <c r="AN79" s="63">
        <f t="shared" ca="1" si="32"/>
        <v>-97272743835.99614</v>
      </c>
      <c r="AO79" s="63">
        <f t="shared" ca="1" si="32"/>
        <v>-19731021403.121643</v>
      </c>
      <c r="AP79" s="63">
        <f t="shared" ca="1" si="32"/>
        <v>-20971714866.360001</v>
      </c>
      <c r="AQ79" s="63">
        <f t="shared" ca="1" si="32"/>
        <v>1240693463.2383618</v>
      </c>
      <c r="AR79" s="63">
        <f t="shared" ca="1" si="32"/>
        <v>-1358433191.219866</v>
      </c>
      <c r="AS79" s="63">
        <f t="shared" ca="1" si="32"/>
        <v>-2085127945.7500069</v>
      </c>
      <c r="AT79" s="63">
        <f t="shared" ca="1" si="32"/>
        <v>-11085444223.837164</v>
      </c>
      <c r="AU79" s="63">
        <f t="shared" ca="1" si="32"/>
        <v>-9491541134.0271645</v>
      </c>
      <c r="AV79" s="63">
        <f t="shared" ca="1" si="32"/>
        <v>-1571549962.79</v>
      </c>
      <c r="AW79" s="63">
        <f t="shared" ca="1" si="32"/>
        <v>-36913350.090000004</v>
      </c>
      <c r="AX79" s="63">
        <f t="shared" ca="1" si="32"/>
        <v>14560223.07</v>
      </c>
      <c r="AY79" s="63">
        <f t="shared" ca="1" si="35"/>
        <v>9000316278.0871582</v>
      </c>
      <c r="AZ79" s="63">
        <f t="shared" ca="1" si="35"/>
        <v>726694754.53014064</v>
      </c>
      <c r="BA79" s="63">
        <f t="shared" ca="1" si="35"/>
        <v>2661562210.756721</v>
      </c>
      <c r="BB79" s="63">
        <f t="shared" ca="1" si="35"/>
        <v>2285576990.4967208</v>
      </c>
      <c r="BC79" s="63">
        <f t="shared" ca="1" si="35"/>
        <v>376286285.65999997</v>
      </c>
      <c r="BD79" s="63">
        <f t="shared" ca="1" si="35"/>
        <v>0</v>
      </c>
      <c r="BE79" s="63">
        <f t="shared" ca="1" si="35"/>
        <v>-301065.40000000002</v>
      </c>
      <c r="BF79" s="63">
        <f t="shared" ca="1" si="35"/>
        <v>-1934867456.2265799</v>
      </c>
      <c r="BG79" s="63">
        <f t="shared" ca="1" si="35"/>
        <v>-411267786.05999994</v>
      </c>
      <c r="BH79" s="63">
        <f t="shared" ca="1" si="35"/>
        <v>-411165330.00999999</v>
      </c>
      <c r="BI79" s="63">
        <f t="shared" ca="1" si="35"/>
        <v>-102456.04999999999</v>
      </c>
      <c r="BJ79" s="63">
        <f t="shared" ca="1" si="35"/>
        <v>-36722718011.729729</v>
      </c>
      <c r="BK79" s="63">
        <f t="shared" ca="1" si="35"/>
        <v>-36282115953.659737</v>
      </c>
      <c r="BL79" s="63">
        <f t="shared" ca="1" si="35"/>
        <v>-204671719809.2197</v>
      </c>
      <c r="BM79" s="63">
        <f t="shared" ca="1" si="35"/>
        <v>168389603855.56</v>
      </c>
      <c r="BN79" s="63">
        <f t="shared" ca="1" si="35"/>
        <v>-440602058.07000005</v>
      </c>
      <c r="BO79" s="63">
        <f t="shared" ca="1" si="33"/>
        <v>90449767.879999965</v>
      </c>
      <c r="BP79" s="63">
        <f t="shared" ca="1" si="33"/>
        <v>-531051825.94999993</v>
      </c>
      <c r="BQ79" s="63">
        <f t="shared" ca="1" si="33"/>
        <v>-496402865.88999993</v>
      </c>
      <c r="BR79" s="63">
        <f t="shared" ca="1" si="33"/>
        <v>-490975084.0999999</v>
      </c>
      <c r="BS79" s="63">
        <f t="shared" ca="1" si="33"/>
        <v>0</v>
      </c>
      <c r="BT79" s="63">
        <f t="shared" ca="1" si="33"/>
        <v>-5427781.79</v>
      </c>
      <c r="BU79" s="63">
        <f t="shared" ca="1" si="33"/>
        <v>-38344791676.914925</v>
      </c>
      <c r="BV79" s="63">
        <f t="shared" ca="1" si="33"/>
        <v>-28348714493.864311</v>
      </c>
      <c r="BW79" s="63">
        <f t="shared" ca="1" si="33"/>
        <v>-7731598381.2330809</v>
      </c>
      <c r="BX79" s="63">
        <f t="shared" ca="1" si="33"/>
        <v>-1803069034.5657842</v>
      </c>
      <c r="BY79" s="63">
        <f t="shared" ca="1" si="33"/>
        <v>0</v>
      </c>
      <c r="BZ79" s="63">
        <f t="shared" ca="1" si="33"/>
        <v>-664066246.01378429</v>
      </c>
      <c r="CA79" s="63">
        <f t="shared" ca="1" si="33"/>
        <v>-964806037.1964159</v>
      </c>
      <c r="CB79" s="63">
        <f t="shared" ca="1" si="33"/>
        <v>1796461066.3743005</v>
      </c>
      <c r="CC79" s="63">
        <f t="shared" ca="1" si="33"/>
        <v>-628998550.41584229</v>
      </c>
      <c r="CD79" s="63">
        <f t="shared" ca="1" si="36"/>
        <v>-128577507.86999999</v>
      </c>
      <c r="CE79" s="63">
        <f t="shared" ca="1" si="36"/>
        <v>-4369135.1399999997</v>
      </c>
      <c r="CF79" s="63">
        <f t="shared" ca="1" si="36"/>
        <v>-4416664.1199999992</v>
      </c>
      <c r="CG79" s="63">
        <f t="shared" ca="1" si="36"/>
        <v>-43958.45</v>
      </c>
      <c r="CH79" s="63">
        <f t="shared" ca="1" si="36"/>
        <v>-116539772.86</v>
      </c>
      <c r="CI79" s="63">
        <f t="shared" ca="1" si="36"/>
        <v>-3207977.3</v>
      </c>
      <c r="CJ79" s="63">
        <f t="shared" ca="1" si="36"/>
        <v>0</v>
      </c>
      <c r="CK79" s="63">
        <f t="shared" ca="1" si="36"/>
        <v>-79531393.190000013</v>
      </c>
      <c r="CL79" s="63">
        <f t="shared" ca="1" si="36"/>
        <v>-79536602.010000005</v>
      </c>
      <c r="CM79" s="63">
        <f t="shared" ca="1" si="36"/>
        <v>0</v>
      </c>
      <c r="CN79" s="63">
        <f t="shared" ca="1" si="36"/>
        <v>5208.82</v>
      </c>
      <c r="CO79" s="63">
        <f t="shared" ca="1" si="36"/>
        <v>0</v>
      </c>
      <c r="CP79" s="63">
        <f t="shared" ca="1" si="36"/>
        <v>0</v>
      </c>
      <c r="CQ79" s="63">
        <f t="shared" ca="1" si="36"/>
        <v>0</v>
      </c>
      <c r="CR79" s="63">
        <f t="shared" ca="1" si="36"/>
        <v>0</v>
      </c>
      <c r="CS79" s="63">
        <f t="shared" ca="1" si="36"/>
        <v>0</v>
      </c>
      <c r="CT79" s="63">
        <f t="shared" ca="1" si="37"/>
        <v>0</v>
      </c>
      <c r="CU79" s="63">
        <f t="shared" ca="1" si="38"/>
        <v>25263731027.269455</v>
      </c>
    </row>
    <row r="80" spans="1:99" ht="12.75" customHeight="1">
      <c r="A80" s="45" t="s">
        <v>132</v>
      </c>
      <c r="B80" s="62">
        <v>9002</v>
      </c>
      <c r="C80" s="59" t="s">
        <v>382</v>
      </c>
      <c r="D80" s="63">
        <f t="shared" ca="1" si="34"/>
        <v>103614748.55999999</v>
      </c>
      <c r="E80" s="63">
        <f t="shared" ca="1" si="34"/>
        <v>105964575.88</v>
      </c>
      <c r="F80" s="63">
        <f t="shared" ca="1" si="34"/>
        <v>127703258.22</v>
      </c>
      <c r="G80" s="63">
        <f t="shared" ca="1" si="34"/>
        <v>-21738682.34</v>
      </c>
      <c r="H80" s="63">
        <f t="shared" ca="1" si="34"/>
        <v>-34103279.840000004</v>
      </c>
      <c r="I80" s="63">
        <f t="shared" ca="1" si="34"/>
        <v>-37003833.640000001</v>
      </c>
      <c r="J80" s="63">
        <f t="shared" ca="1" si="34"/>
        <v>-121630460.88</v>
      </c>
      <c r="K80" s="63">
        <f t="shared" ca="1" si="34"/>
        <v>84626627.239999995</v>
      </c>
      <c r="L80" s="63">
        <f t="shared" ca="1" si="34"/>
        <v>2900553.799999997</v>
      </c>
      <c r="M80" s="63">
        <f t="shared" ca="1" si="34"/>
        <v>19803924.829999998</v>
      </c>
      <c r="N80" s="63">
        <f t="shared" ca="1" si="34"/>
        <v>-16903371.030000001</v>
      </c>
      <c r="O80" s="63">
        <f t="shared" ca="1" si="34"/>
        <v>0</v>
      </c>
      <c r="P80" s="63">
        <f t="shared" ca="1" si="34"/>
        <v>0</v>
      </c>
      <c r="Q80" s="63">
        <f t="shared" ca="1" si="34"/>
        <v>0</v>
      </c>
      <c r="R80" s="63">
        <f t="shared" ca="1" si="34"/>
        <v>0</v>
      </c>
      <c r="S80" s="63">
        <f t="shared" ca="1" si="34"/>
        <v>0</v>
      </c>
      <c r="T80" s="63">
        <f t="shared" ca="1" si="31"/>
        <v>0</v>
      </c>
      <c r="U80" s="63">
        <f t="shared" ca="1" si="31"/>
        <v>0</v>
      </c>
      <c r="V80" s="63">
        <f t="shared" ca="1" si="31"/>
        <v>30414704.670000002</v>
      </c>
      <c r="W80" s="63">
        <f t="shared" ca="1" si="31"/>
        <v>30414704.670000002</v>
      </c>
      <c r="X80" s="63">
        <f t="shared" ca="1" si="31"/>
        <v>0</v>
      </c>
      <c r="Y80" s="63">
        <f t="shared" ca="1" si="31"/>
        <v>0</v>
      </c>
      <c r="Z80" s="63">
        <f t="shared" ca="1" si="31"/>
        <v>0</v>
      </c>
      <c r="AA80" s="63">
        <f t="shared" ca="1" si="31"/>
        <v>0</v>
      </c>
      <c r="AB80" s="63">
        <f t="shared" ca="1" si="31"/>
        <v>0</v>
      </c>
      <c r="AC80" s="63">
        <f t="shared" ca="1" si="31"/>
        <v>0</v>
      </c>
      <c r="AD80" s="63">
        <f t="shared" ca="1" si="31"/>
        <v>0</v>
      </c>
      <c r="AE80" s="63">
        <f t="shared" ca="1" si="31"/>
        <v>0</v>
      </c>
      <c r="AF80" s="63">
        <f t="shared" ca="1" si="31"/>
        <v>0</v>
      </c>
      <c r="AG80" s="63">
        <f t="shared" ca="1" si="31"/>
        <v>1338747.8500000001</v>
      </c>
      <c r="AH80" s="63">
        <f t="shared" ca="1" si="31"/>
        <v>1337682.52</v>
      </c>
      <c r="AI80" s="63">
        <f t="shared" ca="1" si="32"/>
        <v>1065.33</v>
      </c>
      <c r="AJ80" s="63">
        <f t="shared" ca="1" si="32"/>
        <v>0</v>
      </c>
      <c r="AK80" s="63">
        <f t="shared" ca="1" si="32"/>
        <v>0</v>
      </c>
      <c r="AL80" s="63">
        <f t="shared" ca="1" si="32"/>
        <v>0</v>
      </c>
      <c r="AM80" s="63">
        <f t="shared" ca="1" si="32"/>
        <v>0</v>
      </c>
      <c r="AN80" s="63">
        <f t="shared" ca="1" si="32"/>
        <v>-65221965.860000014</v>
      </c>
      <c r="AO80" s="63">
        <f t="shared" ca="1" si="32"/>
        <v>-15579009.369999999</v>
      </c>
      <c r="AP80" s="63">
        <f t="shared" ca="1" si="32"/>
        <v>-18790968.719999999</v>
      </c>
      <c r="AQ80" s="63">
        <f t="shared" ca="1" si="32"/>
        <v>3211959.35</v>
      </c>
      <c r="AR80" s="63">
        <f t="shared" ca="1" si="32"/>
        <v>-14242570.510000009</v>
      </c>
      <c r="AS80" s="63">
        <f t="shared" ca="1" si="32"/>
        <v>-19666050.170000009</v>
      </c>
      <c r="AT80" s="63">
        <f t="shared" ca="1" si="32"/>
        <v>-86391585.600000009</v>
      </c>
      <c r="AU80" s="63">
        <f t="shared" ca="1" si="32"/>
        <v>-93680826.680000007</v>
      </c>
      <c r="AV80" s="63">
        <f t="shared" ca="1" si="32"/>
        <v>7289241.0800000001</v>
      </c>
      <c r="AW80" s="63">
        <f t="shared" ca="1" si="32"/>
        <v>0</v>
      </c>
      <c r="AX80" s="63">
        <f t="shared" ca="1" si="32"/>
        <v>0</v>
      </c>
      <c r="AY80" s="63">
        <f t="shared" ca="1" si="35"/>
        <v>66725535.43</v>
      </c>
      <c r="AZ80" s="63">
        <f t="shared" ca="1" si="35"/>
        <v>5423479.6600000001</v>
      </c>
      <c r="BA80" s="63">
        <f t="shared" ca="1" si="35"/>
        <v>28340858.25</v>
      </c>
      <c r="BB80" s="63">
        <f t="shared" ca="1" si="35"/>
        <v>32484760.629999999</v>
      </c>
      <c r="BC80" s="63">
        <f t="shared" ca="1" si="35"/>
        <v>-4143902.38</v>
      </c>
      <c r="BD80" s="63">
        <f t="shared" ca="1" si="35"/>
        <v>0</v>
      </c>
      <c r="BE80" s="63">
        <f t="shared" ca="1" si="35"/>
        <v>0</v>
      </c>
      <c r="BF80" s="63">
        <f t="shared" ca="1" si="35"/>
        <v>-22917378.59</v>
      </c>
      <c r="BG80" s="63">
        <f t="shared" ca="1" si="35"/>
        <v>0</v>
      </c>
      <c r="BH80" s="63">
        <f t="shared" ca="1" si="35"/>
        <v>0</v>
      </c>
      <c r="BI80" s="63">
        <f t="shared" ca="1" si="35"/>
        <v>0</v>
      </c>
      <c r="BJ80" s="63">
        <f t="shared" ca="1" si="35"/>
        <v>0</v>
      </c>
      <c r="BK80" s="63">
        <f t="shared" ca="1" si="35"/>
        <v>0</v>
      </c>
      <c r="BL80" s="63">
        <f t="shared" ca="1" si="35"/>
        <v>0</v>
      </c>
      <c r="BM80" s="63">
        <f t="shared" ca="1" si="35"/>
        <v>0</v>
      </c>
      <c r="BN80" s="63">
        <f t="shared" ca="1" si="35"/>
        <v>0</v>
      </c>
      <c r="BO80" s="63">
        <f t="shared" ca="1" si="33"/>
        <v>0</v>
      </c>
      <c r="BP80" s="63">
        <f t="shared" ca="1" si="33"/>
        <v>0</v>
      </c>
      <c r="BQ80" s="63">
        <f t="shared" ca="1" si="33"/>
        <v>-1382309.28</v>
      </c>
      <c r="BR80" s="63">
        <f t="shared" ca="1" si="33"/>
        <v>-1382309.28</v>
      </c>
      <c r="BS80" s="63">
        <f t="shared" ca="1" si="33"/>
        <v>0</v>
      </c>
      <c r="BT80" s="63">
        <f t="shared" ca="1" si="33"/>
        <v>0</v>
      </c>
      <c r="BU80" s="63">
        <f t="shared" ca="1" si="33"/>
        <v>-34018076.700000003</v>
      </c>
      <c r="BV80" s="63">
        <f t="shared" ca="1" si="33"/>
        <v>-29901499.109999999</v>
      </c>
      <c r="BW80" s="63">
        <f t="shared" ca="1" si="33"/>
        <v>-3846848.56</v>
      </c>
      <c r="BX80" s="63">
        <f t="shared" ca="1" si="33"/>
        <v>-904585.11</v>
      </c>
      <c r="BY80" s="63">
        <f t="shared" ca="1" si="33"/>
        <v>0</v>
      </c>
      <c r="BZ80" s="63">
        <f t="shared" ca="1" si="33"/>
        <v>0</v>
      </c>
      <c r="CA80" s="63">
        <f t="shared" ca="1" si="33"/>
        <v>-270057.71999999997</v>
      </c>
      <c r="CB80" s="63">
        <f t="shared" ca="1" si="33"/>
        <v>1638689.24</v>
      </c>
      <c r="CC80" s="63">
        <f t="shared" ca="1" si="33"/>
        <v>-733775.44</v>
      </c>
      <c r="CD80" s="63">
        <f t="shared" ca="1" si="36"/>
        <v>0</v>
      </c>
      <c r="CE80" s="63">
        <f t="shared" ca="1" si="36"/>
        <v>0</v>
      </c>
      <c r="CF80" s="63">
        <f t="shared" ca="1" si="36"/>
        <v>0</v>
      </c>
      <c r="CG80" s="63">
        <f t="shared" ca="1" si="36"/>
        <v>0</v>
      </c>
      <c r="CH80" s="63">
        <f t="shared" ca="1" si="36"/>
        <v>0</v>
      </c>
      <c r="CI80" s="63">
        <f t="shared" ca="1" si="36"/>
        <v>0</v>
      </c>
      <c r="CJ80" s="63">
        <f t="shared" ca="1" si="36"/>
        <v>0</v>
      </c>
      <c r="CK80" s="63">
        <f t="shared" ca="1" si="36"/>
        <v>0</v>
      </c>
      <c r="CL80" s="63">
        <f t="shared" ca="1" si="36"/>
        <v>0</v>
      </c>
      <c r="CM80" s="63">
        <f t="shared" ca="1" si="36"/>
        <v>0</v>
      </c>
      <c r="CN80" s="63">
        <f t="shared" ca="1" si="36"/>
        <v>0</v>
      </c>
      <c r="CO80" s="63">
        <f t="shared" ca="1" si="36"/>
        <v>0</v>
      </c>
      <c r="CP80" s="63">
        <f t="shared" ca="1" si="36"/>
        <v>0</v>
      </c>
      <c r="CQ80" s="63">
        <f t="shared" ca="1" si="36"/>
        <v>0</v>
      </c>
      <c r="CR80" s="63">
        <f t="shared" ca="1" si="36"/>
        <v>0</v>
      </c>
      <c r="CS80" s="63">
        <f t="shared" ca="1" si="36"/>
        <v>0</v>
      </c>
      <c r="CT80" s="63">
        <f t="shared" ca="1" si="37"/>
        <v>0</v>
      </c>
      <c r="CU80" s="63">
        <f t="shared" ca="1" si="38"/>
        <v>38392782.699999973</v>
      </c>
    </row>
    <row r="81" spans="1:99">
      <c r="A81" s="45" t="s">
        <v>134</v>
      </c>
      <c r="B81" s="62">
        <v>9003</v>
      </c>
      <c r="C81" s="59" t="s">
        <v>383</v>
      </c>
      <c r="D81" s="63">
        <f t="shared" ca="1" si="34"/>
        <v>122536674066.11562</v>
      </c>
      <c r="E81" s="63">
        <f t="shared" ca="1" si="34"/>
        <v>109633427939.80197</v>
      </c>
      <c r="F81" s="63">
        <f t="shared" ca="1" si="34"/>
        <v>114845653812.06911</v>
      </c>
      <c r="G81" s="63">
        <f t="shared" ca="1" si="34"/>
        <v>-5212225872.267128</v>
      </c>
      <c r="H81" s="63">
        <f t="shared" ca="1" si="34"/>
        <v>-8252155040.3499994</v>
      </c>
      <c r="I81" s="63">
        <f t="shared" ca="1" si="34"/>
        <v>-8941238520.7900009</v>
      </c>
      <c r="J81" s="63">
        <f t="shared" ca="1" si="34"/>
        <v>-37205219999.400002</v>
      </c>
      <c r="K81" s="63">
        <f t="shared" ca="1" si="34"/>
        <v>28263981478.610001</v>
      </c>
      <c r="L81" s="63">
        <f t="shared" ca="1" si="34"/>
        <v>689083480.44000006</v>
      </c>
      <c r="M81" s="63">
        <f t="shared" ca="1" si="34"/>
        <v>2591043821.1399999</v>
      </c>
      <c r="N81" s="63">
        <f t="shared" ca="1" si="34"/>
        <v>-1901960340.7</v>
      </c>
      <c r="O81" s="63">
        <f t="shared" ca="1" si="34"/>
        <v>0</v>
      </c>
      <c r="P81" s="63">
        <f t="shared" ca="1" si="34"/>
        <v>0</v>
      </c>
      <c r="Q81" s="63">
        <f t="shared" ca="1" si="34"/>
        <v>0</v>
      </c>
      <c r="R81" s="63">
        <f t="shared" ca="1" si="34"/>
        <v>0</v>
      </c>
      <c r="S81" s="63">
        <f t="shared" ca="1" si="34"/>
        <v>0</v>
      </c>
      <c r="T81" s="63">
        <f t="shared" ca="1" si="31"/>
        <v>0</v>
      </c>
      <c r="U81" s="63">
        <f t="shared" ca="1" si="31"/>
        <v>0</v>
      </c>
      <c r="V81" s="63">
        <f t="shared" ca="1" si="31"/>
        <v>20371125082.123634</v>
      </c>
      <c r="W81" s="63">
        <f t="shared" ca="1" si="31"/>
        <v>3479129427.2563701</v>
      </c>
      <c r="X81" s="63">
        <f t="shared" ca="1" si="31"/>
        <v>419318528.81996709</v>
      </c>
      <c r="Y81" s="63">
        <f t="shared" ca="1" si="31"/>
        <v>4696629875.763176</v>
      </c>
      <c r="Z81" s="63">
        <f t="shared" ca="1" si="31"/>
        <v>11693788260.694124</v>
      </c>
      <c r="AA81" s="63">
        <f t="shared" ca="1" si="31"/>
        <v>23504683.190000001</v>
      </c>
      <c r="AB81" s="63">
        <f t="shared" ca="1" si="31"/>
        <v>0</v>
      </c>
      <c r="AC81" s="63">
        <f t="shared" ca="1" si="31"/>
        <v>0</v>
      </c>
      <c r="AD81" s="63">
        <f t="shared" ca="1" si="31"/>
        <v>183900</v>
      </c>
      <c r="AE81" s="63">
        <f t="shared" ca="1" si="31"/>
        <v>58570406.399999999</v>
      </c>
      <c r="AF81" s="63">
        <f t="shared" ca="1" si="31"/>
        <v>-4.9000000000000004</v>
      </c>
      <c r="AG81" s="63">
        <f t="shared" ca="1" si="31"/>
        <v>784276089.44000018</v>
      </c>
      <c r="AH81" s="63">
        <f t="shared" ca="1" si="31"/>
        <v>784276089.44000018</v>
      </c>
      <c r="AI81" s="63">
        <f t="shared" ca="1" si="32"/>
        <v>0</v>
      </c>
      <c r="AJ81" s="63">
        <f t="shared" ca="1" si="32"/>
        <v>0</v>
      </c>
      <c r="AK81" s="63">
        <f t="shared" ca="1" si="32"/>
        <v>0</v>
      </c>
      <c r="AL81" s="63">
        <f t="shared" ca="1" si="32"/>
        <v>0</v>
      </c>
      <c r="AM81" s="63">
        <f t="shared" ca="1" si="32"/>
        <v>0</v>
      </c>
      <c r="AN81" s="63">
        <f t="shared" ca="1" si="32"/>
        <v>-97273719987.296143</v>
      </c>
      <c r="AO81" s="63">
        <f t="shared" ca="1" si="32"/>
        <v>-19731278292.781643</v>
      </c>
      <c r="AP81" s="63">
        <f t="shared" ca="1" si="32"/>
        <v>-20971971756.02</v>
      </c>
      <c r="AQ81" s="63">
        <f t="shared" ca="1" si="32"/>
        <v>1240693463.2383618</v>
      </c>
      <c r="AR81" s="63">
        <f t="shared" ca="1" si="32"/>
        <v>-1358401180.219866</v>
      </c>
      <c r="AS81" s="63">
        <f t="shared" ca="1" si="32"/>
        <v>-2085095934.7500069</v>
      </c>
      <c r="AT81" s="63">
        <f t="shared" ca="1" si="32"/>
        <v>-11086001034.537165</v>
      </c>
      <c r="AU81" s="63">
        <f t="shared" ca="1" si="32"/>
        <v>-9492097944.7271652</v>
      </c>
      <c r="AV81" s="63">
        <f t="shared" ca="1" si="32"/>
        <v>-1571549962.79</v>
      </c>
      <c r="AW81" s="63">
        <f t="shared" ca="1" si="32"/>
        <v>-36913350.090000004</v>
      </c>
      <c r="AX81" s="63">
        <f t="shared" ca="1" si="32"/>
        <v>14560223.07</v>
      </c>
      <c r="AY81" s="63">
        <f t="shared" ca="1" si="35"/>
        <v>9000905099.787159</v>
      </c>
      <c r="AZ81" s="63">
        <f t="shared" ca="1" si="35"/>
        <v>726694754.53014064</v>
      </c>
      <c r="BA81" s="63">
        <f t="shared" ca="1" si="35"/>
        <v>2661562210.756721</v>
      </c>
      <c r="BB81" s="63">
        <f t="shared" ca="1" si="35"/>
        <v>2285576990.4967208</v>
      </c>
      <c r="BC81" s="63">
        <f t="shared" ca="1" si="35"/>
        <v>376286285.65999997</v>
      </c>
      <c r="BD81" s="63">
        <f t="shared" ca="1" si="35"/>
        <v>0</v>
      </c>
      <c r="BE81" s="63">
        <f t="shared" ca="1" si="35"/>
        <v>-301065.40000000002</v>
      </c>
      <c r="BF81" s="63">
        <f t="shared" ca="1" si="35"/>
        <v>-1934867456.2265799</v>
      </c>
      <c r="BG81" s="63">
        <f t="shared" ca="1" si="35"/>
        <v>-411267786.05999994</v>
      </c>
      <c r="BH81" s="63">
        <f t="shared" ca="1" si="35"/>
        <v>-411165330.00999999</v>
      </c>
      <c r="BI81" s="63">
        <f t="shared" ca="1" si="35"/>
        <v>-102456.04999999999</v>
      </c>
      <c r="BJ81" s="63">
        <f t="shared" ca="1" si="35"/>
        <v>-36723469284.369728</v>
      </c>
      <c r="BK81" s="63">
        <f t="shared" ca="1" si="35"/>
        <v>-36282867226.299736</v>
      </c>
      <c r="BL81" s="63">
        <f t="shared" ca="1" si="35"/>
        <v>-204676459569.67969</v>
      </c>
      <c r="BM81" s="63">
        <f t="shared" ca="1" si="35"/>
        <v>168393592343.38</v>
      </c>
      <c r="BN81" s="63">
        <f t="shared" ca="1" si="35"/>
        <v>-440602058.07000005</v>
      </c>
      <c r="BO81" s="63">
        <f t="shared" ca="1" si="33"/>
        <v>90449767.879999965</v>
      </c>
      <c r="BP81" s="63">
        <f t="shared" ca="1" si="33"/>
        <v>-531051825.94999993</v>
      </c>
      <c r="BQ81" s="63">
        <f t="shared" ca="1" si="33"/>
        <v>-496402865.88999993</v>
      </c>
      <c r="BR81" s="63">
        <f t="shared" ca="1" si="33"/>
        <v>-490975084.0999999</v>
      </c>
      <c r="BS81" s="63">
        <f t="shared" ca="1" si="33"/>
        <v>0</v>
      </c>
      <c r="BT81" s="63">
        <f t="shared" ca="1" si="33"/>
        <v>-5427781.79</v>
      </c>
      <c r="BU81" s="63">
        <f t="shared" ca="1" si="33"/>
        <v>-38344791676.914925</v>
      </c>
      <c r="BV81" s="63">
        <f t="shared" ca="1" si="33"/>
        <v>-28348714493.864311</v>
      </c>
      <c r="BW81" s="63">
        <f t="shared" ca="1" si="33"/>
        <v>-7731598381.2330809</v>
      </c>
      <c r="BX81" s="63">
        <f t="shared" ca="1" si="33"/>
        <v>-1803069034.5657842</v>
      </c>
      <c r="BY81" s="63">
        <f t="shared" ca="1" si="33"/>
        <v>0</v>
      </c>
      <c r="BZ81" s="63">
        <f t="shared" ca="1" si="33"/>
        <v>-664066246.01378429</v>
      </c>
      <c r="CA81" s="63">
        <f t="shared" ca="1" si="33"/>
        <v>-964806037.1964159</v>
      </c>
      <c r="CB81" s="63">
        <f t="shared" ca="1" si="33"/>
        <v>1796461066.3743005</v>
      </c>
      <c r="CC81" s="63">
        <f t="shared" ca="1" si="33"/>
        <v>-628998550.41584229</v>
      </c>
      <c r="CD81" s="63">
        <f t="shared" ca="1" si="36"/>
        <v>-128577507.86999999</v>
      </c>
      <c r="CE81" s="63">
        <f t="shared" ca="1" si="36"/>
        <v>-4369135.1399999997</v>
      </c>
      <c r="CF81" s="63">
        <f t="shared" ca="1" si="36"/>
        <v>-4416664.1199999992</v>
      </c>
      <c r="CG81" s="63">
        <f t="shared" ca="1" si="36"/>
        <v>-43958.45</v>
      </c>
      <c r="CH81" s="63">
        <f t="shared" ca="1" si="36"/>
        <v>-116539772.86</v>
      </c>
      <c r="CI81" s="63">
        <f t="shared" ca="1" si="36"/>
        <v>-3207977.3</v>
      </c>
      <c r="CJ81" s="63">
        <f t="shared" ca="1" si="36"/>
        <v>0</v>
      </c>
      <c r="CK81" s="63">
        <f t="shared" ca="1" si="36"/>
        <v>-79531393.190000013</v>
      </c>
      <c r="CL81" s="63">
        <f t="shared" ca="1" si="36"/>
        <v>-79536602.010000005</v>
      </c>
      <c r="CM81" s="63">
        <f t="shared" ca="1" si="36"/>
        <v>0</v>
      </c>
      <c r="CN81" s="63">
        <f t="shared" ca="1" si="36"/>
        <v>5208.82</v>
      </c>
      <c r="CO81" s="63">
        <f t="shared" ca="1" si="36"/>
        <v>0</v>
      </c>
      <c r="CP81" s="63">
        <f t="shared" ca="1" si="36"/>
        <v>0</v>
      </c>
      <c r="CQ81" s="63">
        <f t="shared" ca="1" si="36"/>
        <v>0</v>
      </c>
      <c r="CR81" s="63">
        <f t="shared" ca="1" si="36"/>
        <v>0</v>
      </c>
      <c r="CS81" s="63">
        <f t="shared" ca="1" si="36"/>
        <v>0</v>
      </c>
      <c r="CT81" s="63">
        <f t="shared" ca="1" si="37"/>
        <v>0</v>
      </c>
      <c r="CU81" s="63">
        <f t="shared" ca="1" si="38"/>
        <v>25262954078.819454</v>
      </c>
    </row>
    <row r="82" spans="1:99">
      <c r="A82" s="46" t="s">
        <v>136</v>
      </c>
      <c r="B82" s="64"/>
      <c r="C82" s="59" t="s">
        <v>384</v>
      </c>
      <c r="D82" s="63">
        <f t="shared" ca="1" si="34"/>
        <v>122640288814.67561</v>
      </c>
      <c r="E82" s="63">
        <f t="shared" ca="1" si="34"/>
        <v>109739392515.68198</v>
      </c>
      <c r="F82" s="63">
        <f t="shared" ca="1" si="34"/>
        <v>114973357070.28911</v>
      </c>
      <c r="G82" s="63">
        <f t="shared" ca="1" si="34"/>
        <v>-5233964554.6071281</v>
      </c>
      <c r="H82" s="63">
        <f t="shared" ca="1" si="34"/>
        <v>-8286258320.1899996</v>
      </c>
      <c r="I82" s="63">
        <f t="shared" ca="1" si="34"/>
        <v>-8978242354.4300003</v>
      </c>
      <c r="J82" s="63">
        <f t="shared" ca="1" si="34"/>
        <v>-37326850460.279999</v>
      </c>
      <c r="K82" s="63">
        <f t="shared" ca="1" si="34"/>
        <v>28348608105.850002</v>
      </c>
      <c r="L82" s="63">
        <f t="shared" ca="1" si="34"/>
        <v>691984034.24000001</v>
      </c>
      <c r="M82" s="63">
        <f t="shared" ca="1" si="34"/>
        <v>2610847745.9699998</v>
      </c>
      <c r="N82" s="63">
        <f t="shared" ca="1" si="34"/>
        <v>-1918863711.73</v>
      </c>
      <c r="O82" s="63">
        <f t="shared" ca="1" si="34"/>
        <v>0</v>
      </c>
      <c r="P82" s="63">
        <f t="shared" ca="1" si="34"/>
        <v>0</v>
      </c>
      <c r="Q82" s="63">
        <f t="shared" ca="1" si="34"/>
        <v>0</v>
      </c>
      <c r="R82" s="63">
        <f t="shared" ca="1" si="34"/>
        <v>0</v>
      </c>
      <c r="S82" s="63">
        <f t="shared" ca="1" si="34"/>
        <v>0</v>
      </c>
      <c r="T82" s="63">
        <f t="shared" ca="1" si="31"/>
        <v>0</v>
      </c>
      <c r="U82" s="63">
        <f t="shared" ca="1" si="31"/>
        <v>0</v>
      </c>
      <c r="V82" s="63">
        <f t="shared" ca="1" si="31"/>
        <v>20401539786.793633</v>
      </c>
      <c r="W82" s="63">
        <f t="shared" ca="1" si="31"/>
        <v>3509544131.9263701</v>
      </c>
      <c r="X82" s="63">
        <f t="shared" ca="1" si="31"/>
        <v>419318528.81996709</v>
      </c>
      <c r="Y82" s="63">
        <f t="shared" ca="1" si="31"/>
        <v>4696629875.763176</v>
      </c>
      <c r="Z82" s="63">
        <f t="shared" ca="1" si="31"/>
        <v>11693788260.694124</v>
      </c>
      <c r="AA82" s="63">
        <f t="shared" ca="1" si="31"/>
        <v>23504683.190000001</v>
      </c>
      <c r="AB82" s="63">
        <f t="shared" ca="1" si="31"/>
        <v>0</v>
      </c>
      <c r="AC82" s="63">
        <f t="shared" ca="1" si="31"/>
        <v>0</v>
      </c>
      <c r="AD82" s="63">
        <f t="shared" ca="1" si="31"/>
        <v>183900</v>
      </c>
      <c r="AE82" s="63">
        <f t="shared" ca="1" si="31"/>
        <v>58570406.399999999</v>
      </c>
      <c r="AF82" s="63">
        <f t="shared" ca="1" si="31"/>
        <v>-4.9000000000000004</v>
      </c>
      <c r="AG82" s="63">
        <f t="shared" ca="1" si="31"/>
        <v>785614837.2900002</v>
      </c>
      <c r="AH82" s="63">
        <f t="shared" ca="1" si="31"/>
        <v>785613771.96000016</v>
      </c>
      <c r="AI82" s="63">
        <f t="shared" ca="1" si="32"/>
        <v>1065.33</v>
      </c>
      <c r="AJ82" s="63">
        <f t="shared" ca="1" si="32"/>
        <v>0</v>
      </c>
      <c r="AK82" s="63">
        <f t="shared" ca="1" si="32"/>
        <v>0</v>
      </c>
      <c r="AL82" s="63">
        <f t="shared" ca="1" si="32"/>
        <v>0</v>
      </c>
      <c r="AM82" s="63">
        <f t="shared" ca="1" si="32"/>
        <v>0</v>
      </c>
      <c r="AN82" s="63">
        <f t="shared" ca="1" si="32"/>
        <v>-97338941953.156143</v>
      </c>
      <c r="AO82" s="63">
        <f t="shared" ca="1" si="32"/>
        <v>-19746857302.151642</v>
      </c>
      <c r="AP82" s="63">
        <f t="shared" ca="1" si="32"/>
        <v>-20990762724.740002</v>
      </c>
      <c r="AQ82" s="63">
        <f t="shared" ca="1" si="32"/>
        <v>1243905422.5883617</v>
      </c>
      <c r="AR82" s="63">
        <f t="shared" ca="1" si="32"/>
        <v>-1372643750.729866</v>
      </c>
      <c r="AS82" s="63">
        <f t="shared" ca="1" si="32"/>
        <v>-2104761984.920007</v>
      </c>
      <c r="AT82" s="63">
        <f t="shared" ca="1" si="32"/>
        <v>-11172392620.137165</v>
      </c>
      <c r="AU82" s="63">
        <f t="shared" ca="1" si="32"/>
        <v>-9585778771.4071655</v>
      </c>
      <c r="AV82" s="63">
        <f t="shared" ca="1" si="32"/>
        <v>-1564260721.71</v>
      </c>
      <c r="AW82" s="63">
        <f t="shared" ca="1" si="32"/>
        <v>-36913350.090000004</v>
      </c>
      <c r="AX82" s="63">
        <f t="shared" ca="1" si="32"/>
        <v>14560223.07</v>
      </c>
      <c r="AY82" s="63">
        <f t="shared" ca="1" si="35"/>
        <v>9067630635.2171593</v>
      </c>
      <c r="AZ82" s="63">
        <f t="shared" ca="1" si="35"/>
        <v>732118234.1901406</v>
      </c>
      <c r="BA82" s="63">
        <f t="shared" ca="1" si="35"/>
        <v>2689903069.006721</v>
      </c>
      <c r="BB82" s="63">
        <f t="shared" ca="1" si="35"/>
        <v>2318061751.1267209</v>
      </c>
      <c r="BC82" s="63">
        <f t="shared" ca="1" si="35"/>
        <v>372142383.27999997</v>
      </c>
      <c r="BD82" s="63">
        <f t="shared" ca="1" si="35"/>
        <v>0</v>
      </c>
      <c r="BE82" s="63">
        <f t="shared" ca="1" si="35"/>
        <v>-301065.40000000002</v>
      </c>
      <c r="BF82" s="63">
        <f t="shared" ca="1" si="35"/>
        <v>-1957784834.8165798</v>
      </c>
      <c r="BG82" s="63">
        <f t="shared" ca="1" si="35"/>
        <v>-411267786.05999994</v>
      </c>
      <c r="BH82" s="63">
        <f t="shared" ca="1" si="35"/>
        <v>-411165330.00999999</v>
      </c>
      <c r="BI82" s="63">
        <f t="shared" ca="1" si="35"/>
        <v>-102456.04999999999</v>
      </c>
      <c r="BJ82" s="63">
        <f t="shared" ca="1" si="35"/>
        <v>-36723469284.369728</v>
      </c>
      <c r="BK82" s="63">
        <f t="shared" ca="1" si="35"/>
        <v>-36282867226.299736</v>
      </c>
      <c r="BL82" s="63">
        <f t="shared" ca="1" si="35"/>
        <v>-204676459569.67969</v>
      </c>
      <c r="BM82" s="63">
        <f t="shared" ca="1" si="35"/>
        <v>168393592343.38</v>
      </c>
      <c r="BN82" s="63">
        <f t="shared" ca="1" si="35"/>
        <v>-440602058.07000005</v>
      </c>
      <c r="BO82" s="63">
        <f t="shared" ca="1" si="33"/>
        <v>90449767.879999965</v>
      </c>
      <c r="BP82" s="63">
        <f t="shared" ca="1" si="33"/>
        <v>-531051825.94999993</v>
      </c>
      <c r="BQ82" s="63">
        <f t="shared" ca="1" si="33"/>
        <v>-497785175.1699999</v>
      </c>
      <c r="BR82" s="63">
        <f t="shared" ca="1" si="33"/>
        <v>-492357393.37999988</v>
      </c>
      <c r="BS82" s="63">
        <f t="shared" ca="1" si="33"/>
        <v>0</v>
      </c>
      <c r="BT82" s="63">
        <f t="shared" ca="1" si="33"/>
        <v>-5427781.79</v>
      </c>
      <c r="BU82" s="63">
        <f t="shared" ca="1" si="33"/>
        <v>-38378809753.614922</v>
      </c>
      <c r="BV82" s="63">
        <f t="shared" ca="1" si="33"/>
        <v>-28378615992.974312</v>
      </c>
      <c r="BW82" s="63">
        <f t="shared" ca="1" si="33"/>
        <v>-7735445229.7930813</v>
      </c>
      <c r="BX82" s="63">
        <f t="shared" ca="1" si="33"/>
        <v>-1803973619.6757841</v>
      </c>
      <c r="BY82" s="63">
        <f t="shared" ca="1" si="33"/>
        <v>0</v>
      </c>
      <c r="BZ82" s="63">
        <f t="shared" ca="1" si="33"/>
        <v>-664066246.01378429</v>
      </c>
      <c r="CA82" s="63">
        <f t="shared" ca="1" si="33"/>
        <v>-965076094.91641593</v>
      </c>
      <c r="CB82" s="63">
        <f t="shared" ca="1" si="33"/>
        <v>1798099755.6143005</v>
      </c>
      <c r="CC82" s="63">
        <f t="shared" ca="1" si="33"/>
        <v>-629732325.85584235</v>
      </c>
      <c r="CD82" s="63">
        <f t="shared" ca="1" si="36"/>
        <v>-128577507.86999999</v>
      </c>
      <c r="CE82" s="63">
        <f t="shared" ca="1" si="36"/>
        <v>-4369135.1399999997</v>
      </c>
      <c r="CF82" s="63">
        <f t="shared" ca="1" si="36"/>
        <v>-4416664.1199999992</v>
      </c>
      <c r="CG82" s="63">
        <f t="shared" ca="1" si="36"/>
        <v>-43958.45</v>
      </c>
      <c r="CH82" s="63">
        <f t="shared" ca="1" si="36"/>
        <v>-116539772.86</v>
      </c>
      <c r="CI82" s="63">
        <f t="shared" ca="1" si="36"/>
        <v>-3207977.3</v>
      </c>
      <c r="CJ82" s="63">
        <f t="shared" ca="1" si="36"/>
        <v>0</v>
      </c>
      <c r="CK82" s="63">
        <f t="shared" ca="1" si="36"/>
        <v>-79531393.190000013</v>
      </c>
      <c r="CL82" s="63">
        <f t="shared" ca="1" si="36"/>
        <v>-79536602.010000005</v>
      </c>
      <c r="CM82" s="63">
        <f t="shared" ca="1" si="36"/>
        <v>0</v>
      </c>
      <c r="CN82" s="63">
        <f t="shared" ca="1" si="36"/>
        <v>5208.82</v>
      </c>
      <c r="CO82" s="63">
        <f t="shared" ca="1" si="36"/>
        <v>0</v>
      </c>
      <c r="CP82" s="63">
        <f t="shared" ca="1" si="36"/>
        <v>0</v>
      </c>
      <c r="CQ82" s="63">
        <f t="shared" ca="1" si="36"/>
        <v>0</v>
      </c>
      <c r="CR82" s="63">
        <f t="shared" ca="1" si="36"/>
        <v>0</v>
      </c>
      <c r="CS82" s="63">
        <f t="shared" ca="1" si="36"/>
        <v>0</v>
      </c>
      <c r="CT82" s="63">
        <f t="shared" ca="1" si="37"/>
        <v>0</v>
      </c>
      <c r="CU82" s="63">
        <f t="shared" ca="1" si="38"/>
        <v>25301346861.519455</v>
      </c>
    </row>
  </sheetData>
  <dataValidations count="1">
    <dataValidation type="list" allowBlank="1" showInputMessage="1" showErrorMessage="1" sqref="A2" xr:uid="{CA39352D-F640-49EA-B355-0B90E6673C60}">
      <formula1>HAnaBranşlar</formula1>
    </dataValidation>
  </dataValidation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DAF5-4CC2-495F-B2DE-D00DEE48C733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6" width="15.85546875" style="4" bestFit="1" customWidth="1"/>
    <col min="7" max="7" width="16.42578125" style="4" bestFit="1" customWidth="1"/>
    <col min="8" max="8" width="15.28515625" style="4" bestFit="1" customWidth="1"/>
    <col min="9" max="11" width="16.42578125" style="4" bestFit="1" customWidth="1"/>
    <col min="12" max="12" width="15.85546875" style="4" bestFit="1" customWidth="1"/>
    <col min="13" max="13" width="15.42578125" style="4" bestFit="1" customWidth="1"/>
    <col min="14" max="14" width="15.7109375" style="4" customWidth="1"/>
    <col min="15" max="16" width="16.42578125" style="4" bestFit="1" customWidth="1"/>
    <col min="17" max="17" width="14.42578125" style="4" bestFit="1" customWidth="1"/>
    <col min="18" max="18" width="15.28515625" style="4" bestFit="1" customWidth="1"/>
    <col min="19" max="20" width="15.5703125" style="4" bestFit="1" customWidth="1"/>
    <col min="21" max="21" width="15.28515625" style="4" bestFit="1" customWidth="1"/>
    <col min="22" max="22" width="15.7109375" style="4" customWidth="1"/>
    <col min="23" max="23" width="15.5703125" style="4" bestFit="1" customWidth="1"/>
    <col min="24" max="24" width="15.42578125" style="4" bestFit="1" customWidth="1"/>
    <col min="25" max="25" width="15.7109375" style="4" customWidth="1"/>
    <col min="26" max="26" width="15.28515625" style="4" bestFit="1" customWidth="1"/>
    <col min="27" max="27" width="15.42578125" style="4" bestFit="1" customWidth="1"/>
    <col min="28" max="28" width="15.7109375" style="4" customWidth="1"/>
    <col min="29" max="30" width="14.85546875" style="4" bestFit="1" customWidth="1"/>
    <col min="31" max="31" width="12" style="4" bestFit="1" customWidth="1"/>
    <col min="32" max="32" width="15.5703125" style="4" bestFit="1" customWidth="1"/>
    <col min="33" max="33" width="13.85546875" style="4" bestFit="1" customWidth="1"/>
    <col min="34" max="34" width="15" style="4" bestFit="1" customWidth="1"/>
    <col min="35" max="35" width="14.42578125" style="4" bestFit="1" customWidth="1"/>
    <col min="36" max="36" width="15" style="4" bestFit="1" customWidth="1"/>
    <col min="37" max="38" width="15.5703125" style="4" bestFit="1" customWidth="1"/>
    <col min="39" max="39" width="13.5703125" style="4" bestFit="1" customWidth="1"/>
    <col min="40" max="40" width="15.7109375" style="4" customWidth="1"/>
    <col min="41" max="41" width="14.5703125" style="4" bestFit="1" customWidth="1"/>
    <col min="42" max="42" width="15.5703125" style="4" bestFit="1" customWidth="1"/>
    <col min="43" max="43" width="14.5703125" style="4" bestFit="1" customWidth="1"/>
    <col min="44" max="44" width="15.7109375" style="4" customWidth="1"/>
    <col min="45" max="47" width="16.42578125" style="4" bestFit="1" customWidth="1"/>
    <col min="48" max="49" width="15.7109375" style="4" customWidth="1"/>
    <col min="50" max="53" width="16.42578125" style="4" bestFit="1" customWidth="1"/>
    <col min="54" max="54" width="15.7109375" style="4" customWidth="1"/>
    <col min="55" max="56" width="15.85546875" style="4" bestFit="1" customWidth="1"/>
    <col min="57" max="57" width="15.7109375" style="4" customWidth="1"/>
    <col min="58" max="60" width="15.85546875" style="4" bestFit="1" customWidth="1"/>
    <col min="61" max="61" width="15.7109375" style="4" customWidth="1"/>
    <col min="62" max="62" width="15.28515625" style="4" bestFit="1" customWidth="1"/>
    <col min="63" max="63" width="16.42578125" style="4" bestFit="1" customWidth="1"/>
    <col min="64" max="67" width="15.28515625" style="4" bestFit="1" customWidth="1"/>
    <col min="68" max="68" width="15.7109375" style="4" customWidth="1"/>
    <col min="69" max="70" width="15.28515625" style="4" bestFit="1" customWidth="1"/>
    <col min="71" max="71" width="16.42578125" style="4" bestFit="1" customWidth="1"/>
    <col min="72" max="72" width="15.5703125" style="4" bestFit="1" customWidth="1"/>
    <col min="73" max="73" width="15.28515625" style="4" bestFit="1" customWidth="1"/>
    <col min="74" max="74" width="15.140625" style="4" bestFit="1" customWidth="1"/>
    <col min="75" max="75" width="11.5703125" style="4" bestFit="1" customWidth="1"/>
    <col min="76" max="76" width="15.5703125" style="4" bestFit="1" customWidth="1"/>
    <col min="77" max="77" width="15.42578125" style="4" bestFit="1" customWidth="1"/>
    <col min="78" max="78" width="15.5703125" style="4" bestFit="1" customWidth="1"/>
    <col min="79" max="79" width="14.28515625" style="4" bestFit="1" customWidth="1"/>
    <col min="80" max="80" width="15.7109375" style="4" customWidth="1"/>
    <col min="81" max="81" width="15" style="4" bestFit="1" customWidth="1"/>
    <col min="82" max="82" width="12.42578125" style="4" bestFit="1" customWidth="1"/>
    <col min="83" max="83" width="15.5703125" style="4" bestFit="1" customWidth="1"/>
    <col min="84" max="84" width="15.7109375" style="4" customWidth="1"/>
    <col min="85" max="85" width="15.28515625" style="4" bestFit="1" customWidth="1"/>
    <col min="86" max="86" width="15" style="4" bestFit="1" customWidth="1"/>
    <col min="87" max="87" width="14.28515625" style="4" bestFit="1" customWidth="1"/>
    <col min="88" max="88" width="15.5703125" style="4" bestFit="1" customWidth="1"/>
    <col min="89" max="89" width="15.28515625" style="4" bestFit="1" customWidth="1"/>
    <col min="90" max="90" width="14.85546875" style="4" bestFit="1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215</v>
      </c>
      <c r="B2" s="75"/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3.5" customHeight="1">
      <c r="A7" s="43" t="s">
        <v>2</v>
      </c>
      <c r="B7" s="58">
        <v>1001</v>
      </c>
      <c r="C7" s="59" t="s">
        <v>376</v>
      </c>
      <c r="D7" s="60">
        <v>520537560.70380753</v>
      </c>
      <c r="E7" s="60">
        <v>675513510.06000018</v>
      </c>
      <c r="F7" s="60">
        <v>1557004208.2000003</v>
      </c>
      <c r="G7" s="60">
        <v>-881490698.1400001</v>
      </c>
      <c r="H7" s="60">
        <v>0</v>
      </c>
      <c r="I7" s="60">
        <v>-189058599.94999993</v>
      </c>
      <c r="J7" s="60">
        <v>-334962326.60000002</v>
      </c>
      <c r="K7" s="60">
        <v>-1249691806.1899998</v>
      </c>
      <c r="L7" s="60">
        <v>914729479.58999979</v>
      </c>
      <c r="M7" s="60">
        <v>145903726.6500001</v>
      </c>
      <c r="N7" s="60">
        <v>516983210.03000009</v>
      </c>
      <c r="O7" s="60">
        <v>-371079483.38</v>
      </c>
      <c r="P7" s="60">
        <v>0</v>
      </c>
      <c r="Q7" s="60">
        <v>0</v>
      </c>
      <c r="R7" s="60">
        <v>0</v>
      </c>
      <c r="S7" s="60">
        <v>-59450804.24000001</v>
      </c>
      <c r="T7" s="60">
        <v>-83602530.290000007</v>
      </c>
      <c r="U7" s="60">
        <v>-86539182</v>
      </c>
      <c r="V7" s="60">
        <v>2936651.71</v>
      </c>
      <c r="W7" s="60">
        <v>24151726.050000001</v>
      </c>
      <c r="X7" s="60">
        <v>25381599.190000001</v>
      </c>
      <c r="Y7" s="60">
        <v>-1229873.1400000001</v>
      </c>
      <c r="Z7" s="60">
        <v>93533454.833807275</v>
      </c>
      <c r="AA7" s="60">
        <v>0</v>
      </c>
      <c r="AB7" s="60">
        <v>0</v>
      </c>
      <c r="AC7" s="60">
        <v>0</v>
      </c>
      <c r="AD7" s="60">
        <v>103028821.75566597</v>
      </c>
      <c r="AE7" s="60">
        <v>0</v>
      </c>
      <c r="AF7" s="60">
        <v>0</v>
      </c>
      <c r="AG7" s="60">
        <v>0</v>
      </c>
      <c r="AH7" s="60">
        <v>0</v>
      </c>
      <c r="AI7" s="60">
        <v>-9495366.9218586981</v>
      </c>
      <c r="AJ7" s="60">
        <v>0</v>
      </c>
      <c r="AK7" s="60">
        <v>0</v>
      </c>
      <c r="AL7" s="60">
        <v>0</v>
      </c>
      <c r="AM7" s="60">
        <v>0</v>
      </c>
      <c r="AN7" s="60">
        <v>215627519.85000002</v>
      </c>
      <c r="AO7" s="60">
        <v>-78923493.230000004</v>
      </c>
      <c r="AP7" s="60">
        <v>0</v>
      </c>
      <c r="AQ7" s="60">
        <v>0</v>
      </c>
      <c r="AR7" s="60">
        <v>-136704026.61999997</v>
      </c>
      <c r="AS7" s="60">
        <v>-605808119.64999986</v>
      </c>
      <c r="AT7" s="60">
        <v>-67802982.320000112</v>
      </c>
      <c r="AU7" s="60">
        <v>-555994029.69000006</v>
      </c>
      <c r="AV7" s="60">
        <v>488191047.36999995</v>
      </c>
      <c r="AW7" s="60">
        <v>-178874321.78999972</v>
      </c>
      <c r="AX7" s="60">
        <v>-303772695.23999929</v>
      </c>
      <c r="AY7" s="60">
        <v>-3205538408.3899994</v>
      </c>
      <c r="AZ7" s="60">
        <v>-2385102222.3099995</v>
      </c>
      <c r="BA7" s="60">
        <v>-1259374627.0499997</v>
      </c>
      <c r="BB7" s="60">
        <v>0</v>
      </c>
      <c r="BC7" s="60">
        <v>438938440.97000003</v>
      </c>
      <c r="BD7" s="60">
        <v>2901765713.1500001</v>
      </c>
      <c r="BE7" s="60">
        <v>124898373.44999957</v>
      </c>
      <c r="BF7" s="60">
        <v>2262699395.52</v>
      </c>
      <c r="BG7" s="60">
        <v>1771975385.97</v>
      </c>
      <c r="BH7" s="60">
        <v>675129027.39999998</v>
      </c>
      <c r="BI7" s="60">
        <v>0</v>
      </c>
      <c r="BJ7" s="60">
        <v>-184405017.84999996</v>
      </c>
      <c r="BK7" s="60">
        <v>-2137801022.0700004</v>
      </c>
      <c r="BL7" s="60">
        <v>0</v>
      </c>
      <c r="BM7" s="60">
        <v>0</v>
      </c>
      <c r="BN7" s="60">
        <v>0</v>
      </c>
      <c r="BO7" s="60">
        <v>-1791853.7900000003</v>
      </c>
      <c r="BP7" s="60">
        <v>-1791853.7900000003</v>
      </c>
      <c r="BQ7" s="60">
        <v>0</v>
      </c>
      <c r="BR7" s="60">
        <v>0</v>
      </c>
      <c r="BS7" s="60">
        <v>-357185961.75</v>
      </c>
      <c r="BT7" s="60">
        <v>-165671582.68000001</v>
      </c>
      <c r="BU7" s="60">
        <v>-133333664.32000002</v>
      </c>
      <c r="BV7" s="60">
        <v>-21518172.059999995</v>
      </c>
      <c r="BW7" s="60">
        <v>0</v>
      </c>
      <c r="BX7" s="60">
        <v>-3151407.02</v>
      </c>
      <c r="BY7" s="60">
        <v>-82440103.789999992</v>
      </c>
      <c r="BZ7" s="60">
        <v>48928968.119999997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-153000</v>
      </c>
      <c r="CJ7" s="60">
        <v>-153000</v>
      </c>
      <c r="CK7" s="60">
        <v>0</v>
      </c>
      <c r="CL7" s="60">
        <v>-85270558.946192324</v>
      </c>
    </row>
    <row r="8" spans="1:90" ht="13.5" customHeight="1">
      <c r="A8" s="43" t="s">
        <v>4</v>
      </c>
      <c r="B8" s="58">
        <v>1003</v>
      </c>
      <c r="C8" s="59" t="s">
        <v>376</v>
      </c>
      <c r="D8" s="60">
        <v>10893379774.490009</v>
      </c>
      <c r="E8" s="60">
        <v>10014856801.110003</v>
      </c>
      <c r="F8" s="60">
        <v>22096932144.050003</v>
      </c>
      <c r="G8" s="60">
        <v>-11753298209.59</v>
      </c>
      <c r="H8" s="60">
        <v>-328777133.35000002</v>
      </c>
      <c r="I8" s="60">
        <v>-1910262018.3499947</v>
      </c>
      <c r="J8" s="60">
        <v>-3844874399.6799965</v>
      </c>
      <c r="K8" s="60">
        <v>-22715030662.799999</v>
      </c>
      <c r="L8" s="60">
        <v>18870156263.120003</v>
      </c>
      <c r="M8" s="60">
        <v>1389209593.7400017</v>
      </c>
      <c r="N8" s="60">
        <v>11604333040.98</v>
      </c>
      <c r="O8" s="60">
        <v>-10215123447.239998</v>
      </c>
      <c r="P8" s="60">
        <v>545402787.59000003</v>
      </c>
      <c r="Q8" s="60">
        <v>317002721.36000001</v>
      </c>
      <c r="R8" s="60">
        <v>228400066.22999999</v>
      </c>
      <c r="S8" s="60">
        <v>-419766277.31999999</v>
      </c>
      <c r="T8" s="60">
        <v>-260362432.75</v>
      </c>
      <c r="U8" s="60">
        <v>-1423263056.3099999</v>
      </c>
      <c r="V8" s="60">
        <v>1162900623.5599999</v>
      </c>
      <c r="W8" s="60">
        <v>-159403844.56999999</v>
      </c>
      <c r="X8" s="60">
        <v>28552785.899999999</v>
      </c>
      <c r="Y8" s="60">
        <v>-187956630.47</v>
      </c>
      <c r="Z8" s="60">
        <v>3151833580.21</v>
      </c>
      <c r="AA8" s="60">
        <v>1119101844.99</v>
      </c>
      <c r="AB8" s="60">
        <v>42420783.760000005</v>
      </c>
      <c r="AC8" s="60">
        <v>1763522198.01</v>
      </c>
      <c r="AD8" s="60">
        <v>226788753.45000002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9002774.0299999993</v>
      </c>
      <c r="AK8" s="60">
        <v>9002774.0299999993</v>
      </c>
      <c r="AL8" s="60">
        <v>0</v>
      </c>
      <c r="AM8" s="60">
        <v>47714914.809999943</v>
      </c>
      <c r="AN8" s="60">
        <v>565248348.48000002</v>
      </c>
      <c r="AO8" s="60">
        <v>-408600189.15000004</v>
      </c>
      <c r="AP8" s="60">
        <v>0</v>
      </c>
      <c r="AQ8" s="60">
        <v>0</v>
      </c>
      <c r="AR8" s="60">
        <v>-108933244.52000004</v>
      </c>
      <c r="AS8" s="60">
        <v>-9769674698.4900036</v>
      </c>
      <c r="AT8" s="60">
        <v>-3645967186.0000019</v>
      </c>
      <c r="AU8" s="60">
        <v>-9134209168.0100021</v>
      </c>
      <c r="AV8" s="60">
        <v>5488241982.0100002</v>
      </c>
      <c r="AW8" s="60">
        <v>-1874789384.8600006</v>
      </c>
      <c r="AX8" s="60">
        <v>-2783914473.1499977</v>
      </c>
      <c r="AY8" s="60">
        <v>-20708872936.690002</v>
      </c>
      <c r="AZ8" s="60">
        <v>-18269969468.610012</v>
      </c>
      <c r="BA8" s="60">
        <v>-19312681123.290001</v>
      </c>
      <c r="BB8" s="60">
        <v>0</v>
      </c>
      <c r="BC8" s="60">
        <v>16873777655.210007</v>
      </c>
      <c r="BD8" s="60">
        <v>17924958463.540005</v>
      </c>
      <c r="BE8" s="60">
        <v>909125088.2899971</v>
      </c>
      <c r="BF8" s="60">
        <v>11820147088.259998</v>
      </c>
      <c r="BG8" s="60">
        <v>13446341411.999998</v>
      </c>
      <c r="BH8" s="60">
        <v>8356474168.9600019</v>
      </c>
      <c r="BI8" s="60">
        <v>0</v>
      </c>
      <c r="BJ8" s="60">
        <v>-9982668492.7000008</v>
      </c>
      <c r="BK8" s="60">
        <v>-10911021999.970001</v>
      </c>
      <c r="BL8" s="60">
        <v>-1646.2700000000004</v>
      </c>
      <c r="BM8" s="60">
        <v>-34198.07</v>
      </c>
      <c r="BN8" s="60">
        <v>32551.8</v>
      </c>
      <c r="BO8" s="60">
        <v>-105388723.26999994</v>
      </c>
      <c r="BP8" s="60">
        <v>-105388723.26999994</v>
      </c>
      <c r="BQ8" s="60">
        <v>0</v>
      </c>
      <c r="BR8" s="60">
        <v>0</v>
      </c>
      <c r="BS8" s="60">
        <v>-3278842439.0200014</v>
      </c>
      <c r="BT8" s="60">
        <v>-2487903138.9500008</v>
      </c>
      <c r="BU8" s="60">
        <v>-1650853275.8000004</v>
      </c>
      <c r="BV8" s="60">
        <v>-335135015.37</v>
      </c>
      <c r="BW8" s="60">
        <v>0</v>
      </c>
      <c r="BX8" s="60">
        <v>0</v>
      </c>
      <c r="BY8" s="60">
        <v>0</v>
      </c>
      <c r="BZ8" s="60">
        <v>1631122107.8999999</v>
      </c>
      <c r="CA8" s="60">
        <v>-436073116.79999995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-864685319.07000005</v>
      </c>
      <c r="CJ8" s="60">
        <v>-864685319.07000005</v>
      </c>
      <c r="CK8" s="60">
        <v>0</v>
      </c>
      <c r="CL8" s="60">
        <v>1123705076.0000057</v>
      </c>
    </row>
    <row r="9" spans="1:90" ht="13.5" customHeight="1">
      <c r="A9" s="43" t="s">
        <v>5</v>
      </c>
      <c r="B9" s="58">
        <v>1004</v>
      </c>
      <c r="C9" s="59" t="s">
        <v>376</v>
      </c>
      <c r="D9" s="60">
        <v>69726528943.630035</v>
      </c>
      <c r="E9" s="60">
        <v>68250114248.130013</v>
      </c>
      <c r="F9" s="60">
        <v>76033218284.700012</v>
      </c>
      <c r="G9" s="60">
        <v>-6962644080.3000002</v>
      </c>
      <c r="H9" s="60">
        <v>-820459956.26999998</v>
      </c>
      <c r="I9" s="60">
        <v>-12029977002.899982</v>
      </c>
      <c r="J9" s="60">
        <v>-13669073491.709984</v>
      </c>
      <c r="K9" s="60">
        <v>-74864061920.439987</v>
      </c>
      <c r="L9" s="60">
        <v>61194988428.730003</v>
      </c>
      <c r="M9" s="60">
        <v>1459091786.3600006</v>
      </c>
      <c r="N9" s="60">
        <v>5962589085.4700003</v>
      </c>
      <c r="O9" s="60">
        <v>-4503497299.1099997</v>
      </c>
      <c r="P9" s="60">
        <v>180004702.45000005</v>
      </c>
      <c r="Q9" s="60">
        <v>848800786.62</v>
      </c>
      <c r="R9" s="60">
        <v>-668796084.16999996</v>
      </c>
      <c r="S9" s="60">
        <v>85639537.630000114</v>
      </c>
      <c r="T9" s="60">
        <v>-32477935.579999924</v>
      </c>
      <c r="U9" s="60">
        <v>-4740005884.4700003</v>
      </c>
      <c r="V9" s="60">
        <v>4707527948.8900003</v>
      </c>
      <c r="W9" s="60">
        <v>118117473.21000004</v>
      </c>
      <c r="X9" s="60">
        <v>663220760.78999996</v>
      </c>
      <c r="Y9" s="60">
        <v>-545103287.57999992</v>
      </c>
      <c r="Z9" s="60">
        <v>13103165787.349998</v>
      </c>
      <c r="AA9" s="60">
        <v>9991279518.1300011</v>
      </c>
      <c r="AB9" s="60">
        <v>0</v>
      </c>
      <c r="AC9" s="60">
        <v>1776297638.48</v>
      </c>
      <c r="AD9" s="60">
        <v>575067224.38999999</v>
      </c>
      <c r="AE9" s="60">
        <v>0</v>
      </c>
      <c r="AF9" s="60">
        <v>615921956.79999995</v>
      </c>
      <c r="AG9" s="60">
        <v>144599449.55000001</v>
      </c>
      <c r="AH9" s="60">
        <v>0</v>
      </c>
      <c r="AI9" s="60">
        <v>0</v>
      </c>
      <c r="AJ9" s="60">
        <v>80878129.850000009</v>
      </c>
      <c r="AK9" s="60">
        <v>80878129.850000009</v>
      </c>
      <c r="AL9" s="60">
        <v>0</v>
      </c>
      <c r="AM9" s="60">
        <v>236708243.57000008</v>
      </c>
      <c r="AN9" s="60">
        <v>158900678.46000007</v>
      </c>
      <c r="AO9" s="60">
        <v>65398362.340000011</v>
      </c>
      <c r="AP9" s="60">
        <v>0</v>
      </c>
      <c r="AQ9" s="60">
        <v>0</v>
      </c>
      <c r="AR9" s="60">
        <v>12409202.770000003</v>
      </c>
      <c r="AS9" s="60">
        <v>-58070203450.059998</v>
      </c>
      <c r="AT9" s="60">
        <v>-36999672856.360001</v>
      </c>
      <c r="AU9" s="60">
        <v>-38898729658.449997</v>
      </c>
      <c r="AV9" s="60">
        <v>1899056802.0899999</v>
      </c>
      <c r="AW9" s="60">
        <v>-8035752889.1899939</v>
      </c>
      <c r="AX9" s="60">
        <v>-8281485844.859993</v>
      </c>
      <c r="AY9" s="60">
        <v>-51175072838.939987</v>
      </c>
      <c r="AZ9" s="60">
        <v>-25579404036.359997</v>
      </c>
      <c r="BA9" s="60">
        <v>-57733174217.079994</v>
      </c>
      <c r="BB9" s="60">
        <v>0</v>
      </c>
      <c r="BC9" s="60">
        <v>32137505414.5</v>
      </c>
      <c r="BD9" s="60">
        <v>42893586994.079994</v>
      </c>
      <c r="BE9" s="60">
        <v>245732955.66999912</v>
      </c>
      <c r="BF9" s="60">
        <v>7737775853.7899971</v>
      </c>
      <c r="BG9" s="60">
        <v>4370904393.6500006</v>
      </c>
      <c r="BH9" s="60">
        <v>8473572831.4799986</v>
      </c>
      <c r="BI9" s="60">
        <v>0</v>
      </c>
      <c r="BJ9" s="60">
        <v>-5106701371.3400021</v>
      </c>
      <c r="BK9" s="60">
        <v>-7492042898.119998</v>
      </c>
      <c r="BL9" s="60">
        <v>17619452.950000286</v>
      </c>
      <c r="BM9" s="60">
        <v>17619452.950000286</v>
      </c>
      <c r="BN9" s="60">
        <v>0</v>
      </c>
      <c r="BO9" s="60">
        <v>-239145162.05999994</v>
      </c>
      <c r="BP9" s="60">
        <v>-239145162.05999994</v>
      </c>
      <c r="BQ9" s="60">
        <v>0</v>
      </c>
      <c r="BR9" s="60">
        <v>0</v>
      </c>
      <c r="BS9" s="60">
        <v>-12146911569.789999</v>
      </c>
      <c r="BT9" s="60">
        <v>-7577015924.1599998</v>
      </c>
      <c r="BU9" s="60">
        <v>-3014780020.5800004</v>
      </c>
      <c r="BV9" s="60">
        <v>-1096269209.7400002</v>
      </c>
      <c r="BW9" s="60">
        <v>0</v>
      </c>
      <c r="BX9" s="60">
        <v>-412511844</v>
      </c>
      <c r="BY9" s="60">
        <v>-229654507.89999998</v>
      </c>
      <c r="BZ9" s="60">
        <v>558180173.32000005</v>
      </c>
      <c r="CA9" s="60">
        <v>-374860236.73000008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-666340425.61000037</v>
      </c>
      <c r="CJ9" s="60">
        <v>-666340425.61000037</v>
      </c>
      <c r="CK9" s="60">
        <v>0</v>
      </c>
      <c r="CL9" s="60">
        <v>11656325493.570038</v>
      </c>
    </row>
    <row r="10" spans="1:90" ht="13.5" customHeight="1">
      <c r="A10" s="43" t="s">
        <v>7</v>
      </c>
      <c r="B10" s="58">
        <v>1005</v>
      </c>
      <c r="C10" s="59" t="s">
        <v>376</v>
      </c>
      <c r="D10" s="60">
        <v>54903467315.319977</v>
      </c>
      <c r="E10" s="60">
        <v>41664137003.490013</v>
      </c>
      <c r="F10" s="60">
        <v>54189705323.420013</v>
      </c>
      <c r="G10" s="60">
        <v>-11996168963.179998</v>
      </c>
      <c r="H10" s="60">
        <v>-529399356.75</v>
      </c>
      <c r="I10" s="60">
        <v>-2202291060.6400342</v>
      </c>
      <c r="J10" s="60">
        <v>-2667657634.8100357</v>
      </c>
      <c r="K10" s="60">
        <v>-53598554725.860023</v>
      </c>
      <c r="L10" s="60">
        <v>50930897091.049988</v>
      </c>
      <c r="M10" s="60">
        <v>626830875.77000141</v>
      </c>
      <c r="N10" s="60">
        <v>7911850473.1000004</v>
      </c>
      <c r="O10" s="60">
        <v>-7285019597.329999</v>
      </c>
      <c r="P10" s="60">
        <v>-161464301.60000002</v>
      </c>
      <c r="Q10" s="60">
        <v>635248808.74000001</v>
      </c>
      <c r="R10" s="60">
        <v>-796713110.34000003</v>
      </c>
      <c r="S10" s="60">
        <v>612554340.03999996</v>
      </c>
      <c r="T10" s="60">
        <v>693274482.99000001</v>
      </c>
      <c r="U10" s="60">
        <v>-1217829857.47</v>
      </c>
      <c r="V10" s="60">
        <v>1911104340.46</v>
      </c>
      <c r="W10" s="60">
        <v>-80720142.950000003</v>
      </c>
      <c r="X10" s="60">
        <v>63711942.579999998</v>
      </c>
      <c r="Y10" s="60">
        <v>-144432085.53</v>
      </c>
      <c r="Z10" s="60">
        <v>14310767474.640001</v>
      </c>
      <c r="AA10" s="60">
        <v>5940812451.3200006</v>
      </c>
      <c r="AB10" s="60">
        <v>1158660864.7900002</v>
      </c>
      <c r="AC10" s="60">
        <v>5481427796.9799995</v>
      </c>
      <c r="AD10" s="60">
        <v>1085425347.3800004</v>
      </c>
      <c r="AE10" s="60">
        <v>700000000</v>
      </c>
      <c r="AF10" s="60">
        <v>0</v>
      </c>
      <c r="AG10" s="60">
        <v>0</v>
      </c>
      <c r="AH10" s="60">
        <v>-55558985.829999968</v>
      </c>
      <c r="AI10" s="60">
        <v>0</v>
      </c>
      <c r="AJ10" s="60">
        <v>40198022.11999999</v>
      </c>
      <c r="AK10" s="60">
        <v>40198022.11999999</v>
      </c>
      <c r="AL10" s="60">
        <v>0</v>
      </c>
      <c r="AM10" s="60">
        <v>478101535.67000008</v>
      </c>
      <c r="AN10" s="60">
        <v>790013553.58000016</v>
      </c>
      <c r="AO10" s="60">
        <v>-205241562.94999999</v>
      </c>
      <c r="AP10" s="60">
        <v>-33101770.449999999</v>
      </c>
      <c r="AQ10" s="60">
        <v>0</v>
      </c>
      <c r="AR10" s="60">
        <v>-73568684.510000005</v>
      </c>
      <c r="AS10" s="60">
        <v>-45602915466.910027</v>
      </c>
      <c r="AT10" s="60">
        <v>-24629421847.319992</v>
      </c>
      <c r="AU10" s="60">
        <v>-29269466479.509991</v>
      </c>
      <c r="AV10" s="60">
        <v>4640044632.1899986</v>
      </c>
      <c r="AW10" s="60">
        <v>-7099720079.3300362</v>
      </c>
      <c r="AX10" s="60">
        <v>-7781961400.9500351</v>
      </c>
      <c r="AY10" s="60">
        <v>-50384050021.900024</v>
      </c>
      <c r="AZ10" s="60">
        <v>-38189306325.010002</v>
      </c>
      <c r="BA10" s="60">
        <v>-45269434693.170021</v>
      </c>
      <c r="BB10" s="60">
        <v>0</v>
      </c>
      <c r="BC10" s="60">
        <v>33074690996.279995</v>
      </c>
      <c r="BD10" s="60">
        <v>42602088620.949989</v>
      </c>
      <c r="BE10" s="60">
        <v>682241321.61999893</v>
      </c>
      <c r="BF10" s="60">
        <v>14191977133.119999</v>
      </c>
      <c r="BG10" s="60">
        <v>14697849334.25</v>
      </c>
      <c r="BH10" s="60">
        <v>6232484097.0499992</v>
      </c>
      <c r="BI10" s="60">
        <v>0</v>
      </c>
      <c r="BJ10" s="60">
        <v>-6738356298.1800013</v>
      </c>
      <c r="BK10" s="60">
        <v>-13509735811.5</v>
      </c>
      <c r="BL10" s="60">
        <v>0</v>
      </c>
      <c r="BM10" s="60">
        <v>0</v>
      </c>
      <c r="BN10" s="60">
        <v>0</v>
      </c>
      <c r="BO10" s="60">
        <v>-466383344.91000009</v>
      </c>
      <c r="BP10" s="60">
        <v>-466383344.91000009</v>
      </c>
      <c r="BQ10" s="60">
        <v>0</v>
      </c>
      <c r="BR10" s="60">
        <v>0</v>
      </c>
      <c r="BS10" s="60">
        <v>-11991204011.670002</v>
      </c>
      <c r="BT10" s="60">
        <v>-6304648340.25</v>
      </c>
      <c r="BU10" s="60">
        <v>-3869216306.6300006</v>
      </c>
      <c r="BV10" s="60">
        <v>-1145202385.8800001</v>
      </c>
      <c r="BW10" s="60">
        <v>0</v>
      </c>
      <c r="BX10" s="60">
        <v>-296147459.25999999</v>
      </c>
      <c r="BY10" s="60">
        <v>-188119574.87999994</v>
      </c>
      <c r="BZ10" s="60">
        <v>-187869944.77000001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-1416186183.6799994</v>
      </c>
      <c r="CJ10" s="60">
        <v>-1424725059.2999992</v>
      </c>
      <c r="CK10" s="60">
        <v>8538875.6199999992</v>
      </c>
      <c r="CL10" s="60">
        <v>9300551848.4099503</v>
      </c>
    </row>
    <row r="11" spans="1:90" ht="13.5" customHeight="1">
      <c r="A11" s="43" t="s">
        <v>9</v>
      </c>
      <c r="B11" s="58">
        <v>1006</v>
      </c>
      <c r="C11" s="59" t="s">
        <v>376</v>
      </c>
      <c r="D11" s="60">
        <v>9146874005.5999985</v>
      </c>
      <c r="E11" s="60">
        <v>8267541861.7300024</v>
      </c>
      <c r="F11" s="60">
        <v>10476225783.880003</v>
      </c>
      <c r="G11" s="60">
        <v>-1725687270.1799998</v>
      </c>
      <c r="H11" s="60">
        <v>-482996651.97000003</v>
      </c>
      <c r="I11" s="60">
        <v>-992676392.22000408</v>
      </c>
      <c r="J11" s="60">
        <v>-881780626.42000389</v>
      </c>
      <c r="K11" s="60">
        <v>-9707946173.0699978</v>
      </c>
      <c r="L11" s="60">
        <v>8826165546.6499939</v>
      </c>
      <c r="M11" s="60">
        <v>-161621328.0400002</v>
      </c>
      <c r="N11" s="60">
        <v>1085428357.1899998</v>
      </c>
      <c r="O11" s="60">
        <v>-1247049685.23</v>
      </c>
      <c r="P11" s="60">
        <v>50725562.24000001</v>
      </c>
      <c r="Q11" s="60">
        <v>471687457.04000002</v>
      </c>
      <c r="R11" s="60">
        <v>-420961894.80000001</v>
      </c>
      <c r="S11" s="60">
        <v>-244046740.05999959</v>
      </c>
      <c r="T11" s="60">
        <v>-867829419.43999982</v>
      </c>
      <c r="U11" s="60">
        <v>-2645680275.7499995</v>
      </c>
      <c r="V11" s="60">
        <v>1777850856.3099997</v>
      </c>
      <c r="W11" s="60">
        <v>623782679.38000023</v>
      </c>
      <c r="X11" s="60">
        <v>971274781.96000016</v>
      </c>
      <c r="Y11" s="60">
        <v>-347492102.57999992</v>
      </c>
      <c r="Z11" s="60">
        <v>1999634473.8399999</v>
      </c>
      <c r="AA11" s="60">
        <v>991232923.88999999</v>
      </c>
      <c r="AB11" s="60">
        <v>0</v>
      </c>
      <c r="AC11" s="60">
        <v>-284466608.41000003</v>
      </c>
      <c r="AD11" s="60">
        <v>1166075361.1999998</v>
      </c>
      <c r="AE11" s="60">
        <v>0</v>
      </c>
      <c r="AF11" s="60">
        <v>0</v>
      </c>
      <c r="AG11" s="60">
        <v>2946669.9299999997</v>
      </c>
      <c r="AH11" s="60">
        <v>123846127.22999999</v>
      </c>
      <c r="AI11" s="60">
        <v>0</v>
      </c>
      <c r="AJ11" s="60">
        <v>3250185.14</v>
      </c>
      <c r="AK11" s="60">
        <v>3250185.14</v>
      </c>
      <c r="AL11" s="60">
        <v>0</v>
      </c>
      <c r="AM11" s="60">
        <v>113170617.17000002</v>
      </c>
      <c r="AN11" s="60">
        <v>93143067.450000018</v>
      </c>
      <c r="AO11" s="60">
        <v>-1199678.24</v>
      </c>
      <c r="AP11" s="60">
        <v>0</v>
      </c>
      <c r="AQ11" s="60">
        <v>0</v>
      </c>
      <c r="AR11" s="60">
        <v>21227227.960000001</v>
      </c>
      <c r="AS11" s="60">
        <v>-7773427848.8599939</v>
      </c>
      <c r="AT11" s="60">
        <v>-4177845695.4799991</v>
      </c>
      <c r="AU11" s="60">
        <v>-4429211328.8399992</v>
      </c>
      <c r="AV11" s="60">
        <v>251365633.36000001</v>
      </c>
      <c r="AW11" s="60">
        <v>-1912810062.259994</v>
      </c>
      <c r="AX11" s="60">
        <v>-2157778947.4099941</v>
      </c>
      <c r="AY11" s="60">
        <v>-10596695830.099995</v>
      </c>
      <c r="AZ11" s="60">
        <v>-5882086968.4899998</v>
      </c>
      <c r="BA11" s="60">
        <v>-11197457095.649998</v>
      </c>
      <c r="BB11" s="60">
        <v>0</v>
      </c>
      <c r="BC11" s="60">
        <v>6482848234.0400019</v>
      </c>
      <c r="BD11" s="60">
        <v>8438916882.6900005</v>
      </c>
      <c r="BE11" s="60">
        <v>244968885.1500001</v>
      </c>
      <c r="BF11" s="60">
        <v>824920430.80000019</v>
      </c>
      <c r="BG11" s="60">
        <v>367627136.51000005</v>
      </c>
      <c r="BH11" s="60">
        <v>969411244.13</v>
      </c>
      <c r="BI11" s="60">
        <v>0</v>
      </c>
      <c r="BJ11" s="60">
        <v>-512117949.83999991</v>
      </c>
      <c r="BK11" s="60">
        <v>-579951545.6500001</v>
      </c>
      <c r="BL11" s="60">
        <v>0</v>
      </c>
      <c r="BM11" s="60">
        <v>0</v>
      </c>
      <c r="BN11" s="60">
        <v>0</v>
      </c>
      <c r="BO11" s="60">
        <v>-3616693.2699999996</v>
      </c>
      <c r="BP11" s="60">
        <v>-3616693.2699999996</v>
      </c>
      <c r="BQ11" s="60">
        <v>0</v>
      </c>
      <c r="BR11" s="60">
        <v>0</v>
      </c>
      <c r="BS11" s="60">
        <v>-1442399478.2899995</v>
      </c>
      <c r="BT11" s="60">
        <v>-1181964660.6499999</v>
      </c>
      <c r="BU11" s="60">
        <v>-276389562.60999995</v>
      </c>
      <c r="BV11" s="60">
        <v>-186262726.62999997</v>
      </c>
      <c r="BW11" s="60">
        <v>-1227323.9999999998</v>
      </c>
      <c r="BX11" s="60">
        <v>-10574097.419999998</v>
      </c>
      <c r="BY11" s="60">
        <v>-36299661.610000007</v>
      </c>
      <c r="BZ11" s="60">
        <v>250318554.63000003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-236755919.56000003</v>
      </c>
      <c r="CJ11" s="60">
        <v>-237979746.26000002</v>
      </c>
      <c r="CK11" s="60">
        <v>1223826.7</v>
      </c>
      <c r="CL11" s="60">
        <v>1373446156.7400045</v>
      </c>
    </row>
    <row r="12" spans="1:90" ht="13.5" customHeight="1">
      <c r="A12" s="43" t="s">
        <v>11</v>
      </c>
      <c r="B12" s="58">
        <v>1007</v>
      </c>
      <c r="C12" s="59" t="s">
        <v>376</v>
      </c>
      <c r="D12" s="60">
        <v>240766620.20000002</v>
      </c>
      <c r="E12" s="60">
        <v>276202606.28000009</v>
      </c>
      <c r="F12" s="60">
        <v>458684519.95000005</v>
      </c>
      <c r="G12" s="60">
        <v>-182481913.66999993</v>
      </c>
      <c r="H12" s="60">
        <v>0</v>
      </c>
      <c r="I12" s="60">
        <v>-35435986.080000073</v>
      </c>
      <c r="J12" s="60">
        <v>-60081302.220000088</v>
      </c>
      <c r="K12" s="60">
        <v>-572068712.00000012</v>
      </c>
      <c r="L12" s="60">
        <v>511987409.78000003</v>
      </c>
      <c r="M12" s="60">
        <v>24645316.140000015</v>
      </c>
      <c r="N12" s="60">
        <v>217464464.54999998</v>
      </c>
      <c r="O12" s="60">
        <v>-192819148.40999997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-5.4569682106375694E-12</v>
      </c>
      <c r="AN12" s="60">
        <v>0</v>
      </c>
      <c r="AO12" s="60">
        <v>-5.4569682106375694E-12</v>
      </c>
      <c r="AP12" s="60">
        <v>0</v>
      </c>
      <c r="AQ12" s="60">
        <v>0</v>
      </c>
      <c r="AR12" s="60">
        <v>0</v>
      </c>
      <c r="AS12" s="60">
        <v>-223725574.37000018</v>
      </c>
      <c r="AT12" s="60">
        <v>-39669833.029999979</v>
      </c>
      <c r="AU12" s="60">
        <v>-61757700.579999983</v>
      </c>
      <c r="AV12" s="60">
        <v>22087867.550000004</v>
      </c>
      <c r="AW12" s="60">
        <v>26053210.649999827</v>
      </c>
      <c r="AX12" s="60">
        <v>38891905.99000001</v>
      </c>
      <c r="AY12" s="60">
        <v>-323021351.88000011</v>
      </c>
      <c r="AZ12" s="60">
        <v>-84744738.88000001</v>
      </c>
      <c r="BA12" s="60">
        <v>-238276613.00000012</v>
      </c>
      <c r="BB12" s="60">
        <v>0</v>
      </c>
      <c r="BC12" s="60">
        <v>0</v>
      </c>
      <c r="BD12" s="60">
        <v>361913257.87000012</v>
      </c>
      <c r="BE12" s="60">
        <v>-12838695.340000182</v>
      </c>
      <c r="BF12" s="60">
        <v>114374630.10999992</v>
      </c>
      <c r="BG12" s="60">
        <v>30976306.860000003</v>
      </c>
      <c r="BH12" s="60">
        <v>83398323.249999925</v>
      </c>
      <c r="BI12" s="60">
        <v>0</v>
      </c>
      <c r="BJ12" s="60">
        <v>0</v>
      </c>
      <c r="BK12" s="60">
        <v>-127213325.45000011</v>
      </c>
      <c r="BL12" s="60">
        <v>-24703610.059999984</v>
      </c>
      <c r="BM12" s="60">
        <v>-31699286.00999999</v>
      </c>
      <c r="BN12" s="60">
        <v>6995675.9500000067</v>
      </c>
      <c r="BO12" s="60">
        <v>-33144312.75</v>
      </c>
      <c r="BP12" s="60">
        <v>-33144312.75</v>
      </c>
      <c r="BQ12" s="60">
        <v>0</v>
      </c>
      <c r="BR12" s="60">
        <v>0</v>
      </c>
      <c r="BS12" s="60">
        <v>-152261029.18000004</v>
      </c>
      <c r="BT12" s="60">
        <v>-54733447.560000047</v>
      </c>
      <c r="BU12" s="60">
        <v>-62637516.760000005</v>
      </c>
      <c r="BV12" s="60">
        <v>-8712767.6300000008</v>
      </c>
      <c r="BW12" s="60">
        <v>0</v>
      </c>
      <c r="BX12" s="60">
        <v>-2909813.03</v>
      </c>
      <c r="BY12" s="60">
        <v>-60226587.300000004</v>
      </c>
      <c r="BZ12" s="60">
        <v>71199414.620000035</v>
      </c>
      <c r="CA12" s="60">
        <v>-34240311.520000011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17041045.829999834</v>
      </c>
    </row>
    <row r="13" spans="1:90" ht="13.5" customHeight="1">
      <c r="A13" s="43" t="s">
        <v>13</v>
      </c>
      <c r="B13" s="58">
        <v>1008</v>
      </c>
      <c r="C13" s="59" t="s">
        <v>376</v>
      </c>
      <c r="D13" s="60">
        <v>14594195826.888826</v>
      </c>
      <c r="E13" s="60">
        <v>10292626726.289997</v>
      </c>
      <c r="F13" s="60">
        <v>12675088625.129997</v>
      </c>
      <c r="G13" s="60">
        <v>-1714128222.6299996</v>
      </c>
      <c r="H13" s="60">
        <v>-668333676.21000004</v>
      </c>
      <c r="I13" s="60">
        <v>-754328202.56000042</v>
      </c>
      <c r="J13" s="60">
        <v>-853877789.95000076</v>
      </c>
      <c r="K13" s="60">
        <v>-13617147072.250002</v>
      </c>
      <c r="L13" s="60">
        <v>12763269282.300001</v>
      </c>
      <c r="M13" s="60">
        <v>107919482.68000031</v>
      </c>
      <c r="N13" s="60">
        <v>1328933214.52</v>
      </c>
      <c r="O13" s="60">
        <v>-1221013731.8399997</v>
      </c>
      <c r="P13" s="60">
        <v>-8369895.2899999619</v>
      </c>
      <c r="Q13" s="60">
        <v>746234371.22000003</v>
      </c>
      <c r="R13" s="60">
        <v>-754604266.50999999</v>
      </c>
      <c r="S13" s="60">
        <v>220816178</v>
      </c>
      <c r="T13" s="60">
        <v>220816178</v>
      </c>
      <c r="U13" s="60">
        <v>0</v>
      </c>
      <c r="V13" s="60">
        <v>220816178</v>
      </c>
      <c r="W13" s="60">
        <v>0</v>
      </c>
      <c r="X13" s="60">
        <v>0</v>
      </c>
      <c r="Y13" s="60">
        <v>0</v>
      </c>
      <c r="Z13" s="60">
        <v>4559965602.758831</v>
      </c>
      <c r="AA13" s="60">
        <v>2702440416.7299995</v>
      </c>
      <c r="AB13" s="60">
        <v>150550341.27000001</v>
      </c>
      <c r="AC13" s="60">
        <v>893527848.36000013</v>
      </c>
      <c r="AD13" s="60">
        <v>50029524.409999967</v>
      </c>
      <c r="AE13" s="60">
        <v>0</v>
      </c>
      <c r="AF13" s="60">
        <v>6587168.5299999993</v>
      </c>
      <c r="AG13" s="60">
        <v>756830303.45883179</v>
      </c>
      <c r="AH13" s="60">
        <v>0</v>
      </c>
      <c r="AI13" s="60">
        <v>0</v>
      </c>
      <c r="AJ13" s="60">
        <v>11749932.690000001</v>
      </c>
      <c r="AK13" s="60">
        <v>11749932.690000001</v>
      </c>
      <c r="AL13" s="60">
        <v>0</v>
      </c>
      <c r="AM13" s="60">
        <v>263365589.70999992</v>
      </c>
      <c r="AN13" s="60">
        <v>258553835.30999991</v>
      </c>
      <c r="AO13" s="60">
        <v>22708.460000000057</v>
      </c>
      <c r="AP13" s="60">
        <v>-489890</v>
      </c>
      <c r="AQ13" s="60">
        <v>0</v>
      </c>
      <c r="AR13" s="60">
        <v>5278935.9400000004</v>
      </c>
      <c r="AS13" s="60">
        <v>-13223097886.780001</v>
      </c>
      <c r="AT13" s="60">
        <v>-6326261380.5700006</v>
      </c>
      <c r="AU13" s="60">
        <v>-7000622521.1200008</v>
      </c>
      <c r="AV13" s="60">
        <v>674361140.54999995</v>
      </c>
      <c r="AW13" s="60">
        <v>-3066282598.639998</v>
      </c>
      <c r="AX13" s="60">
        <v>-3342676408.3399982</v>
      </c>
      <c r="AY13" s="60">
        <v>-13265533624.250002</v>
      </c>
      <c r="AZ13" s="60">
        <v>-7250692819.2800016</v>
      </c>
      <c r="BA13" s="60">
        <v>-13308326333.41</v>
      </c>
      <c r="BB13" s="60">
        <v>0</v>
      </c>
      <c r="BC13" s="60">
        <v>7293485528.4400005</v>
      </c>
      <c r="BD13" s="60">
        <v>9922857215.9100037</v>
      </c>
      <c r="BE13" s="60">
        <v>276393809.70000017</v>
      </c>
      <c r="BF13" s="60">
        <v>1022042931.0600002</v>
      </c>
      <c r="BG13" s="60">
        <v>1040091523.3900002</v>
      </c>
      <c r="BH13" s="60">
        <v>50846403.160000019</v>
      </c>
      <c r="BI13" s="60">
        <v>0</v>
      </c>
      <c r="BJ13" s="60">
        <v>-68894995.49000001</v>
      </c>
      <c r="BK13" s="60">
        <v>-745649121.36000001</v>
      </c>
      <c r="BL13" s="60">
        <v>0</v>
      </c>
      <c r="BM13" s="60">
        <v>0</v>
      </c>
      <c r="BN13" s="60">
        <v>0</v>
      </c>
      <c r="BO13" s="60">
        <v>-52900505.650000006</v>
      </c>
      <c r="BP13" s="60">
        <v>-52903840.880000003</v>
      </c>
      <c r="BQ13" s="60">
        <v>0</v>
      </c>
      <c r="BR13" s="60">
        <v>3335.23</v>
      </c>
      <c r="BS13" s="60">
        <v>-3506242418.5300016</v>
      </c>
      <c r="BT13" s="60">
        <v>-1578653453.3700008</v>
      </c>
      <c r="BU13" s="60">
        <v>-744862225.43000007</v>
      </c>
      <c r="BV13" s="60">
        <v>-477669045.57000011</v>
      </c>
      <c r="BW13" s="60">
        <v>0</v>
      </c>
      <c r="BX13" s="60">
        <v>-72139178.370000035</v>
      </c>
      <c r="BY13" s="60">
        <v>-81042834.190000042</v>
      </c>
      <c r="BZ13" s="60">
        <v>187069262.25</v>
      </c>
      <c r="CA13" s="60">
        <v>-738944943.85000014</v>
      </c>
      <c r="CB13" s="60">
        <v>86648.310000000027</v>
      </c>
      <c r="CC13" s="60">
        <v>105236.40000000002</v>
      </c>
      <c r="CD13" s="60">
        <v>-396741.38</v>
      </c>
      <c r="CE13" s="60">
        <v>501977.78</v>
      </c>
      <c r="CF13" s="60">
        <v>-18588.089999999997</v>
      </c>
      <c r="CG13" s="60">
        <v>185209.35</v>
      </c>
      <c r="CH13" s="60">
        <v>-203797.44</v>
      </c>
      <c r="CI13" s="60">
        <v>-271497631.69999999</v>
      </c>
      <c r="CJ13" s="60">
        <v>-271497631.69999999</v>
      </c>
      <c r="CK13" s="60">
        <v>0</v>
      </c>
      <c r="CL13" s="60">
        <v>1371097940.1088257</v>
      </c>
    </row>
    <row r="14" spans="1:90" ht="13.5" customHeight="1">
      <c r="A14" s="43" t="s">
        <v>15</v>
      </c>
      <c r="B14" s="58">
        <v>1009</v>
      </c>
      <c r="C14" s="59" t="s">
        <v>376</v>
      </c>
      <c r="D14" s="60">
        <v>49377833277.889107</v>
      </c>
      <c r="E14" s="60">
        <v>43426799046.12999</v>
      </c>
      <c r="F14" s="60">
        <v>54418278587.219994</v>
      </c>
      <c r="G14" s="60">
        <v>-9954134049.7299995</v>
      </c>
      <c r="H14" s="60">
        <v>-1037345491.3599999</v>
      </c>
      <c r="I14" s="60">
        <v>-3926070242.1197958</v>
      </c>
      <c r="J14" s="60">
        <v>-5709303599.2197952</v>
      </c>
      <c r="K14" s="60">
        <v>-56181105314.119781</v>
      </c>
      <c r="L14" s="60">
        <v>50471801714.899986</v>
      </c>
      <c r="M14" s="60">
        <v>1618571068.9899998</v>
      </c>
      <c r="N14" s="60">
        <v>6939009424.0799999</v>
      </c>
      <c r="O14" s="60">
        <v>-5320438355.0900002</v>
      </c>
      <c r="P14" s="60">
        <v>164662288.10999978</v>
      </c>
      <c r="Q14" s="60">
        <v>1120823656.2299998</v>
      </c>
      <c r="R14" s="60">
        <v>-956161368.12</v>
      </c>
      <c r="S14" s="60">
        <v>16247952.849999927</v>
      </c>
      <c r="T14" s="60">
        <v>14149717.319999933</v>
      </c>
      <c r="U14" s="60">
        <v>-1942027989.1200001</v>
      </c>
      <c r="V14" s="60">
        <v>1956177706.4400001</v>
      </c>
      <c r="W14" s="60">
        <v>2098235.5299999937</v>
      </c>
      <c r="X14" s="60">
        <v>56557065.399999999</v>
      </c>
      <c r="Y14" s="60">
        <v>-54458829.870000005</v>
      </c>
      <c r="Z14" s="60">
        <v>9389787240.3489132</v>
      </c>
      <c r="AA14" s="60">
        <v>5387300501.9131279</v>
      </c>
      <c r="AB14" s="60">
        <v>-33462578.198516008</v>
      </c>
      <c r="AC14" s="60">
        <v>2829475301.3399248</v>
      </c>
      <c r="AD14" s="60">
        <v>1189896671.9365323</v>
      </c>
      <c r="AE14" s="60">
        <v>951969.65760000004</v>
      </c>
      <c r="AF14" s="60">
        <v>5982873.8350519994</v>
      </c>
      <c r="AG14" s="60">
        <v>7772716.1426640023</v>
      </c>
      <c r="AH14" s="60">
        <v>0</v>
      </c>
      <c r="AI14" s="60">
        <v>1869783.7225259999</v>
      </c>
      <c r="AJ14" s="60">
        <v>36208196.18</v>
      </c>
      <c r="AK14" s="60">
        <v>36208196.18</v>
      </c>
      <c r="AL14" s="60">
        <v>0</v>
      </c>
      <c r="AM14" s="60">
        <v>434861084.50000012</v>
      </c>
      <c r="AN14" s="60">
        <v>496014080.98000014</v>
      </c>
      <c r="AO14" s="60">
        <v>-52051803.170000002</v>
      </c>
      <c r="AP14" s="60">
        <v>27034512</v>
      </c>
      <c r="AQ14" s="60">
        <v>0</v>
      </c>
      <c r="AR14" s="60">
        <v>-36135705.309999995</v>
      </c>
      <c r="AS14" s="60">
        <v>-41800185466.599991</v>
      </c>
      <c r="AT14" s="60">
        <v>-23012777613.07</v>
      </c>
      <c r="AU14" s="60">
        <v>-24105631969.73</v>
      </c>
      <c r="AV14" s="60">
        <v>1092854356.6600003</v>
      </c>
      <c r="AW14" s="60">
        <v>-5948300155.6899929</v>
      </c>
      <c r="AX14" s="60">
        <v>-7530862532.5399933</v>
      </c>
      <c r="AY14" s="60">
        <v>-41272126446.259995</v>
      </c>
      <c r="AZ14" s="60">
        <v>-28318258969.819981</v>
      </c>
      <c r="BA14" s="60">
        <v>-30476574180.690006</v>
      </c>
      <c r="BB14" s="60">
        <v>0</v>
      </c>
      <c r="BC14" s="60">
        <v>17522706704.249996</v>
      </c>
      <c r="BD14" s="60">
        <v>33741263913.720001</v>
      </c>
      <c r="BE14" s="60">
        <v>1582562376.8500004</v>
      </c>
      <c r="BF14" s="60">
        <v>6674774243.8599997</v>
      </c>
      <c r="BG14" s="60">
        <v>5620389487.210001</v>
      </c>
      <c r="BH14" s="60">
        <v>3509825091.3599997</v>
      </c>
      <c r="BI14" s="60">
        <v>0</v>
      </c>
      <c r="BJ14" s="60">
        <v>-2455440334.71</v>
      </c>
      <c r="BK14" s="60">
        <v>-5092211867.0099993</v>
      </c>
      <c r="BL14" s="60">
        <v>0</v>
      </c>
      <c r="BM14" s="60">
        <v>0</v>
      </c>
      <c r="BN14" s="60">
        <v>0</v>
      </c>
      <c r="BO14" s="60">
        <v>-737968248.01999986</v>
      </c>
      <c r="BP14" s="60">
        <v>-737968248.01999986</v>
      </c>
      <c r="BQ14" s="60">
        <v>0</v>
      </c>
      <c r="BR14" s="60">
        <v>0</v>
      </c>
      <c r="BS14" s="60">
        <v>-11037093323.870003</v>
      </c>
      <c r="BT14" s="60">
        <v>-8484445812.1000023</v>
      </c>
      <c r="BU14" s="60">
        <v>-2245313253.5799999</v>
      </c>
      <c r="BV14" s="60">
        <v>-770432737.11000013</v>
      </c>
      <c r="BW14" s="60">
        <v>0</v>
      </c>
      <c r="BX14" s="60">
        <v>-269805432.63999993</v>
      </c>
      <c r="BY14" s="60">
        <v>-1257691.1200000003</v>
      </c>
      <c r="BZ14" s="60">
        <v>860030674.50000012</v>
      </c>
      <c r="CA14" s="60">
        <v>-125869071.81999998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-1064046125.9499998</v>
      </c>
      <c r="CJ14" s="60">
        <v>-1064046125.9499998</v>
      </c>
      <c r="CK14" s="60">
        <v>0</v>
      </c>
      <c r="CL14" s="60">
        <v>7577647811.2891159</v>
      </c>
    </row>
    <row r="15" spans="1:90" ht="13.5" customHeight="1">
      <c r="A15" s="43" t="s">
        <v>17</v>
      </c>
      <c r="B15" s="58">
        <v>1010</v>
      </c>
      <c r="C15" s="59" t="s">
        <v>376</v>
      </c>
      <c r="D15" s="60">
        <v>2865498528.8300023</v>
      </c>
      <c r="E15" s="60">
        <v>3656439441.7699995</v>
      </c>
      <c r="F15" s="60">
        <v>3667256421.8199997</v>
      </c>
      <c r="G15" s="60">
        <v>-10816980.050000001</v>
      </c>
      <c r="H15" s="60">
        <v>0</v>
      </c>
      <c r="I15" s="60">
        <v>-1645430205.2199974</v>
      </c>
      <c r="J15" s="60">
        <v>-1645430205.2199974</v>
      </c>
      <c r="K15" s="60">
        <v>-8999445800.7199974</v>
      </c>
      <c r="L15" s="60">
        <v>7354015595.5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-568839.02000000048</v>
      </c>
      <c r="T15" s="60">
        <v>-568839.02000000048</v>
      </c>
      <c r="U15" s="60">
        <v>-5460208.4100000001</v>
      </c>
      <c r="V15" s="60">
        <v>4891369.3899999997</v>
      </c>
      <c r="W15" s="60">
        <v>0</v>
      </c>
      <c r="X15" s="60">
        <v>0</v>
      </c>
      <c r="Y15" s="60">
        <v>0</v>
      </c>
      <c r="Z15" s="60">
        <v>853618797.96000004</v>
      </c>
      <c r="AA15" s="60">
        <v>254270278.58000004</v>
      </c>
      <c r="AB15" s="60">
        <v>182539136.84999999</v>
      </c>
      <c r="AC15" s="60">
        <v>415884504.76999998</v>
      </c>
      <c r="AD15" s="60">
        <v>924877.76000000024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1439333.34</v>
      </c>
      <c r="AN15" s="60">
        <v>0</v>
      </c>
      <c r="AO15" s="60">
        <v>0</v>
      </c>
      <c r="AP15" s="60">
        <v>1439333.34</v>
      </c>
      <c r="AQ15" s="60">
        <v>0</v>
      </c>
      <c r="AR15" s="60">
        <v>0</v>
      </c>
      <c r="AS15" s="60">
        <v>-2048792354.3099997</v>
      </c>
      <c r="AT15" s="60">
        <v>-273382469.68999994</v>
      </c>
      <c r="AU15" s="60">
        <v>-277982469.68999994</v>
      </c>
      <c r="AV15" s="60">
        <v>4600000</v>
      </c>
      <c r="AW15" s="60">
        <v>-41673808.379999965</v>
      </c>
      <c r="AX15" s="60">
        <v>-37073808.379999965</v>
      </c>
      <c r="AY15" s="60">
        <v>-191028274.94999999</v>
      </c>
      <c r="AZ15" s="60">
        <v>-174677030.17000002</v>
      </c>
      <c r="BA15" s="60">
        <v>-27509666.609999992</v>
      </c>
      <c r="BB15" s="60">
        <v>0</v>
      </c>
      <c r="BC15" s="60">
        <v>11158421.830000002</v>
      </c>
      <c r="BD15" s="60">
        <v>153954466.57000002</v>
      </c>
      <c r="BE15" s="60">
        <v>-4600000</v>
      </c>
      <c r="BF15" s="60">
        <v>6400000</v>
      </c>
      <c r="BG15" s="60">
        <v>6400000</v>
      </c>
      <c r="BH15" s="60">
        <v>0</v>
      </c>
      <c r="BI15" s="60">
        <v>0</v>
      </c>
      <c r="BJ15" s="60">
        <v>0</v>
      </c>
      <c r="BK15" s="60">
        <v>-11000000</v>
      </c>
      <c r="BL15" s="60">
        <v>0</v>
      </c>
      <c r="BM15" s="60">
        <v>0</v>
      </c>
      <c r="BN15" s="60">
        <v>0</v>
      </c>
      <c r="BO15" s="60">
        <v>-122274.26999999989</v>
      </c>
      <c r="BP15" s="60">
        <v>-122274.26999999989</v>
      </c>
      <c r="BQ15" s="60">
        <v>0</v>
      </c>
      <c r="BR15" s="60">
        <v>0</v>
      </c>
      <c r="BS15" s="60">
        <v>-1735010528.9099998</v>
      </c>
      <c r="BT15" s="60">
        <v>-1499749563.5799997</v>
      </c>
      <c r="BU15" s="60">
        <v>-144049179.93000001</v>
      </c>
      <c r="BV15" s="60">
        <v>-29523449.910000004</v>
      </c>
      <c r="BW15" s="60">
        <v>0</v>
      </c>
      <c r="BX15" s="60">
        <v>-2733173.5300000007</v>
      </c>
      <c r="BY15" s="60">
        <v>-58825438.059999987</v>
      </c>
      <c r="BZ15" s="60">
        <v>0</v>
      </c>
      <c r="CA15" s="60">
        <v>-129723.90000000001</v>
      </c>
      <c r="CB15" s="60">
        <v>1396726.9400000032</v>
      </c>
      <c r="CC15" s="60">
        <v>1396726.9400000032</v>
      </c>
      <c r="CD15" s="60">
        <v>-8913260.8399999961</v>
      </c>
      <c r="CE15" s="60">
        <v>10309987.779999999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816706174.5200026</v>
      </c>
    </row>
    <row r="16" spans="1:90" ht="13.5" customHeight="1">
      <c r="A16" s="43" t="s">
        <v>19</v>
      </c>
      <c r="B16" s="58">
        <v>1011</v>
      </c>
      <c r="C16" s="59" t="s">
        <v>376</v>
      </c>
      <c r="D16" s="60">
        <v>359520156.21999979</v>
      </c>
      <c r="E16" s="60">
        <v>453139532.98999989</v>
      </c>
      <c r="F16" s="60">
        <v>911011610.74999988</v>
      </c>
      <c r="G16" s="60">
        <v>-457872077.75999999</v>
      </c>
      <c r="H16" s="60">
        <v>0</v>
      </c>
      <c r="I16" s="60">
        <v>-152446953.81</v>
      </c>
      <c r="J16" s="60">
        <v>-304893907.64999998</v>
      </c>
      <c r="K16" s="60">
        <v>-965162031.33000004</v>
      </c>
      <c r="L16" s="60">
        <v>660268123.68000007</v>
      </c>
      <c r="M16" s="60">
        <v>152446953.83999997</v>
      </c>
      <c r="N16" s="60">
        <v>482581015.69</v>
      </c>
      <c r="O16" s="60">
        <v>-330134061.85000002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7288275</v>
      </c>
      <c r="AA16" s="60">
        <v>7288275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44919719.039999887</v>
      </c>
      <c r="AK16" s="60">
        <v>44919719.039999887</v>
      </c>
      <c r="AL16" s="60">
        <v>0</v>
      </c>
      <c r="AM16" s="60">
        <v>6619583</v>
      </c>
      <c r="AN16" s="60">
        <v>6619583</v>
      </c>
      <c r="AO16" s="60">
        <v>0</v>
      </c>
      <c r="AP16" s="60">
        <v>0</v>
      </c>
      <c r="AQ16" s="60">
        <v>0</v>
      </c>
      <c r="AR16" s="60">
        <v>0</v>
      </c>
      <c r="AS16" s="60">
        <v>-585115112.88999987</v>
      </c>
      <c r="AT16" s="60">
        <v>-86904508.939999998</v>
      </c>
      <c r="AU16" s="60">
        <v>-173820200.75999999</v>
      </c>
      <c r="AV16" s="60">
        <v>86915691.819999993</v>
      </c>
      <c r="AW16" s="60">
        <v>-58449811.870000005</v>
      </c>
      <c r="AX16" s="60">
        <v>-125579986.65999997</v>
      </c>
      <c r="AY16" s="60">
        <v>-724563393.87</v>
      </c>
      <c r="AZ16" s="60">
        <v>-827102472.85000002</v>
      </c>
      <c r="BA16" s="60">
        <v>-229840403</v>
      </c>
      <c r="BB16" s="60">
        <v>0</v>
      </c>
      <c r="BC16" s="60">
        <v>332379481.98000002</v>
      </c>
      <c r="BD16" s="60">
        <v>598983407.21000004</v>
      </c>
      <c r="BE16" s="60">
        <v>67130174.789999962</v>
      </c>
      <c r="BF16" s="60">
        <v>357863770.17999995</v>
      </c>
      <c r="BG16" s="60">
        <v>411191887.55999994</v>
      </c>
      <c r="BH16" s="60">
        <v>110834985</v>
      </c>
      <c r="BI16" s="60">
        <v>0</v>
      </c>
      <c r="BJ16" s="60">
        <v>-164163102.38</v>
      </c>
      <c r="BK16" s="60">
        <v>-290733595.38999999</v>
      </c>
      <c r="BL16" s="60">
        <v>0</v>
      </c>
      <c r="BM16" s="60">
        <v>0</v>
      </c>
      <c r="BN16" s="60">
        <v>0</v>
      </c>
      <c r="BO16" s="60">
        <v>-57914667.299999997</v>
      </c>
      <c r="BP16" s="60">
        <v>-57914667.299999997</v>
      </c>
      <c r="BQ16" s="60">
        <v>0</v>
      </c>
      <c r="BR16" s="60">
        <v>0</v>
      </c>
      <c r="BS16" s="60">
        <v>-362207597.5799998</v>
      </c>
      <c r="BT16" s="60">
        <v>-81290205.870000005</v>
      </c>
      <c r="BU16" s="60">
        <v>-83823040.789999694</v>
      </c>
      <c r="BV16" s="60">
        <v>-51435961.630000003</v>
      </c>
      <c r="BW16" s="60">
        <v>0</v>
      </c>
      <c r="BX16" s="60">
        <v>0</v>
      </c>
      <c r="BY16" s="60">
        <v>-151260843.95000002</v>
      </c>
      <c r="BZ16" s="60">
        <v>5602454.659999907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-19638527.199999999</v>
      </c>
      <c r="CJ16" s="60">
        <v>-19638527.199999999</v>
      </c>
      <c r="CK16" s="60">
        <v>0</v>
      </c>
      <c r="CL16" s="60">
        <v>-225594956.67000008</v>
      </c>
    </row>
    <row r="17" spans="1:90" ht="13.5" customHeight="1">
      <c r="A17" s="43" t="s">
        <v>21</v>
      </c>
      <c r="B17" s="58">
        <v>1012</v>
      </c>
      <c r="C17" s="59" t="s">
        <v>376</v>
      </c>
      <c r="D17" s="60">
        <v>5412813799.050004</v>
      </c>
      <c r="E17" s="60">
        <v>3532989489.2700014</v>
      </c>
      <c r="F17" s="60">
        <v>4950569193.0500011</v>
      </c>
      <c r="G17" s="60">
        <v>-1153682355.4099998</v>
      </c>
      <c r="H17" s="60">
        <v>-263897348.37</v>
      </c>
      <c r="I17" s="60">
        <v>-194050420.93999782</v>
      </c>
      <c r="J17" s="60">
        <v>-401778738.43999767</v>
      </c>
      <c r="K17" s="60">
        <v>-5005997222.4399986</v>
      </c>
      <c r="L17" s="60">
        <v>4604218484.000001</v>
      </c>
      <c r="M17" s="60">
        <v>150776961.12999988</v>
      </c>
      <c r="N17" s="60">
        <v>679322417.18999994</v>
      </c>
      <c r="O17" s="60">
        <v>-528545456.06000006</v>
      </c>
      <c r="P17" s="60">
        <v>56951356.369999975</v>
      </c>
      <c r="Q17" s="60">
        <v>242042262.28999999</v>
      </c>
      <c r="R17" s="60">
        <v>-185090905.92000002</v>
      </c>
      <c r="S17" s="60">
        <v>-155236947.86000001</v>
      </c>
      <c r="T17" s="60">
        <v>-155236874.82000002</v>
      </c>
      <c r="U17" s="60">
        <v>-162668643.33000001</v>
      </c>
      <c r="V17" s="60">
        <v>7431768.5099999998</v>
      </c>
      <c r="W17" s="60">
        <v>-73.040000000000006</v>
      </c>
      <c r="X17" s="60">
        <v>0</v>
      </c>
      <c r="Y17" s="60">
        <v>-73.040000000000006</v>
      </c>
      <c r="Z17" s="60">
        <v>2156203286.9400001</v>
      </c>
      <c r="AA17" s="60">
        <v>1085268303.98</v>
      </c>
      <c r="AB17" s="60">
        <v>186196051.83999997</v>
      </c>
      <c r="AC17" s="60">
        <v>884738931.12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15093660.629999999</v>
      </c>
      <c r="AK17" s="60">
        <v>15093660.629999999</v>
      </c>
      <c r="AL17" s="60">
        <v>0</v>
      </c>
      <c r="AM17" s="60">
        <v>57814731.009999976</v>
      </c>
      <c r="AN17" s="60">
        <v>194894341.56</v>
      </c>
      <c r="AO17" s="60">
        <v>-34955655.370000005</v>
      </c>
      <c r="AP17" s="60">
        <v>0</v>
      </c>
      <c r="AQ17" s="60">
        <v>0</v>
      </c>
      <c r="AR17" s="60">
        <v>-102123955.18000002</v>
      </c>
      <c r="AS17" s="60">
        <v>-4428348979.7214813</v>
      </c>
      <c r="AT17" s="60">
        <v>-1874318127.52</v>
      </c>
      <c r="AU17" s="60">
        <v>-2198980846.75</v>
      </c>
      <c r="AV17" s="60">
        <v>324662719.23000002</v>
      </c>
      <c r="AW17" s="60">
        <v>-1286413006.3000021</v>
      </c>
      <c r="AX17" s="60">
        <v>-1060134178.0800028</v>
      </c>
      <c r="AY17" s="60">
        <v>-9127943201.9600029</v>
      </c>
      <c r="AZ17" s="60">
        <v>-6113201220.2000017</v>
      </c>
      <c r="BA17" s="60">
        <v>-11141944408.390003</v>
      </c>
      <c r="BB17" s="60">
        <v>0</v>
      </c>
      <c r="BC17" s="60">
        <v>8127202426.6300011</v>
      </c>
      <c r="BD17" s="60">
        <v>8067809023.8800001</v>
      </c>
      <c r="BE17" s="60">
        <v>-226278828.21999931</v>
      </c>
      <c r="BF17" s="60">
        <v>1979341625.5600004</v>
      </c>
      <c r="BG17" s="60">
        <v>1961189150.6700003</v>
      </c>
      <c r="BH17" s="60">
        <v>1886754678.5500002</v>
      </c>
      <c r="BI17" s="60">
        <v>0</v>
      </c>
      <c r="BJ17" s="60">
        <v>-1868602203.6599998</v>
      </c>
      <c r="BK17" s="60">
        <v>-2205620453.7799997</v>
      </c>
      <c r="BL17" s="60">
        <v>0</v>
      </c>
      <c r="BM17" s="60">
        <v>0</v>
      </c>
      <c r="BN17" s="60">
        <v>0</v>
      </c>
      <c r="BO17" s="60">
        <v>-84287160.900000006</v>
      </c>
      <c r="BP17" s="60">
        <v>-84287160.900000006</v>
      </c>
      <c r="BQ17" s="60">
        <v>0</v>
      </c>
      <c r="BR17" s="60">
        <v>0</v>
      </c>
      <c r="BS17" s="60">
        <v>-1183330685.0014787</v>
      </c>
      <c r="BT17" s="60">
        <v>-665827851.05147874</v>
      </c>
      <c r="BU17" s="60">
        <v>-230447328.89999995</v>
      </c>
      <c r="BV17" s="60">
        <v>-268550700.33999991</v>
      </c>
      <c r="BW17" s="60">
        <v>0</v>
      </c>
      <c r="BX17" s="60">
        <v>-2906974.2099999995</v>
      </c>
      <c r="BY17" s="60">
        <v>-61515583.819999985</v>
      </c>
      <c r="BZ17" s="60">
        <v>109432244.05000001</v>
      </c>
      <c r="CA17" s="60">
        <v>-63514490.730000019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984464819.32852268</v>
      </c>
    </row>
    <row r="18" spans="1:90" ht="13.5" customHeight="1">
      <c r="A18" s="43" t="s">
        <v>23</v>
      </c>
      <c r="B18" s="58">
        <v>1013</v>
      </c>
      <c r="C18" s="59" t="s">
        <v>376</v>
      </c>
      <c r="D18" s="60">
        <v>413709846.65999979</v>
      </c>
      <c r="E18" s="60">
        <v>210770588.61999989</v>
      </c>
      <c r="F18" s="60">
        <v>1348555133.2499998</v>
      </c>
      <c r="G18" s="60">
        <v>-1137784544.6299999</v>
      </c>
      <c r="H18" s="60">
        <v>0</v>
      </c>
      <c r="I18" s="60">
        <v>102094266.98999989</v>
      </c>
      <c r="J18" s="60">
        <v>-43756166.309999943</v>
      </c>
      <c r="K18" s="60">
        <v>-1452069949.6300001</v>
      </c>
      <c r="L18" s="60">
        <v>1408313783.3200002</v>
      </c>
      <c r="M18" s="60">
        <v>145850433.29999983</v>
      </c>
      <c r="N18" s="60">
        <v>997760051.89999986</v>
      </c>
      <c r="O18" s="60">
        <v>-851909618.60000002</v>
      </c>
      <c r="P18" s="60">
        <v>0</v>
      </c>
      <c r="Q18" s="60">
        <v>0</v>
      </c>
      <c r="R18" s="60">
        <v>0</v>
      </c>
      <c r="S18" s="60">
        <v>-4682796.6400000006</v>
      </c>
      <c r="T18" s="60">
        <v>-11425764.509999998</v>
      </c>
      <c r="U18" s="60">
        <v>-38815464.43</v>
      </c>
      <c r="V18" s="60">
        <v>27389699.920000002</v>
      </c>
      <c r="W18" s="60">
        <v>6742967.8699999973</v>
      </c>
      <c r="X18" s="60">
        <v>27305055.739999998</v>
      </c>
      <c r="Y18" s="60">
        <v>-20562087.870000001</v>
      </c>
      <c r="Z18" s="60">
        <v>87276312.00999999</v>
      </c>
      <c r="AA18" s="60">
        <v>73011609.599999994</v>
      </c>
      <c r="AB18" s="60">
        <v>0</v>
      </c>
      <c r="AC18" s="60">
        <v>1352555.2400000002</v>
      </c>
      <c r="AD18" s="60">
        <v>12912147.169999998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18028664.000000007</v>
      </c>
      <c r="AK18" s="60">
        <v>71290309.700000003</v>
      </c>
      <c r="AL18" s="60">
        <v>-53261645.699999996</v>
      </c>
      <c r="AM18" s="60">
        <v>222811.67999999947</v>
      </c>
      <c r="AN18" s="60">
        <v>-6439543.5899999999</v>
      </c>
      <c r="AO18" s="60">
        <v>5366188.5199999996</v>
      </c>
      <c r="AP18" s="60">
        <v>0</v>
      </c>
      <c r="AQ18" s="60">
        <v>0</v>
      </c>
      <c r="AR18" s="60">
        <v>1296166.7499999998</v>
      </c>
      <c r="AS18" s="60">
        <v>-551846888.3300004</v>
      </c>
      <c r="AT18" s="60">
        <v>-139943389.05999982</v>
      </c>
      <c r="AU18" s="60">
        <v>-570755946.55999982</v>
      </c>
      <c r="AV18" s="60">
        <v>430812557.5</v>
      </c>
      <c r="AW18" s="60">
        <v>-66735330.000000477</v>
      </c>
      <c r="AX18" s="60">
        <v>56553942.489999771</v>
      </c>
      <c r="AY18" s="60">
        <v>-2007103187.7299998</v>
      </c>
      <c r="AZ18" s="60">
        <v>-1556139974.1499999</v>
      </c>
      <c r="BA18" s="60">
        <v>-1473243186.05</v>
      </c>
      <c r="BB18" s="60">
        <v>0</v>
      </c>
      <c r="BC18" s="60">
        <v>1022279972.47</v>
      </c>
      <c r="BD18" s="60">
        <v>2063657130.2199996</v>
      </c>
      <c r="BE18" s="60">
        <v>-123289272.49000025</v>
      </c>
      <c r="BF18" s="60">
        <v>1506703439.6299996</v>
      </c>
      <c r="BG18" s="60">
        <v>1177834094.5899999</v>
      </c>
      <c r="BH18" s="60">
        <v>1125146721.8699996</v>
      </c>
      <c r="BI18" s="60">
        <v>0</v>
      </c>
      <c r="BJ18" s="60">
        <v>-796277376.82999992</v>
      </c>
      <c r="BK18" s="60">
        <v>-1629992712.1199999</v>
      </c>
      <c r="BL18" s="60">
        <v>0</v>
      </c>
      <c r="BM18" s="60">
        <v>0</v>
      </c>
      <c r="BN18" s="60">
        <v>0</v>
      </c>
      <c r="BO18" s="60">
        <v>-16734314.510000002</v>
      </c>
      <c r="BP18" s="60">
        <v>-16734314.510000002</v>
      </c>
      <c r="BQ18" s="60">
        <v>0</v>
      </c>
      <c r="BR18" s="60">
        <v>0</v>
      </c>
      <c r="BS18" s="60">
        <v>-328433854.76000005</v>
      </c>
      <c r="BT18" s="60">
        <v>-258064359.61000004</v>
      </c>
      <c r="BU18" s="60">
        <v>-150459866.49000004</v>
      </c>
      <c r="BV18" s="60">
        <v>-36242787.140000008</v>
      </c>
      <c r="BW18" s="60">
        <v>0</v>
      </c>
      <c r="BX18" s="60">
        <v>-4237139.03</v>
      </c>
      <c r="BY18" s="60">
        <v>-44658438.960000001</v>
      </c>
      <c r="BZ18" s="60">
        <v>187725567.21999997</v>
      </c>
      <c r="CA18" s="60">
        <v>-22496830.75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-138137041.67000061</v>
      </c>
    </row>
    <row r="19" spans="1:90" ht="13.5" customHeight="1">
      <c r="A19" s="43" t="s">
        <v>25</v>
      </c>
      <c r="B19" s="58">
        <v>1016</v>
      </c>
      <c r="C19" s="59" t="s">
        <v>376</v>
      </c>
      <c r="D19" s="60">
        <v>218654181.6599991</v>
      </c>
      <c r="E19" s="60">
        <v>76556709.879999161</v>
      </c>
      <c r="F19" s="60">
        <v>618339848.4399991</v>
      </c>
      <c r="G19" s="60">
        <v>-541783138.55999994</v>
      </c>
      <c r="H19" s="60">
        <v>0</v>
      </c>
      <c r="I19" s="60">
        <v>74754406.249999881</v>
      </c>
      <c r="J19" s="60">
        <v>-146941415.19000012</v>
      </c>
      <c r="K19" s="60">
        <v>-481099667.60000014</v>
      </c>
      <c r="L19" s="60">
        <v>334158252.41000003</v>
      </c>
      <c r="M19" s="60">
        <v>221695821.44</v>
      </c>
      <c r="N19" s="60">
        <v>267972481.32999998</v>
      </c>
      <c r="O19" s="60">
        <v>-46276659.890000001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67030832.930000074</v>
      </c>
      <c r="AA19" s="60">
        <v>67030832.930000074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312232.59999999451</v>
      </c>
      <c r="AN19" s="60">
        <v>7808585.8499999931</v>
      </c>
      <c r="AO19" s="60">
        <v>-5718989.3699999992</v>
      </c>
      <c r="AP19" s="60">
        <v>0</v>
      </c>
      <c r="AQ19" s="60">
        <v>0</v>
      </c>
      <c r="AR19" s="60">
        <v>-1777363.8799999994</v>
      </c>
      <c r="AS19" s="60">
        <v>-156144347.19000012</v>
      </c>
      <c r="AT19" s="60">
        <v>-14138635.200000018</v>
      </c>
      <c r="AU19" s="60">
        <v>-61413874.270000018</v>
      </c>
      <c r="AV19" s="60">
        <v>47275239.07</v>
      </c>
      <c r="AW19" s="60">
        <v>-16050949.620000005</v>
      </c>
      <c r="AX19" s="60">
        <v>-79427459.590000033</v>
      </c>
      <c r="AY19" s="60">
        <v>-257683759.60999998</v>
      </c>
      <c r="AZ19" s="60">
        <v>-167374488.59999999</v>
      </c>
      <c r="BA19" s="60">
        <v>-228506461.44999999</v>
      </c>
      <c r="BB19" s="60">
        <v>0</v>
      </c>
      <c r="BC19" s="60">
        <v>138197190.43999997</v>
      </c>
      <c r="BD19" s="60">
        <v>178256300.01999995</v>
      </c>
      <c r="BE19" s="60">
        <v>63376509.970000029</v>
      </c>
      <c r="BF19" s="60">
        <v>204926444.95000002</v>
      </c>
      <c r="BG19" s="60">
        <v>127957002.94</v>
      </c>
      <c r="BH19" s="60">
        <v>189170656.96000001</v>
      </c>
      <c r="BI19" s="60">
        <v>0</v>
      </c>
      <c r="BJ19" s="60">
        <v>-112201214.94999996</v>
      </c>
      <c r="BK19" s="60">
        <v>-141549934.97999999</v>
      </c>
      <c r="BL19" s="60">
        <v>0</v>
      </c>
      <c r="BM19" s="60">
        <v>0</v>
      </c>
      <c r="BN19" s="60">
        <v>0</v>
      </c>
      <c r="BO19" s="60">
        <v>-9186805.9200000167</v>
      </c>
      <c r="BP19" s="60">
        <v>-9186805.9200000167</v>
      </c>
      <c r="BQ19" s="60">
        <v>0</v>
      </c>
      <c r="BR19" s="60">
        <v>0</v>
      </c>
      <c r="BS19" s="60">
        <v>-116767956.45000006</v>
      </c>
      <c r="BT19" s="60">
        <v>-59005727.690000087</v>
      </c>
      <c r="BU19" s="60">
        <v>-108908910.60999998</v>
      </c>
      <c r="BV19" s="60">
        <v>-93759585.189999938</v>
      </c>
      <c r="BW19" s="60">
        <v>0</v>
      </c>
      <c r="BX19" s="60">
        <v>-4126690.63</v>
      </c>
      <c r="BY19" s="60">
        <v>-322200</v>
      </c>
      <c r="BZ19" s="60">
        <v>152733964.81999996</v>
      </c>
      <c r="CA19" s="60">
        <v>-3378807.1500000199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62509834.469998986</v>
      </c>
    </row>
    <row r="20" spans="1:90" ht="13.5" customHeight="1">
      <c r="A20" s="43" t="s">
        <v>27</v>
      </c>
      <c r="B20" s="58">
        <v>1017</v>
      </c>
      <c r="C20" s="59" t="s">
        <v>376</v>
      </c>
      <c r="D20" s="60">
        <v>9320434944.0499992</v>
      </c>
      <c r="E20" s="60">
        <v>7509626628.4999981</v>
      </c>
      <c r="F20" s="60">
        <v>13885861202.959999</v>
      </c>
      <c r="G20" s="60">
        <v>-6249650408.2900009</v>
      </c>
      <c r="H20" s="60">
        <v>-126584166.17</v>
      </c>
      <c r="I20" s="60">
        <v>-358080403.3999989</v>
      </c>
      <c r="J20" s="60">
        <v>-544809372.1799984</v>
      </c>
      <c r="K20" s="60">
        <v>-14911144293.32</v>
      </c>
      <c r="L20" s="60">
        <v>14366334921.140001</v>
      </c>
      <c r="M20" s="60">
        <v>241878275.30999947</v>
      </c>
      <c r="N20" s="60">
        <v>6050105751.3599997</v>
      </c>
      <c r="O20" s="60">
        <v>-5808227476.0500002</v>
      </c>
      <c r="P20" s="60">
        <v>-55149306.530000001</v>
      </c>
      <c r="Q20" s="60">
        <v>182256900.37</v>
      </c>
      <c r="R20" s="60">
        <v>-237406206.90000001</v>
      </c>
      <c r="S20" s="60">
        <v>14175849</v>
      </c>
      <c r="T20" s="60">
        <v>19428101</v>
      </c>
      <c r="U20" s="60">
        <v>-346598006</v>
      </c>
      <c r="V20" s="60">
        <v>366026107</v>
      </c>
      <c r="W20" s="60">
        <v>-5252252</v>
      </c>
      <c r="X20" s="60">
        <v>66578663</v>
      </c>
      <c r="Y20" s="60">
        <v>-71830915</v>
      </c>
      <c r="Z20" s="60">
        <v>2081095433.4499998</v>
      </c>
      <c r="AA20" s="60">
        <v>1562656787.2599998</v>
      </c>
      <c r="AB20" s="60">
        <v>0</v>
      </c>
      <c r="AC20" s="60">
        <v>518438646.18999994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13266593.500000002</v>
      </c>
      <c r="AK20" s="60">
        <v>13266593.500000002</v>
      </c>
      <c r="AL20" s="60">
        <v>0</v>
      </c>
      <c r="AM20" s="60">
        <v>60350843</v>
      </c>
      <c r="AN20" s="60">
        <v>80975311</v>
      </c>
      <c r="AO20" s="60">
        <v>7312029</v>
      </c>
      <c r="AP20" s="60">
        <v>0</v>
      </c>
      <c r="AQ20" s="60">
        <v>0</v>
      </c>
      <c r="AR20" s="60">
        <v>-27936497</v>
      </c>
      <c r="AS20" s="60">
        <v>-7645341028.2299957</v>
      </c>
      <c r="AT20" s="60">
        <v>-3173088527.0899992</v>
      </c>
      <c r="AU20" s="60">
        <v>-5481584372.9899988</v>
      </c>
      <c r="AV20" s="60">
        <v>2308495845.8999996</v>
      </c>
      <c r="AW20" s="60">
        <v>-938602879.00999641</v>
      </c>
      <c r="AX20" s="60">
        <v>-2617119637.6800022</v>
      </c>
      <c r="AY20" s="60">
        <v>-17951718349.440002</v>
      </c>
      <c r="AZ20" s="60">
        <v>-13675523848.180002</v>
      </c>
      <c r="BA20" s="60">
        <v>-9995345078.0200005</v>
      </c>
      <c r="BB20" s="60">
        <v>0</v>
      </c>
      <c r="BC20" s="60">
        <v>5719150576.7600012</v>
      </c>
      <c r="BD20" s="60">
        <v>15334598711.76</v>
      </c>
      <c r="BE20" s="60">
        <v>1678516758.6700058</v>
      </c>
      <c r="BF20" s="60">
        <v>11924889860.990002</v>
      </c>
      <c r="BG20" s="60">
        <v>10234898960.130001</v>
      </c>
      <c r="BH20" s="60">
        <v>3746364707.4799995</v>
      </c>
      <c r="BI20" s="60">
        <v>0</v>
      </c>
      <c r="BJ20" s="60">
        <v>-2056373806.6199999</v>
      </c>
      <c r="BK20" s="60">
        <v>-10246373102.319996</v>
      </c>
      <c r="BL20" s="60">
        <v>0</v>
      </c>
      <c r="BM20" s="60">
        <v>0</v>
      </c>
      <c r="BN20" s="60">
        <v>0</v>
      </c>
      <c r="BO20" s="60">
        <v>3315644.1100000003</v>
      </c>
      <c r="BP20" s="60">
        <v>3315644.1100000003</v>
      </c>
      <c r="BQ20" s="60">
        <v>0</v>
      </c>
      <c r="BR20" s="60">
        <v>0</v>
      </c>
      <c r="BS20" s="60">
        <v>-3281686265.0699997</v>
      </c>
      <c r="BT20" s="60">
        <v>-2102250133.1799998</v>
      </c>
      <c r="BU20" s="60">
        <v>-1307491133.0299997</v>
      </c>
      <c r="BV20" s="60">
        <v>-165187490.14999998</v>
      </c>
      <c r="BW20" s="60">
        <v>-1031363.4</v>
      </c>
      <c r="BX20" s="60">
        <v>-105482634.69999996</v>
      </c>
      <c r="BY20" s="60">
        <v>-332921704.57999998</v>
      </c>
      <c r="BZ20" s="60">
        <v>732477768.33999991</v>
      </c>
      <c r="CA20" s="60">
        <v>200425.63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-255279001.16999999</v>
      </c>
      <c r="CJ20" s="60">
        <v>-255279001.16999999</v>
      </c>
      <c r="CK20" s="60">
        <v>0</v>
      </c>
      <c r="CL20" s="60">
        <v>1675093915.8200035</v>
      </c>
    </row>
    <row r="21" spans="1:90" ht="13.5" customHeight="1">
      <c r="A21" s="43" t="s">
        <v>29</v>
      </c>
      <c r="B21" s="58">
        <v>1018</v>
      </c>
      <c r="C21" s="59" t="s">
        <v>376</v>
      </c>
      <c r="D21" s="60">
        <v>4238934098.7000017</v>
      </c>
      <c r="E21" s="60">
        <v>3442736728.1799994</v>
      </c>
      <c r="F21" s="60">
        <v>4221309004.6399994</v>
      </c>
      <c r="G21" s="60">
        <v>-453503396.32999998</v>
      </c>
      <c r="H21" s="60">
        <v>-325068880.13</v>
      </c>
      <c r="I21" s="60">
        <v>-395818771.15999818</v>
      </c>
      <c r="J21" s="60">
        <v>-626190963.62999821</v>
      </c>
      <c r="K21" s="60">
        <v>-4668959266.0199995</v>
      </c>
      <c r="L21" s="60">
        <v>4042768302.3900013</v>
      </c>
      <c r="M21" s="60">
        <v>155104185.38000005</v>
      </c>
      <c r="N21" s="60">
        <v>215364360.78000003</v>
      </c>
      <c r="O21" s="60">
        <v>-60260175.399999991</v>
      </c>
      <c r="P21" s="60">
        <v>75268007.089999974</v>
      </c>
      <c r="Q21" s="60">
        <v>364560083.63999999</v>
      </c>
      <c r="R21" s="60">
        <v>-289292076.55000001</v>
      </c>
      <c r="S21" s="60">
        <v>-23784754.789999999</v>
      </c>
      <c r="T21" s="60">
        <v>-43027080.689999998</v>
      </c>
      <c r="U21" s="60">
        <v>-68384027.25</v>
      </c>
      <c r="V21" s="60">
        <v>25356946.559999999</v>
      </c>
      <c r="W21" s="60">
        <v>19242325.899999999</v>
      </c>
      <c r="X21" s="60">
        <v>21524324.209999997</v>
      </c>
      <c r="Y21" s="60">
        <v>-2281998.31</v>
      </c>
      <c r="Z21" s="60">
        <v>1195491750.0100005</v>
      </c>
      <c r="AA21" s="60">
        <v>812767558.20000017</v>
      </c>
      <c r="AB21" s="60">
        <v>0</v>
      </c>
      <c r="AC21" s="60">
        <v>343940896.66000015</v>
      </c>
      <c r="AD21" s="60">
        <v>38783295.150000021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64623.8</v>
      </c>
      <c r="AK21" s="60">
        <v>64623.8</v>
      </c>
      <c r="AL21" s="60">
        <v>0</v>
      </c>
      <c r="AM21" s="60">
        <v>20244522.659999996</v>
      </c>
      <c r="AN21" s="60">
        <v>26039982.789999999</v>
      </c>
      <c r="AO21" s="60">
        <v>-940977.12</v>
      </c>
      <c r="AP21" s="60">
        <v>0</v>
      </c>
      <c r="AQ21" s="60">
        <v>0</v>
      </c>
      <c r="AR21" s="60">
        <v>-4854483.01</v>
      </c>
      <c r="AS21" s="60">
        <v>-3574573646.2199993</v>
      </c>
      <c r="AT21" s="60">
        <v>-1283278841.9400001</v>
      </c>
      <c r="AU21" s="60">
        <v>-1297942132.55</v>
      </c>
      <c r="AV21" s="60">
        <v>14663290.610000001</v>
      </c>
      <c r="AW21" s="60">
        <v>-1654917500.1999991</v>
      </c>
      <c r="AX21" s="60">
        <v>-1680951650.9499991</v>
      </c>
      <c r="AY21" s="60">
        <v>-3170060045.6299996</v>
      </c>
      <c r="AZ21" s="60">
        <v>-1801779977.3599999</v>
      </c>
      <c r="BA21" s="60">
        <v>-3615007494.7199988</v>
      </c>
      <c r="BB21" s="60">
        <v>0</v>
      </c>
      <c r="BC21" s="60">
        <v>2246727426.4499993</v>
      </c>
      <c r="BD21" s="60">
        <v>1489108394.6800005</v>
      </c>
      <c r="BE21" s="60">
        <v>26034150.75</v>
      </c>
      <c r="BF21" s="60">
        <v>147559384.95999998</v>
      </c>
      <c r="BG21" s="60">
        <v>151977213.87999997</v>
      </c>
      <c r="BH21" s="60">
        <v>74391728.440000013</v>
      </c>
      <c r="BI21" s="60">
        <v>0</v>
      </c>
      <c r="BJ21" s="60">
        <v>-78809557.360000014</v>
      </c>
      <c r="BK21" s="60">
        <v>-121525234.20999998</v>
      </c>
      <c r="BL21" s="60">
        <v>0</v>
      </c>
      <c r="BM21" s="60">
        <v>0</v>
      </c>
      <c r="BN21" s="60">
        <v>0</v>
      </c>
      <c r="BO21" s="60">
        <v>-300286.27</v>
      </c>
      <c r="BP21" s="60">
        <v>-300286.27</v>
      </c>
      <c r="BQ21" s="60">
        <v>0</v>
      </c>
      <c r="BR21" s="60">
        <v>0</v>
      </c>
      <c r="BS21" s="60">
        <v>-563123892.11999989</v>
      </c>
      <c r="BT21" s="60">
        <v>-389604057.19999981</v>
      </c>
      <c r="BU21" s="60">
        <v>-146823532.79000005</v>
      </c>
      <c r="BV21" s="60">
        <v>-55227458.960000016</v>
      </c>
      <c r="BW21" s="60">
        <v>0</v>
      </c>
      <c r="BX21" s="60">
        <v>-1545528.4800000002</v>
      </c>
      <c r="BY21" s="60">
        <v>-3314540.31</v>
      </c>
      <c r="BZ21" s="60">
        <v>33501141.419999998</v>
      </c>
      <c r="CA21" s="60">
        <v>-109915.8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-72953125.689999998</v>
      </c>
      <c r="CJ21" s="60">
        <v>-72953125.689999998</v>
      </c>
      <c r="CK21" s="60">
        <v>0</v>
      </c>
      <c r="CL21" s="60">
        <v>664360452.4800024</v>
      </c>
    </row>
    <row r="22" spans="1:90" ht="13.5" customHeight="1">
      <c r="A22" s="43" t="s">
        <v>31</v>
      </c>
      <c r="B22" s="58">
        <v>1020</v>
      </c>
      <c r="C22" s="59" t="s">
        <v>376</v>
      </c>
      <c r="D22" s="60">
        <v>51341941532.819946</v>
      </c>
      <c r="E22" s="60">
        <v>42885392905.509972</v>
      </c>
      <c r="F22" s="60">
        <v>94213289468.719971</v>
      </c>
      <c r="G22" s="60">
        <v>-50710268628.839996</v>
      </c>
      <c r="H22" s="60">
        <v>-617627934.37</v>
      </c>
      <c r="I22" s="60">
        <v>-4154870320.6700325</v>
      </c>
      <c r="J22" s="60">
        <v>-14398141858.740005</v>
      </c>
      <c r="K22" s="60">
        <v>-94023236809.76001</v>
      </c>
      <c r="L22" s="60">
        <v>79625094951.020004</v>
      </c>
      <c r="M22" s="60">
        <v>10281481438.909973</v>
      </c>
      <c r="N22" s="60">
        <v>48800398575.469986</v>
      </c>
      <c r="O22" s="60">
        <v>-38518917136.560013</v>
      </c>
      <c r="P22" s="60">
        <v>-38209900.840000033</v>
      </c>
      <c r="Q22" s="60">
        <v>721275881.57000005</v>
      </c>
      <c r="R22" s="60">
        <v>-759485782.41000009</v>
      </c>
      <c r="S22" s="60">
        <v>518368353.30000007</v>
      </c>
      <c r="T22" s="60">
        <v>160570809.67000008</v>
      </c>
      <c r="U22" s="60">
        <v>-1282849231.04</v>
      </c>
      <c r="V22" s="60">
        <v>1443420040.71</v>
      </c>
      <c r="W22" s="60">
        <v>357797543.63</v>
      </c>
      <c r="X22" s="60">
        <v>493048598.88</v>
      </c>
      <c r="Y22" s="60">
        <v>-135251055.25</v>
      </c>
      <c r="Z22" s="60">
        <v>11556755243.510002</v>
      </c>
      <c r="AA22" s="60">
        <v>10171249704.130001</v>
      </c>
      <c r="AB22" s="60">
        <v>0</v>
      </c>
      <c r="AC22" s="60">
        <v>846464648.26000023</v>
      </c>
      <c r="AD22" s="60">
        <v>393053493.01999998</v>
      </c>
      <c r="AE22" s="60">
        <v>142054170.83000004</v>
      </c>
      <c r="AF22" s="60">
        <v>0</v>
      </c>
      <c r="AG22" s="60">
        <v>3330017.82</v>
      </c>
      <c r="AH22" s="60">
        <v>0</v>
      </c>
      <c r="AI22" s="60">
        <v>603209.45000000019</v>
      </c>
      <c r="AJ22" s="60">
        <v>2866296.3</v>
      </c>
      <c r="AK22" s="60">
        <v>2866296.3</v>
      </c>
      <c r="AL22" s="60">
        <v>0</v>
      </c>
      <c r="AM22" s="60">
        <v>533429054.87</v>
      </c>
      <c r="AN22" s="60">
        <v>101574967</v>
      </c>
      <c r="AO22" s="60">
        <v>-195009906.62</v>
      </c>
      <c r="AP22" s="60">
        <v>0</v>
      </c>
      <c r="AQ22" s="60">
        <v>0</v>
      </c>
      <c r="AR22" s="60">
        <v>626863994.49000001</v>
      </c>
      <c r="AS22" s="60">
        <v>-34891296667.699974</v>
      </c>
      <c r="AT22" s="60">
        <v>-22633278620.380001</v>
      </c>
      <c r="AU22" s="60">
        <v>-28450323274.040001</v>
      </c>
      <c r="AV22" s="60">
        <v>5817044653.6599998</v>
      </c>
      <c r="AW22" s="60">
        <v>-3078983180.5299797</v>
      </c>
      <c r="AX22" s="60">
        <v>-7585284467.8499908</v>
      </c>
      <c r="AY22" s="60">
        <v>-49780757766.810005</v>
      </c>
      <c r="AZ22" s="60">
        <v>-32596029296.610004</v>
      </c>
      <c r="BA22" s="60">
        <v>-55588314406.909996</v>
      </c>
      <c r="BB22" s="60">
        <v>0</v>
      </c>
      <c r="BC22" s="60">
        <v>38403585936.709999</v>
      </c>
      <c r="BD22" s="60">
        <v>42195473298.960014</v>
      </c>
      <c r="BE22" s="60">
        <v>4506301287.3200111</v>
      </c>
      <c r="BF22" s="60">
        <v>21997820802.820015</v>
      </c>
      <c r="BG22" s="60">
        <v>16945040229.5</v>
      </c>
      <c r="BH22" s="60">
        <v>23030869408.53001</v>
      </c>
      <c r="BI22" s="60">
        <v>0</v>
      </c>
      <c r="BJ22" s="60">
        <v>-17978088835.209999</v>
      </c>
      <c r="BK22" s="60">
        <v>-17491519515.500004</v>
      </c>
      <c r="BL22" s="60">
        <v>0</v>
      </c>
      <c r="BM22" s="60">
        <v>0</v>
      </c>
      <c r="BN22" s="60">
        <v>0</v>
      </c>
      <c r="BO22" s="60">
        <v>-218731850.94</v>
      </c>
      <c r="BP22" s="60">
        <v>-218731850.94</v>
      </c>
      <c r="BQ22" s="60">
        <v>0</v>
      </c>
      <c r="BR22" s="60">
        <v>0</v>
      </c>
      <c r="BS22" s="60">
        <v>-8960303015.8499966</v>
      </c>
      <c r="BT22" s="60">
        <v>-10070480103.15</v>
      </c>
      <c r="BU22" s="60">
        <v>-2891920657.0899978</v>
      </c>
      <c r="BV22" s="60">
        <v>-113761438.04999997</v>
      </c>
      <c r="BW22" s="60">
        <v>0</v>
      </c>
      <c r="BX22" s="60">
        <v>-220040822.45999986</v>
      </c>
      <c r="BY22" s="60">
        <v>-232538167.43999988</v>
      </c>
      <c r="BZ22" s="60">
        <v>5659766630.4800005</v>
      </c>
      <c r="CA22" s="60">
        <v>-1091328458.1399996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16450644865.119972</v>
      </c>
    </row>
    <row r="23" spans="1:90" ht="13.5" customHeight="1">
      <c r="A23" s="43" t="s">
        <v>33</v>
      </c>
      <c r="B23" s="58">
        <v>1022</v>
      </c>
      <c r="C23" s="59" t="s">
        <v>376</v>
      </c>
      <c r="D23" s="60">
        <v>23259837392.670006</v>
      </c>
      <c r="E23" s="60">
        <v>17169562450.340008</v>
      </c>
      <c r="F23" s="60">
        <v>27349935835.610008</v>
      </c>
      <c r="G23" s="60">
        <v>-9336806884.6800003</v>
      </c>
      <c r="H23" s="60">
        <v>-843566500.59000003</v>
      </c>
      <c r="I23" s="60">
        <v>-56472563.870002151</v>
      </c>
      <c r="J23" s="60">
        <v>-790292533.18000031</v>
      </c>
      <c r="K23" s="60">
        <v>-27269954377.900002</v>
      </c>
      <c r="L23" s="60">
        <v>26479661844.720001</v>
      </c>
      <c r="M23" s="60">
        <v>733386147.41999817</v>
      </c>
      <c r="N23" s="60">
        <v>6481864955.7299995</v>
      </c>
      <c r="O23" s="60">
        <v>-5748478808.3100014</v>
      </c>
      <c r="P23" s="60">
        <v>433821.88999998569</v>
      </c>
      <c r="Q23" s="60">
        <v>916592120.51999998</v>
      </c>
      <c r="R23" s="60">
        <v>-916158298.63</v>
      </c>
      <c r="S23" s="60">
        <v>215214966.38999999</v>
      </c>
      <c r="T23" s="60">
        <v>172788093.39999998</v>
      </c>
      <c r="U23" s="60">
        <v>-417906009.25</v>
      </c>
      <c r="V23" s="60">
        <v>590694102.64999998</v>
      </c>
      <c r="W23" s="60">
        <v>42426872.989999995</v>
      </c>
      <c r="X23" s="60">
        <v>168835617.02000001</v>
      </c>
      <c r="Y23" s="60">
        <v>-126408744.03000002</v>
      </c>
      <c r="Z23" s="60">
        <v>5471280372.210001</v>
      </c>
      <c r="AA23" s="60">
        <v>4318459228.3900013</v>
      </c>
      <c r="AB23" s="60">
        <v>439785402.21999997</v>
      </c>
      <c r="AC23" s="60">
        <v>184306775.79000002</v>
      </c>
      <c r="AD23" s="60">
        <v>320444590.83000004</v>
      </c>
      <c r="AE23" s="60">
        <v>3277390.839999998</v>
      </c>
      <c r="AF23" s="60">
        <v>194322240.03000006</v>
      </c>
      <c r="AG23" s="60">
        <v>10684744.109999999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460252167.60000008</v>
      </c>
      <c r="AN23" s="60">
        <v>530834621.1400001</v>
      </c>
      <c r="AO23" s="60">
        <v>-60491597.36999999</v>
      </c>
      <c r="AP23" s="60">
        <v>0</v>
      </c>
      <c r="AQ23" s="60">
        <v>0</v>
      </c>
      <c r="AR23" s="60">
        <v>-10090856.17</v>
      </c>
      <c r="AS23" s="60">
        <v>-20580166371.769985</v>
      </c>
      <c r="AT23" s="60">
        <v>-9662146009.4999924</v>
      </c>
      <c r="AU23" s="60">
        <v>-12852796936.999996</v>
      </c>
      <c r="AV23" s="60">
        <v>3190650927.5000048</v>
      </c>
      <c r="AW23" s="60">
        <v>-5189691501.3499947</v>
      </c>
      <c r="AX23" s="60">
        <v>-7552756971.8899956</v>
      </c>
      <c r="AY23" s="60">
        <v>-36633388138.669998</v>
      </c>
      <c r="AZ23" s="60">
        <v>-14362797855.139997</v>
      </c>
      <c r="BA23" s="60">
        <v>-41202503223.5</v>
      </c>
      <c r="BB23" s="60">
        <v>0</v>
      </c>
      <c r="BC23" s="60">
        <v>18931912939.970001</v>
      </c>
      <c r="BD23" s="60">
        <v>29080631166.780003</v>
      </c>
      <c r="BE23" s="60">
        <v>2363065470.5400009</v>
      </c>
      <c r="BF23" s="60">
        <v>10390869478.91</v>
      </c>
      <c r="BG23" s="60">
        <v>5154599511.2199993</v>
      </c>
      <c r="BH23" s="60">
        <v>10475371619.690001</v>
      </c>
      <c r="BI23" s="60">
        <v>0</v>
      </c>
      <c r="BJ23" s="60">
        <v>-5239101651.999999</v>
      </c>
      <c r="BK23" s="60">
        <v>-8027804008.3699989</v>
      </c>
      <c r="BL23" s="60">
        <v>0</v>
      </c>
      <c r="BM23" s="60">
        <v>0</v>
      </c>
      <c r="BN23" s="60">
        <v>0</v>
      </c>
      <c r="BO23" s="60">
        <v>-202100074.94999999</v>
      </c>
      <c r="BP23" s="60">
        <v>-202100074.94999999</v>
      </c>
      <c r="BQ23" s="60">
        <v>0</v>
      </c>
      <c r="BR23" s="60">
        <v>0</v>
      </c>
      <c r="BS23" s="60">
        <v>-4896233211.1299992</v>
      </c>
      <c r="BT23" s="60">
        <v>-3896178364.7299995</v>
      </c>
      <c r="BU23" s="60">
        <v>-1559477285.95</v>
      </c>
      <c r="BV23" s="60">
        <v>-37963793.960000008</v>
      </c>
      <c r="BW23" s="60">
        <v>0</v>
      </c>
      <c r="BX23" s="60">
        <v>-166205483.94</v>
      </c>
      <c r="BY23" s="60">
        <v>-397086793.5399999</v>
      </c>
      <c r="BZ23" s="60">
        <v>1195440640.48</v>
      </c>
      <c r="CA23" s="60">
        <v>-34762129.489999995</v>
      </c>
      <c r="CB23" s="60">
        <v>-10226</v>
      </c>
      <c r="CC23" s="60">
        <v>-10137</v>
      </c>
      <c r="CD23" s="60">
        <v>-129180</v>
      </c>
      <c r="CE23" s="60">
        <v>119043</v>
      </c>
      <c r="CF23" s="60">
        <v>-89</v>
      </c>
      <c r="CG23" s="60">
        <v>81</v>
      </c>
      <c r="CH23" s="60">
        <v>-170</v>
      </c>
      <c r="CI23" s="60">
        <v>-629985348.84000003</v>
      </c>
      <c r="CJ23" s="60">
        <v>-647197755.22000003</v>
      </c>
      <c r="CK23" s="60">
        <v>17212406.380000003</v>
      </c>
      <c r="CL23" s="60">
        <v>2679671020.9000206</v>
      </c>
    </row>
    <row r="24" spans="1:90" ht="13.5" customHeight="1">
      <c r="A24" s="43" t="s">
        <v>35</v>
      </c>
      <c r="B24" s="58">
        <v>1025</v>
      </c>
      <c r="C24" s="59" t="s">
        <v>376</v>
      </c>
      <c r="D24" s="60">
        <v>5305197091.8499975</v>
      </c>
      <c r="E24" s="60">
        <v>4905364699.1999979</v>
      </c>
      <c r="F24" s="60">
        <v>12978606895.909998</v>
      </c>
      <c r="G24" s="60">
        <v>-7833066241.5900002</v>
      </c>
      <c r="H24" s="60">
        <v>-240175955.12</v>
      </c>
      <c r="I24" s="60">
        <v>-534490430.35000062</v>
      </c>
      <c r="J24" s="60">
        <v>-671678574.54000092</v>
      </c>
      <c r="K24" s="60">
        <v>-10737708344.119999</v>
      </c>
      <c r="L24" s="60">
        <v>10066029769.579998</v>
      </c>
      <c r="M24" s="60">
        <v>118671121.68000031</v>
      </c>
      <c r="N24" s="60">
        <v>5778520765.1000013</v>
      </c>
      <c r="O24" s="60">
        <v>-5659849643.420001</v>
      </c>
      <c r="P24" s="60">
        <v>18517022.50999999</v>
      </c>
      <c r="Q24" s="60">
        <v>259624117.44999999</v>
      </c>
      <c r="R24" s="60">
        <v>-241107094.94</v>
      </c>
      <c r="S24" s="60">
        <v>-80410371.010000169</v>
      </c>
      <c r="T24" s="60">
        <v>-307725897.78000009</v>
      </c>
      <c r="U24" s="60">
        <v>-929255531.84000003</v>
      </c>
      <c r="V24" s="60">
        <v>621529634.05999994</v>
      </c>
      <c r="W24" s="60">
        <v>227315526.76999992</v>
      </c>
      <c r="X24" s="60">
        <v>457187212.32999992</v>
      </c>
      <c r="Y24" s="60">
        <v>-229871685.56</v>
      </c>
      <c r="Z24" s="60">
        <v>1019791661.5900002</v>
      </c>
      <c r="AA24" s="60">
        <v>791815137.72000015</v>
      </c>
      <c r="AB24" s="60">
        <v>0</v>
      </c>
      <c r="AC24" s="60">
        <v>227976523.86999995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-5058467.5799999982</v>
      </c>
      <c r="AN24" s="60">
        <v>54013017.600000001</v>
      </c>
      <c r="AO24" s="60">
        <v>-20873464.509999998</v>
      </c>
      <c r="AP24" s="60">
        <v>0</v>
      </c>
      <c r="AQ24" s="60">
        <v>0</v>
      </c>
      <c r="AR24" s="60">
        <v>-38198020.670000002</v>
      </c>
      <c r="AS24" s="60">
        <v>-4694136241.3399992</v>
      </c>
      <c r="AT24" s="60">
        <v>-2090937326.1400003</v>
      </c>
      <c r="AU24" s="60">
        <v>-3648454654.3499994</v>
      </c>
      <c r="AV24" s="60">
        <v>1557517328.2099991</v>
      </c>
      <c r="AW24" s="60">
        <v>-1134211148.3699989</v>
      </c>
      <c r="AX24" s="60">
        <v>-1838514513.8000021</v>
      </c>
      <c r="AY24" s="60">
        <v>-7118172855.2900019</v>
      </c>
      <c r="AZ24" s="60">
        <v>-3763021050.3499999</v>
      </c>
      <c r="BA24" s="60">
        <v>-8411322785.8200016</v>
      </c>
      <c r="BB24" s="60">
        <v>0</v>
      </c>
      <c r="BC24" s="60">
        <v>5056170980.8800001</v>
      </c>
      <c r="BD24" s="60">
        <v>5279658341.4899998</v>
      </c>
      <c r="BE24" s="60">
        <v>704303365.43000317</v>
      </c>
      <c r="BF24" s="60">
        <v>2894454359.6500025</v>
      </c>
      <c r="BG24" s="60">
        <v>1684291972.6700008</v>
      </c>
      <c r="BH24" s="60">
        <v>3096139735.9900012</v>
      </c>
      <c r="BI24" s="60">
        <v>0</v>
      </c>
      <c r="BJ24" s="60">
        <v>-1885977349.0099995</v>
      </c>
      <c r="BK24" s="60">
        <v>-2190150994.2199993</v>
      </c>
      <c r="BL24" s="60">
        <v>0</v>
      </c>
      <c r="BM24" s="60">
        <v>0</v>
      </c>
      <c r="BN24" s="60">
        <v>0</v>
      </c>
      <c r="BO24" s="60">
        <v>-45246180.489999995</v>
      </c>
      <c r="BP24" s="60">
        <v>-45246180.489999995</v>
      </c>
      <c r="BQ24" s="60">
        <v>0</v>
      </c>
      <c r="BR24" s="60">
        <v>0</v>
      </c>
      <c r="BS24" s="60">
        <v>-1423793648.6399999</v>
      </c>
      <c r="BT24" s="60">
        <v>-1777766603.1299999</v>
      </c>
      <c r="BU24" s="60">
        <v>-321781319.81999999</v>
      </c>
      <c r="BV24" s="60">
        <v>-46319549.770000011</v>
      </c>
      <c r="BW24" s="60">
        <v>0</v>
      </c>
      <c r="BX24" s="60">
        <v>-35450348.940000005</v>
      </c>
      <c r="BY24" s="60">
        <v>-71826886.820000008</v>
      </c>
      <c r="BZ24" s="60">
        <v>1107798025.7800002</v>
      </c>
      <c r="CA24" s="60">
        <v>-278446965.94</v>
      </c>
      <c r="CB24" s="60">
        <v>52062.299999999996</v>
      </c>
      <c r="CC24" s="60">
        <v>52062.299999999996</v>
      </c>
      <c r="CD24" s="60">
        <v>-61459.4</v>
      </c>
      <c r="CE24" s="60">
        <v>113521.7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611060850.50999832</v>
      </c>
    </row>
    <row r="25" spans="1:90" ht="13.5" customHeight="1">
      <c r="A25" s="43" t="s">
        <v>37</v>
      </c>
      <c r="B25" s="58">
        <v>1027</v>
      </c>
      <c r="C25" s="59" t="s">
        <v>376</v>
      </c>
      <c r="D25" s="60">
        <v>3102801947.9100008</v>
      </c>
      <c r="E25" s="60">
        <v>430964915.86000025</v>
      </c>
      <c r="F25" s="60">
        <v>1289600653.7600002</v>
      </c>
      <c r="G25" s="60">
        <v>-835515256.26999998</v>
      </c>
      <c r="H25" s="60">
        <v>-23120481.629999999</v>
      </c>
      <c r="I25" s="60">
        <v>2026052766.9600005</v>
      </c>
      <c r="J25" s="60">
        <v>2177536035.8900003</v>
      </c>
      <c r="K25" s="60">
        <v>-1704214562.6899998</v>
      </c>
      <c r="L25" s="60">
        <v>3881750598.5799999</v>
      </c>
      <c r="M25" s="60">
        <v>-73216446.359999955</v>
      </c>
      <c r="N25" s="60">
        <v>478902757.18000001</v>
      </c>
      <c r="O25" s="60">
        <v>-552119203.53999996</v>
      </c>
      <c r="P25" s="60">
        <v>-78266822.570000023</v>
      </c>
      <c r="Q25" s="60">
        <v>52981814.529999971</v>
      </c>
      <c r="R25" s="60">
        <v>-131248637.09999999</v>
      </c>
      <c r="S25" s="60">
        <v>-3142412.7600000002</v>
      </c>
      <c r="T25" s="60">
        <v>-5610110.3300000001</v>
      </c>
      <c r="U25" s="60">
        <v>-5610110.3300000001</v>
      </c>
      <c r="V25" s="60">
        <v>0</v>
      </c>
      <c r="W25" s="60">
        <v>2467697.5699999998</v>
      </c>
      <c r="X25" s="60">
        <v>2467697.5699999998</v>
      </c>
      <c r="Y25" s="60">
        <v>0</v>
      </c>
      <c r="Z25" s="60">
        <v>675947929.97000015</v>
      </c>
      <c r="AA25" s="60">
        <v>614248029.98000014</v>
      </c>
      <c r="AB25" s="60">
        <v>0</v>
      </c>
      <c r="AC25" s="60">
        <v>57045.950000001256</v>
      </c>
      <c r="AD25" s="60">
        <v>54747797.400000021</v>
      </c>
      <c r="AE25" s="60">
        <v>0</v>
      </c>
      <c r="AF25" s="60">
        <v>6895056.6400000034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-27021252.119999997</v>
      </c>
      <c r="AN25" s="60">
        <v>36557754.319999993</v>
      </c>
      <c r="AO25" s="60">
        <v>-896835.02000000095</v>
      </c>
      <c r="AP25" s="60">
        <v>0</v>
      </c>
      <c r="AQ25" s="60">
        <v>0</v>
      </c>
      <c r="AR25" s="60">
        <v>-62682171.419999987</v>
      </c>
      <c r="AS25" s="60">
        <v>-3294987284.5533309</v>
      </c>
      <c r="AT25" s="60">
        <v>-1916271239.48347</v>
      </c>
      <c r="AU25" s="60">
        <v>-2181560719.5200181</v>
      </c>
      <c r="AV25" s="60">
        <v>265289480.03654808</v>
      </c>
      <c r="AW25" s="60">
        <v>-89429947.9998613</v>
      </c>
      <c r="AX25" s="60">
        <v>-138899895.68288326</v>
      </c>
      <c r="AY25" s="60">
        <v>-2771318398.5828843</v>
      </c>
      <c r="AZ25" s="60">
        <v>-1723280271.6428845</v>
      </c>
      <c r="BA25" s="60">
        <v>-2490525452.5399995</v>
      </c>
      <c r="BB25" s="60">
        <v>0</v>
      </c>
      <c r="BC25" s="60">
        <v>1442487325.5999999</v>
      </c>
      <c r="BD25" s="60">
        <v>2632418502.900001</v>
      </c>
      <c r="BE25" s="60">
        <v>49469947.683021963</v>
      </c>
      <c r="BF25" s="60">
        <v>410828971.75302196</v>
      </c>
      <c r="BG25" s="60">
        <v>342169600.38302195</v>
      </c>
      <c r="BH25" s="60">
        <v>217875640.39000002</v>
      </c>
      <c r="BI25" s="60">
        <v>0</v>
      </c>
      <c r="BJ25" s="60">
        <v>-149216269.02000001</v>
      </c>
      <c r="BK25" s="60">
        <v>-361359024.06999999</v>
      </c>
      <c r="BL25" s="60">
        <v>0</v>
      </c>
      <c r="BM25" s="60">
        <v>0</v>
      </c>
      <c r="BN25" s="60">
        <v>0</v>
      </c>
      <c r="BO25" s="60">
        <v>-4359891.33</v>
      </c>
      <c r="BP25" s="60">
        <v>-4359891.33</v>
      </c>
      <c r="BQ25" s="60">
        <v>0</v>
      </c>
      <c r="BR25" s="60">
        <v>0</v>
      </c>
      <c r="BS25" s="60">
        <v>-1158125807.2199998</v>
      </c>
      <c r="BT25" s="60">
        <v>-496174551.73999989</v>
      </c>
      <c r="BU25" s="60">
        <v>-369800704.94999999</v>
      </c>
      <c r="BV25" s="60">
        <v>-122435296.41</v>
      </c>
      <c r="BW25" s="60">
        <v>0</v>
      </c>
      <c r="BX25" s="60">
        <v>-253581183.25</v>
      </c>
      <c r="BY25" s="60">
        <v>-28072635.180000003</v>
      </c>
      <c r="BZ25" s="60">
        <v>120865039.37</v>
      </c>
      <c r="CA25" s="60">
        <v>-8926475.0600000005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-126800398.52000001</v>
      </c>
      <c r="CJ25" s="60">
        <v>-126800398.52000001</v>
      </c>
      <c r="CK25" s="60">
        <v>0</v>
      </c>
      <c r="CL25" s="60">
        <v>-192185336.6433301</v>
      </c>
    </row>
    <row r="26" spans="1:90" ht="13.5" customHeight="1">
      <c r="A26" s="43" t="s">
        <v>39</v>
      </c>
      <c r="B26" s="58">
        <v>1028</v>
      </c>
      <c r="C26" s="59" t="s">
        <v>376</v>
      </c>
      <c r="D26" s="60">
        <v>12189564012.250006</v>
      </c>
      <c r="E26" s="60">
        <v>11520694578.119997</v>
      </c>
      <c r="F26" s="60">
        <v>15129231063.669998</v>
      </c>
      <c r="G26" s="60">
        <v>-3312004641.6700015</v>
      </c>
      <c r="H26" s="60">
        <v>-296531843.88</v>
      </c>
      <c r="I26" s="60">
        <v>-1303566297.3399925</v>
      </c>
      <c r="J26" s="60">
        <v>-1463112989.6199932</v>
      </c>
      <c r="K26" s="60">
        <v>-15180233414.159996</v>
      </c>
      <c r="L26" s="60">
        <v>13717120424.540003</v>
      </c>
      <c r="M26" s="60">
        <v>98678413.010000706</v>
      </c>
      <c r="N26" s="60">
        <v>3302784653.2400007</v>
      </c>
      <c r="O26" s="60">
        <v>-3204106240.23</v>
      </c>
      <c r="P26" s="60">
        <v>60868279.269999981</v>
      </c>
      <c r="Q26" s="60">
        <v>305104917.82999998</v>
      </c>
      <c r="R26" s="60">
        <v>-244236638.56</v>
      </c>
      <c r="S26" s="60">
        <v>-27896692.209999997</v>
      </c>
      <c r="T26" s="60">
        <v>-28435535.549999997</v>
      </c>
      <c r="U26" s="60">
        <v>-85347491</v>
      </c>
      <c r="V26" s="60">
        <v>56911955.450000003</v>
      </c>
      <c r="W26" s="60">
        <v>538843.33999999985</v>
      </c>
      <c r="X26" s="60">
        <v>8927927</v>
      </c>
      <c r="Y26" s="60">
        <v>-8389083.6600000001</v>
      </c>
      <c r="Z26" s="60">
        <v>1895034114.7499998</v>
      </c>
      <c r="AA26" s="60">
        <v>1901971566.8599999</v>
      </c>
      <c r="AB26" s="60">
        <v>0</v>
      </c>
      <c r="AC26" s="60">
        <v>-17053631.98</v>
      </c>
      <c r="AD26" s="60">
        <v>0</v>
      </c>
      <c r="AE26" s="60">
        <v>0</v>
      </c>
      <c r="AF26" s="60">
        <v>0</v>
      </c>
      <c r="AG26" s="60">
        <v>10116179.869999999</v>
      </c>
      <c r="AH26" s="60">
        <v>0</v>
      </c>
      <c r="AI26" s="60">
        <v>0</v>
      </c>
      <c r="AJ26" s="60">
        <v>393514.03</v>
      </c>
      <c r="AK26" s="60">
        <v>393514.03</v>
      </c>
      <c r="AL26" s="60">
        <v>0</v>
      </c>
      <c r="AM26" s="60">
        <v>104904794.90000002</v>
      </c>
      <c r="AN26" s="60">
        <v>168161375.58000004</v>
      </c>
      <c r="AO26" s="60">
        <v>-78019953.650000021</v>
      </c>
      <c r="AP26" s="60">
        <v>-253559</v>
      </c>
      <c r="AQ26" s="60">
        <v>0</v>
      </c>
      <c r="AR26" s="60">
        <v>15016931.970000001</v>
      </c>
      <c r="AS26" s="60">
        <v>-11265700006.289995</v>
      </c>
      <c r="AT26" s="60">
        <v>-7912564610.3699989</v>
      </c>
      <c r="AU26" s="60">
        <v>-9132863310.2999992</v>
      </c>
      <c r="AV26" s="60">
        <v>1220298699.9300001</v>
      </c>
      <c r="AW26" s="60">
        <v>-352374319.73999643</v>
      </c>
      <c r="AX26" s="60">
        <v>-633490283.37999725</v>
      </c>
      <c r="AY26" s="60">
        <v>-10245346463.999998</v>
      </c>
      <c r="AZ26" s="60">
        <v>-8491030363.7499962</v>
      </c>
      <c r="BA26" s="60">
        <v>-5866751816.9100018</v>
      </c>
      <c r="BB26" s="60">
        <v>0</v>
      </c>
      <c r="BC26" s="60">
        <v>4112435716.6600003</v>
      </c>
      <c r="BD26" s="60">
        <v>9611856180.6200008</v>
      </c>
      <c r="BE26" s="60">
        <v>281115963.64000082</v>
      </c>
      <c r="BF26" s="60">
        <v>3178078032.0100007</v>
      </c>
      <c r="BG26" s="60">
        <v>3466530477.1700006</v>
      </c>
      <c r="BH26" s="60">
        <v>481825440.61000001</v>
      </c>
      <c r="BI26" s="60">
        <v>0</v>
      </c>
      <c r="BJ26" s="60">
        <v>-770277885.76999986</v>
      </c>
      <c r="BK26" s="60">
        <v>-2896962068.3699999</v>
      </c>
      <c r="BL26" s="60">
        <v>-5875340.4199999999</v>
      </c>
      <c r="BM26" s="60">
        <v>-5875340.4199999999</v>
      </c>
      <c r="BN26" s="60">
        <v>0</v>
      </c>
      <c r="BO26" s="60">
        <v>-79160379.600000083</v>
      </c>
      <c r="BP26" s="60">
        <v>-79160379.600000083</v>
      </c>
      <c r="BQ26" s="60">
        <v>0</v>
      </c>
      <c r="BR26" s="60">
        <v>0</v>
      </c>
      <c r="BS26" s="60">
        <v>-2773032619.5000005</v>
      </c>
      <c r="BT26" s="60">
        <v>-1854498296.8200002</v>
      </c>
      <c r="BU26" s="60">
        <v>-971374232.28999996</v>
      </c>
      <c r="BV26" s="60">
        <v>-180758024.13</v>
      </c>
      <c r="BW26" s="60">
        <v>0</v>
      </c>
      <c r="BX26" s="60">
        <v>-76656169.810000017</v>
      </c>
      <c r="BY26" s="60">
        <v>-155753043.91000003</v>
      </c>
      <c r="BZ26" s="60">
        <v>524937098.48999995</v>
      </c>
      <c r="CA26" s="60">
        <v>-58929951.029999986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-142692736.66</v>
      </c>
      <c r="CJ26" s="60">
        <v>-142692736.66</v>
      </c>
      <c r="CK26" s="60">
        <v>0</v>
      </c>
      <c r="CL26" s="60">
        <v>923864005.96001053</v>
      </c>
    </row>
    <row r="27" spans="1:90" ht="13.5" customHeight="1">
      <c r="A27" s="43" t="s">
        <v>41</v>
      </c>
      <c r="B27" s="58">
        <v>1030</v>
      </c>
      <c r="C27" s="59" t="s">
        <v>376</v>
      </c>
      <c r="D27" s="60">
        <v>18312722231.209999</v>
      </c>
      <c r="E27" s="60">
        <v>14110162956.439999</v>
      </c>
      <c r="F27" s="60">
        <v>19880758961.689999</v>
      </c>
      <c r="G27" s="60">
        <v>-5069253771.8900003</v>
      </c>
      <c r="H27" s="60">
        <v>-701342233.36000001</v>
      </c>
      <c r="I27" s="60">
        <v>-1031434701.0400031</v>
      </c>
      <c r="J27" s="60">
        <v>-3006498046.8700027</v>
      </c>
      <c r="K27" s="60">
        <v>-20134384225.509998</v>
      </c>
      <c r="L27" s="60">
        <v>17127886178.639996</v>
      </c>
      <c r="M27" s="60">
        <v>1874083624.8399997</v>
      </c>
      <c r="N27" s="60">
        <v>3425588688.6899996</v>
      </c>
      <c r="O27" s="60">
        <v>-1551505063.8499999</v>
      </c>
      <c r="P27" s="60">
        <v>100979720.99000001</v>
      </c>
      <c r="Q27" s="60">
        <v>744166798.52999997</v>
      </c>
      <c r="R27" s="60">
        <v>-643187077.53999996</v>
      </c>
      <c r="S27" s="60">
        <v>-96684811.480000004</v>
      </c>
      <c r="T27" s="60">
        <v>-192681290.87</v>
      </c>
      <c r="U27" s="60">
        <v>-746826466.21000004</v>
      </c>
      <c r="V27" s="60">
        <v>554145175.34000003</v>
      </c>
      <c r="W27" s="60">
        <v>95996479.390000001</v>
      </c>
      <c r="X27" s="60">
        <v>114525227.2</v>
      </c>
      <c r="Y27" s="60">
        <v>-18528747.809999999</v>
      </c>
      <c r="Z27" s="60">
        <v>5213585824.7400007</v>
      </c>
      <c r="AA27" s="60">
        <v>1471606735.5300004</v>
      </c>
      <c r="AB27" s="60">
        <v>207015301.79999992</v>
      </c>
      <c r="AC27" s="60">
        <v>3534963787.4100003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34327875.989999995</v>
      </c>
      <c r="AK27" s="60">
        <v>34327875.989999995</v>
      </c>
      <c r="AL27" s="60">
        <v>0</v>
      </c>
      <c r="AM27" s="60">
        <v>82765086.559999943</v>
      </c>
      <c r="AN27" s="60">
        <v>148617225.63999996</v>
      </c>
      <c r="AO27" s="60">
        <v>-13258187.079999998</v>
      </c>
      <c r="AP27" s="60">
        <v>0</v>
      </c>
      <c r="AQ27" s="60">
        <v>0</v>
      </c>
      <c r="AR27" s="60">
        <v>-52593952</v>
      </c>
      <c r="AS27" s="60">
        <v>-16474696352.540003</v>
      </c>
      <c r="AT27" s="60">
        <v>-7172783801.1699991</v>
      </c>
      <c r="AU27" s="60">
        <v>-7763198809.0099993</v>
      </c>
      <c r="AV27" s="60">
        <v>590415007.83999991</v>
      </c>
      <c r="AW27" s="60">
        <v>-5177234537.7300014</v>
      </c>
      <c r="AX27" s="60">
        <v>-5562856380.7900009</v>
      </c>
      <c r="AY27" s="60">
        <v>-26006889134.990005</v>
      </c>
      <c r="AZ27" s="60">
        <v>-10257706778.360001</v>
      </c>
      <c r="BA27" s="60">
        <v>-32064477220.52</v>
      </c>
      <c r="BB27" s="60">
        <v>0</v>
      </c>
      <c r="BC27" s="60">
        <v>16315294863.889999</v>
      </c>
      <c r="BD27" s="60">
        <v>20444032754.200005</v>
      </c>
      <c r="BE27" s="60">
        <v>385621843.05999994</v>
      </c>
      <c r="BF27" s="60">
        <v>2062912250.96</v>
      </c>
      <c r="BG27" s="60">
        <v>1654451822.4999998</v>
      </c>
      <c r="BH27" s="60">
        <v>1394526995.1300001</v>
      </c>
      <c r="BI27" s="60">
        <v>0</v>
      </c>
      <c r="BJ27" s="60">
        <v>-986066566.67000008</v>
      </c>
      <c r="BK27" s="60">
        <v>-1677290407.9000001</v>
      </c>
      <c r="BL27" s="60">
        <v>1828135.6600000001</v>
      </c>
      <c r="BM27" s="60">
        <v>1828135.6600000001</v>
      </c>
      <c r="BN27" s="60">
        <v>0</v>
      </c>
      <c r="BO27" s="60">
        <v>-116860167.86</v>
      </c>
      <c r="BP27" s="60">
        <v>-116860167.86</v>
      </c>
      <c r="BQ27" s="60">
        <v>0</v>
      </c>
      <c r="BR27" s="60">
        <v>0</v>
      </c>
      <c r="BS27" s="60">
        <v>-3637925581.1600003</v>
      </c>
      <c r="BT27" s="60">
        <v>-2495628658.79</v>
      </c>
      <c r="BU27" s="60">
        <v>-983504580.18000031</v>
      </c>
      <c r="BV27" s="60">
        <v>-184934605.83999991</v>
      </c>
      <c r="BW27" s="60">
        <v>0</v>
      </c>
      <c r="BX27" s="60">
        <v>-174705941.45999995</v>
      </c>
      <c r="BY27" s="60">
        <v>-108165758.25999995</v>
      </c>
      <c r="BZ27" s="60">
        <v>309013963.37</v>
      </c>
      <c r="CA27" s="60">
        <v>0</v>
      </c>
      <c r="CB27" s="60">
        <v>93</v>
      </c>
      <c r="CC27" s="60">
        <v>93</v>
      </c>
      <c r="CD27" s="60">
        <v>-142</v>
      </c>
      <c r="CE27" s="60">
        <v>235</v>
      </c>
      <c r="CF27" s="60">
        <v>0</v>
      </c>
      <c r="CG27" s="60">
        <v>0</v>
      </c>
      <c r="CH27" s="60">
        <v>0</v>
      </c>
      <c r="CI27" s="60">
        <v>-371720493.28000003</v>
      </c>
      <c r="CJ27" s="60">
        <v>-371720493.28000003</v>
      </c>
      <c r="CK27" s="60">
        <v>0</v>
      </c>
      <c r="CL27" s="60">
        <v>1838025878.6699963</v>
      </c>
    </row>
    <row r="28" spans="1:90" ht="13.5" customHeight="1">
      <c r="A28" s="43" t="s">
        <v>43</v>
      </c>
      <c r="B28" s="58">
        <v>1031</v>
      </c>
      <c r="C28" s="59" t="s">
        <v>376</v>
      </c>
      <c r="D28" s="60">
        <v>634255871.60999978</v>
      </c>
      <c r="E28" s="60">
        <v>537408822.48999989</v>
      </c>
      <c r="F28" s="60">
        <v>891525606.50999999</v>
      </c>
      <c r="G28" s="60">
        <v>-354116784.0200001</v>
      </c>
      <c r="H28" s="60">
        <v>0</v>
      </c>
      <c r="I28" s="60">
        <v>-101604663.75999999</v>
      </c>
      <c r="J28" s="60">
        <v>-145828391.45000005</v>
      </c>
      <c r="K28" s="60">
        <v>-766050324.08000004</v>
      </c>
      <c r="L28" s="60">
        <v>620221932.63</v>
      </c>
      <c r="M28" s="60">
        <v>44223727.690000057</v>
      </c>
      <c r="N28" s="60">
        <v>222115627.46000004</v>
      </c>
      <c r="O28" s="60">
        <v>-177891899.76999998</v>
      </c>
      <c r="P28" s="60">
        <v>0</v>
      </c>
      <c r="Q28" s="60">
        <v>0</v>
      </c>
      <c r="R28" s="60">
        <v>0</v>
      </c>
      <c r="S28" s="60">
        <v>-1061416.4399999976</v>
      </c>
      <c r="T28" s="60">
        <v>33811467.650000013</v>
      </c>
      <c r="U28" s="60">
        <v>-51386427.710000001</v>
      </c>
      <c r="V28" s="60">
        <v>85197895.360000014</v>
      </c>
      <c r="W28" s="60">
        <v>-34872884.090000011</v>
      </c>
      <c r="X28" s="60">
        <v>49782492.669999994</v>
      </c>
      <c r="Y28" s="60">
        <v>-84655376.760000005</v>
      </c>
      <c r="Z28" s="60">
        <v>192141299.61999995</v>
      </c>
      <c r="AA28" s="60">
        <v>88264123.159999967</v>
      </c>
      <c r="AB28" s="60">
        <v>0</v>
      </c>
      <c r="AC28" s="60">
        <v>0</v>
      </c>
      <c r="AD28" s="60">
        <v>103877176.45999999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7371829.6999999797</v>
      </c>
      <c r="AN28" s="60">
        <v>14378679.799999984</v>
      </c>
      <c r="AO28" s="60">
        <v>-563698.02000000095</v>
      </c>
      <c r="AP28" s="60">
        <v>0</v>
      </c>
      <c r="AQ28" s="60">
        <v>0</v>
      </c>
      <c r="AR28" s="60">
        <v>-6443152.0800000029</v>
      </c>
      <c r="AS28" s="60">
        <v>-621919750.97999978</v>
      </c>
      <c r="AT28" s="60">
        <v>-328429594.69999987</v>
      </c>
      <c r="AU28" s="60">
        <v>-455222872.18999988</v>
      </c>
      <c r="AV28" s="60">
        <v>126793277.49000001</v>
      </c>
      <c r="AW28" s="60">
        <v>-40369649.620000005</v>
      </c>
      <c r="AX28" s="60">
        <v>103845175.19999993</v>
      </c>
      <c r="AY28" s="60">
        <v>-791401812.99000001</v>
      </c>
      <c r="AZ28" s="60">
        <v>-695302875.69999981</v>
      </c>
      <c r="BA28" s="60">
        <v>-471825876.96999997</v>
      </c>
      <c r="BB28" s="60">
        <v>0</v>
      </c>
      <c r="BC28" s="60">
        <v>375726939.67999989</v>
      </c>
      <c r="BD28" s="60">
        <v>895246988.18999994</v>
      </c>
      <c r="BE28" s="60">
        <v>-144214824.81999993</v>
      </c>
      <c r="BF28" s="60">
        <v>434646967.84000003</v>
      </c>
      <c r="BG28" s="60">
        <v>350668938.42000002</v>
      </c>
      <c r="BH28" s="60">
        <v>324549222.06999999</v>
      </c>
      <c r="BI28" s="60">
        <v>0</v>
      </c>
      <c r="BJ28" s="60">
        <v>-240571192.65000001</v>
      </c>
      <c r="BK28" s="60">
        <v>-578861792.65999997</v>
      </c>
      <c r="BL28" s="60">
        <v>0</v>
      </c>
      <c r="BM28" s="60">
        <v>0</v>
      </c>
      <c r="BN28" s="60">
        <v>0</v>
      </c>
      <c r="BO28" s="60">
        <v>-7340607.2499999981</v>
      </c>
      <c r="BP28" s="60">
        <v>-7340607.2499999981</v>
      </c>
      <c r="BQ28" s="60">
        <v>0</v>
      </c>
      <c r="BR28" s="60">
        <v>0</v>
      </c>
      <c r="BS28" s="60">
        <v>-206264917.63999999</v>
      </c>
      <c r="BT28" s="60">
        <v>-137680517.28999996</v>
      </c>
      <c r="BU28" s="60">
        <v>-73634595.5</v>
      </c>
      <c r="BV28" s="60">
        <v>-22284703.359999999</v>
      </c>
      <c r="BW28" s="60">
        <v>0</v>
      </c>
      <c r="BX28" s="60">
        <v>-361944.26000000007</v>
      </c>
      <c r="BY28" s="60">
        <v>-13993882.860000001</v>
      </c>
      <c r="BZ28" s="60">
        <v>41690725.630000003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-39514981.770000003</v>
      </c>
      <c r="CJ28" s="60">
        <v>-39514981.770000003</v>
      </c>
      <c r="CK28" s="60">
        <v>0</v>
      </c>
      <c r="CL28" s="60">
        <v>12336120.629999995</v>
      </c>
    </row>
    <row r="29" spans="1:90" ht="13.5" customHeight="1">
      <c r="A29" s="43" t="s">
        <v>45</v>
      </c>
      <c r="B29" s="58">
        <v>1032</v>
      </c>
      <c r="C29" s="59" t="s">
        <v>376</v>
      </c>
      <c r="D29" s="60">
        <v>16720433100.112936</v>
      </c>
      <c r="E29" s="60">
        <v>10871636568.959997</v>
      </c>
      <c r="F29" s="60">
        <v>21025675178.289997</v>
      </c>
      <c r="G29" s="60">
        <v>-9668124650.3099995</v>
      </c>
      <c r="H29" s="60">
        <v>-485913959.02000004</v>
      </c>
      <c r="I29" s="60">
        <v>2165152877.2100053</v>
      </c>
      <c r="J29" s="60">
        <v>1239384569.0000038</v>
      </c>
      <c r="K29" s="60">
        <v>-22405172581.040001</v>
      </c>
      <c r="L29" s="60">
        <v>23644557150.040005</v>
      </c>
      <c r="M29" s="60">
        <v>979454686.74000168</v>
      </c>
      <c r="N29" s="60">
        <v>8885106047.8200016</v>
      </c>
      <c r="O29" s="60">
        <v>-7905651361.0799999</v>
      </c>
      <c r="P29" s="60">
        <v>-53686378.530000389</v>
      </c>
      <c r="Q29" s="60">
        <v>519413298.36999971</v>
      </c>
      <c r="R29" s="60">
        <v>-573099676.9000001</v>
      </c>
      <c r="S29" s="60">
        <v>14185971.159999996</v>
      </c>
      <c r="T29" s="60">
        <v>74295167.299999997</v>
      </c>
      <c r="U29" s="60">
        <v>0</v>
      </c>
      <c r="V29" s="60">
        <v>74295167.299999997</v>
      </c>
      <c r="W29" s="60">
        <v>-60109196.140000001</v>
      </c>
      <c r="X29" s="60">
        <v>0</v>
      </c>
      <c r="Y29" s="60">
        <v>-60109196.140000001</v>
      </c>
      <c r="Z29" s="60">
        <v>3298588457.8329349</v>
      </c>
      <c r="AA29" s="60">
        <v>3298588457.8329349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101128754.70999999</v>
      </c>
      <c r="AK29" s="60">
        <v>101128754.70999999</v>
      </c>
      <c r="AL29" s="60">
        <v>0</v>
      </c>
      <c r="AM29" s="60">
        <v>269740470.24000019</v>
      </c>
      <c r="AN29" s="60">
        <v>370059636.31000012</v>
      </c>
      <c r="AO29" s="60">
        <v>-92318459.149999961</v>
      </c>
      <c r="AP29" s="60">
        <v>1421175.1299999994</v>
      </c>
      <c r="AQ29" s="60">
        <v>-598975.34000000008</v>
      </c>
      <c r="AR29" s="60">
        <v>-8822906.7099999972</v>
      </c>
      <c r="AS29" s="60">
        <v>-14478234207.000008</v>
      </c>
      <c r="AT29" s="60">
        <v>-8205614422.8700056</v>
      </c>
      <c r="AU29" s="60">
        <v>-10628864150.740005</v>
      </c>
      <c r="AV29" s="60">
        <v>2423249727.8699999</v>
      </c>
      <c r="AW29" s="60">
        <v>-1901274626.7000027</v>
      </c>
      <c r="AX29" s="60">
        <v>-3100698219.2900047</v>
      </c>
      <c r="AY29" s="60">
        <v>-19183340609.450005</v>
      </c>
      <c r="AZ29" s="60">
        <v>-13499492372.319998</v>
      </c>
      <c r="BA29" s="60">
        <v>-19507690798.830002</v>
      </c>
      <c r="BB29" s="60">
        <v>0</v>
      </c>
      <c r="BC29" s="60">
        <v>13823842561.699995</v>
      </c>
      <c r="BD29" s="60">
        <v>16082642390.16</v>
      </c>
      <c r="BE29" s="60">
        <v>1199423592.5900021</v>
      </c>
      <c r="BF29" s="60">
        <v>7524531027.9100027</v>
      </c>
      <c r="BG29" s="60">
        <v>6481733354.0600023</v>
      </c>
      <c r="BH29" s="60">
        <v>6694920314.8999996</v>
      </c>
      <c r="BI29" s="60">
        <v>0</v>
      </c>
      <c r="BJ29" s="60">
        <v>-5652122641.0500002</v>
      </c>
      <c r="BK29" s="60">
        <v>-6325107435.3200006</v>
      </c>
      <c r="BL29" s="60">
        <v>0</v>
      </c>
      <c r="BM29" s="60">
        <v>0</v>
      </c>
      <c r="BN29" s="60">
        <v>0</v>
      </c>
      <c r="BO29" s="60">
        <v>-196115207.63999999</v>
      </c>
      <c r="BP29" s="60">
        <v>-196115207.63999999</v>
      </c>
      <c r="BQ29" s="60">
        <v>0</v>
      </c>
      <c r="BR29" s="60">
        <v>0</v>
      </c>
      <c r="BS29" s="60">
        <v>-3655516433.8400011</v>
      </c>
      <c r="BT29" s="60">
        <v>-2930002529.5800018</v>
      </c>
      <c r="BU29" s="60">
        <v>-1022348337.3499999</v>
      </c>
      <c r="BV29" s="60">
        <v>-125668048.16999999</v>
      </c>
      <c r="BW29" s="60">
        <v>0</v>
      </c>
      <c r="BX29" s="60">
        <v>-276190360.63</v>
      </c>
      <c r="BY29" s="60">
        <v>-282407169.73999989</v>
      </c>
      <c r="BZ29" s="60">
        <v>972560975.4799999</v>
      </c>
      <c r="CA29" s="60">
        <v>8539036.1500000004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-519713515.95000011</v>
      </c>
      <c r="CJ29" s="60">
        <v>-519713515.95000011</v>
      </c>
      <c r="CK29" s="60">
        <v>0</v>
      </c>
      <c r="CL29" s="60">
        <v>2242198893.1129284</v>
      </c>
    </row>
    <row r="30" spans="1:90" ht="13.5" customHeight="1">
      <c r="A30" s="43" t="s">
        <v>47</v>
      </c>
      <c r="B30" s="58">
        <v>1034</v>
      </c>
      <c r="C30" s="59" t="s">
        <v>376</v>
      </c>
      <c r="D30" s="60">
        <v>2426343896.9299994</v>
      </c>
      <c r="E30" s="60">
        <v>1788648422.97</v>
      </c>
      <c r="F30" s="60">
        <v>2480157408.77</v>
      </c>
      <c r="G30" s="60">
        <v>-540788792.51999998</v>
      </c>
      <c r="H30" s="60">
        <v>-150720193.28</v>
      </c>
      <c r="I30" s="60">
        <v>-189247327.38000065</v>
      </c>
      <c r="J30" s="60">
        <v>-317785941.61000061</v>
      </c>
      <c r="K30" s="60">
        <v>-2394981120.9000006</v>
      </c>
      <c r="L30" s="60">
        <v>2077195179.29</v>
      </c>
      <c r="M30" s="60">
        <v>89813649.469999939</v>
      </c>
      <c r="N30" s="60">
        <v>336164340.81999993</v>
      </c>
      <c r="O30" s="60">
        <v>-246350691.34999999</v>
      </c>
      <c r="P30" s="60">
        <v>38724964.760000005</v>
      </c>
      <c r="Q30" s="60">
        <v>151581559.78</v>
      </c>
      <c r="R30" s="60">
        <v>-112856595.02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820433859.85999978</v>
      </c>
      <c r="AA30" s="60">
        <v>449312659.75999981</v>
      </c>
      <c r="AB30" s="60">
        <v>371121200.09999996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12822474.949999999</v>
      </c>
      <c r="AK30" s="60">
        <v>12822474.949999999</v>
      </c>
      <c r="AL30" s="60">
        <v>0</v>
      </c>
      <c r="AM30" s="60">
        <v>-6313533.4699999997</v>
      </c>
      <c r="AN30" s="60">
        <v>-6313533.4699999997</v>
      </c>
      <c r="AO30" s="60">
        <v>0</v>
      </c>
      <c r="AP30" s="60">
        <v>0</v>
      </c>
      <c r="AQ30" s="60">
        <v>0</v>
      </c>
      <c r="AR30" s="60">
        <v>0</v>
      </c>
      <c r="AS30" s="60">
        <v>-2102803322.7600002</v>
      </c>
      <c r="AT30" s="60">
        <v>-1035298709.7700002</v>
      </c>
      <c r="AU30" s="60">
        <v>-1237344470.7700002</v>
      </c>
      <c r="AV30" s="60">
        <v>202045761</v>
      </c>
      <c r="AW30" s="60">
        <v>-625572149.99999988</v>
      </c>
      <c r="AX30" s="60">
        <v>-640099565.61999989</v>
      </c>
      <c r="AY30" s="60">
        <v>-3639106085.5499997</v>
      </c>
      <c r="AZ30" s="60">
        <v>-1667340492.3399999</v>
      </c>
      <c r="BA30" s="60">
        <v>-4019999598.9299994</v>
      </c>
      <c r="BB30" s="60">
        <v>0</v>
      </c>
      <c r="BC30" s="60">
        <v>2048234005.7199998</v>
      </c>
      <c r="BD30" s="60">
        <v>2999006519.9299998</v>
      </c>
      <c r="BE30" s="60">
        <v>14527415.620000005</v>
      </c>
      <c r="BF30" s="60">
        <v>317992462.70000005</v>
      </c>
      <c r="BG30" s="60">
        <v>337945101.22000003</v>
      </c>
      <c r="BH30" s="60">
        <v>94099173.950000018</v>
      </c>
      <c r="BI30" s="60">
        <v>0</v>
      </c>
      <c r="BJ30" s="60">
        <v>-114051812.47</v>
      </c>
      <c r="BK30" s="60">
        <v>-303465047.08000004</v>
      </c>
      <c r="BL30" s="60">
        <v>0</v>
      </c>
      <c r="BM30" s="60">
        <v>0</v>
      </c>
      <c r="BN30" s="60">
        <v>0</v>
      </c>
      <c r="BO30" s="60">
        <v>-2746348.2199999997</v>
      </c>
      <c r="BP30" s="60">
        <v>-2746348.2199999997</v>
      </c>
      <c r="BQ30" s="60">
        <v>0</v>
      </c>
      <c r="BR30" s="60">
        <v>0</v>
      </c>
      <c r="BS30" s="60">
        <v>-435891690.50000012</v>
      </c>
      <c r="BT30" s="60">
        <v>-287098656.37000006</v>
      </c>
      <c r="BU30" s="60">
        <v>-114229623.51000001</v>
      </c>
      <c r="BV30" s="60">
        <v>-45006041.359999999</v>
      </c>
      <c r="BW30" s="60">
        <v>0</v>
      </c>
      <c r="BX30" s="60">
        <v>-6586575.6100000003</v>
      </c>
      <c r="BY30" s="60">
        <v>-7085962.6800000006</v>
      </c>
      <c r="BZ30" s="60">
        <v>58453301.70000001</v>
      </c>
      <c r="CA30" s="60">
        <v>-34338132.670000009</v>
      </c>
      <c r="CB30" s="60">
        <v>-3294424.2699999996</v>
      </c>
      <c r="CC30" s="60">
        <v>-3294424.2699999996</v>
      </c>
      <c r="CD30" s="60">
        <v>-21472706.07</v>
      </c>
      <c r="CE30" s="60">
        <v>18178281.800000001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323540574.16999912</v>
      </c>
    </row>
    <row r="31" spans="1:90" ht="13.5" customHeight="1">
      <c r="A31" s="43" t="s">
        <v>49</v>
      </c>
      <c r="B31" s="58">
        <v>1035</v>
      </c>
      <c r="C31" s="59" t="s">
        <v>376</v>
      </c>
      <c r="D31" s="60">
        <v>29032725427.287983</v>
      </c>
      <c r="E31" s="60">
        <v>23300526244.588955</v>
      </c>
      <c r="F31" s="60">
        <v>28991555745.028954</v>
      </c>
      <c r="G31" s="60">
        <v>-4608352351.6499987</v>
      </c>
      <c r="H31" s="60">
        <v>-1082677148.79</v>
      </c>
      <c r="I31" s="60">
        <v>-2286566099.180007</v>
      </c>
      <c r="J31" s="60">
        <v>-2438227303.1200066</v>
      </c>
      <c r="K31" s="60">
        <v>-30230463978.810009</v>
      </c>
      <c r="L31" s="60">
        <v>27792236675.690002</v>
      </c>
      <c r="M31" s="60">
        <v>51706822.879999638</v>
      </c>
      <c r="N31" s="60">
        <v>4311893106.2399998</v>
      </c>
      <c r="O31" s="60">
        <v>-4260186283.3600001</v>
      </c>
      <c r="P31" s="60">
        <v>99954381.060000062</v>
      </c>
      <c r="Q31" s="60">
        <v>1106265270.1900001</v>
      </c>
      <c r="R31" s="60">
        <v>-1006310889.13</v>
      </c>
      <c r="S31" s="60">
        <v>-31261082.859999999</v>
      </c>
      <c r="T31" s="60">
        <v>-60211737.870000005</v>
      </c>
      <c r="U31" s="60">
        <v>-613017477.20000005</v>
      </c>
      <c r="V31" s="60">
        <v>552805739.33000004</v>
      </c>
      <c r="W31" s="60">
        <v>28950655.010000005</v>
      </c>
      <c r="X31" s="60">
        <v>131274866.99000001</v>
      </c>
      <c r="Y31" s="60">
        <v>-102324211.98</v>
      </c>
      <c r="Z31" s="60">
        <v>7919283109.9090357</v>
      </c>
      <c r="AA31" s="60">
        <v>7919283109.9090357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130743254.83000001</v>
      </c>
      <c r="AN31" s="60">
        <v>277140872.44</v>
      </c>
      <c r="AO31" s="60">
        <v>-32798078.139999997</v>
      </c>
      <c r="AP31" s="60">
        <v>-92512774.11999999</v>
      </c>
      <c r="AQ31" s="60">
        <v>-72926.81</v>
      </c>
      <c r="AR31" s="60">
        <v>-21013838.539999999</v>
      </c>
      <c r="AS31" s="60">
        <v>-24847704789.959976</v>
      </c>
      <c r="AT31" s="60">
        <v>-11916168698.330002</v>
      </c>
      <c r="AU31" s="60">
        <v>-13763792670.320002</v>
      </c>
      <c r="AV31" s="60">
        <v>1847623971.9899995</v>
      </c>
      <c r="AW31" s="60">
        <v>-6808797511.5799789</v>
      </c>
      <c r="AX31" s="60">
        <v>-7867013736.8199806</v>
      </c>
      <c r="AY31" s="60">
        <v>-37575941543.769989</v>
      </c>
      <c r="AZ31" s="60">
        <v>-15510560290.1</v>
      </c>
      <c r="BA31" s="60">
        <v>-39568319376.029991</v>
      </c>
      <c r="BB31" s="60">
        <v>0</v>
      </c>
      <c r="BC31" s="60">
        <v>17502938122.360001</v>
      </c>
      <c r="BD31" s="60">
        <v>29708927806.950008</v>
      </c>
      <c r="BE31" s="60">
        <v>1058216225.2400017</v>
      </c>
      <c r="BF31" s="60">
        <v>6215862101.2300005</v>
      </c>
      <c r="BG31" s="60">
        <v>5637326773.2300005</v>
      </c>
      <c r="BH31" s="60">
        <v>2250119129.1000004</v>
      </c>
      <c r="BI31" s="60">
        <v>0</v>
      </c>
      <c r="BJ31" s="60">
        <v>-1671583801.1000001</v>
      </c>
      <c r="BK31" s="60">
        <v>-5157645875.9899988</v>
      </c>
      <c r="BL31" s="60">
        <v>-25259778.100000001</v>
      </c>
      <c r="BM31" s="60">
        <v>-25259778.100000001</v>
      </c>
      <c r="BN31" s="60">
        <v>0</v>
      </c>
      <c r="BO31" s="60">
        <v>-141043167.39000002</v>
      </c>
      <c r="BP31" s="60">
        <v>-141043167.39000002</v>
      </c>
      <c r="BQ31" s="60">
        <v>0</v>
      </c>
      <c r="BR31" s="60">
        <v>0</v>
      </c>
      <c r="BS31" s="60">
        <v>-5267708415.8899994</v>
      </c>
      <c r="BT31" s="60">
        <v>-3801273845.8400002</v>
      </c>
      <c r="BU31" s="60">
        <v>-1381962402.6599996</v>
      </c>
      <c r="BV31" s="60">
        <v>-598337879.27999985</v>
      </c>
      <c r="BW31" s="60">
        <v>0</v>
      </c>
      <c r="BX31" s="60">
        <v>-166369952.75999993</v>
      </c>
      <c r="BY31" s="60">
        <v>0</v>
      </c>
      <c r="BZ31" s="60">
        <v>785109411.81000006</v>
      </c>
      <c r="CA31" s="60">
        <v>-104873747.16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-688727218.66999996</v>
      </c>
      <c r="CJ31" s="60">
        <v>-688727218.66999996</v>
      </c>
      <c r="CK31" s="60">
        <v>0</v>
      </c>
      <c r="CL31" s="60">
        <v>4185020637.3280067</v>
      </c>
    </row>
    <row r="32" spans="1:90" ht="13.5" customHeight="1">
      <c r="A32" s="43" t="s">
        <v>51</v>
      </c>
      <c r="B32" s="58">
        <v>1036</v>
      </c>
      <c r="C32" s="59" t="s">
        <v>376</v>
      </c>
      <c r="D32" s="60">
        <v>12381415471.972223</v>
      </c>
      <c r="E32" s="60">
        <v>10616393446.589996</v>
      </c>
      <c r="F32" s="60">
        <v>17766375044.659996</v>
      </c>
      <c r="G32" s="60">
        <v>-6307449447.3900003</v>
      </c>
      <c r="H32" s="60">
        <v>-842532150.68000007</v>
      </c>
      <c r="I32" s="60">
        <v>-1204110195.4499979</v>
      </c>
      <c r="J32" s="60">
        <v>-2243706143.7499962</v>
      </c>
      <c r="K32" s="60">
        <v>-17089419687.089998</v>
      </c>
      <c r="L32" s="60">
        <v>14845713543.340002</v>
      </c>
      <c r="M32" s="60">
        <v>806428311.40999842</v>
      </c>
      <c r="N32" s="60">
        <v>5060015803.6499987</v>
      </c>
      <c r="O32" s="60">
        <v>-4253587492.2400002</v>
      </c>
      <c r="P32" s="60">
        <v>233167636.88999999</v>
      </c>
      <c r="Q32" s="60">
        <v>826089593.88</v>
      </c>
      <c r="R32" s="60">
        <v>-592921956.99000001</v>
      </c>
      <c r="S32" s="60">
        <v>-534724653.14999992</v>
      </c>
      <c r="T32" s="60">
        <v>-558493970.69999993</v>
      </c>
      <c r="U32" s="60">
        <v>-824837257.69999993</v>
      </c>
      <c r="V32" s="60">
        <v>266343287</v>
      </c>
      <c r="W32" s="60">
        <v>23769317.550000012</v>
      </c>
      <c r="X32" s="60">
        <v>188335829.55000001</v>
      </c>
      <c r="Y32" s="60">
        <v>-164566512</v>
      </c>
      <c r="Z32" s="60">
        <v>3311119021.7422247</v>
      </c>
      <c r="AA32" s="60">
        <v>1551185358.3371768</v>
      </c>
      <c r="AB32" s="60">
        <v>0</v>
      </c>
      <c r="AC32" s="60">
        <v>59138109.180168644</v>
      </c>
      <c r="AD32" s="60">
        <v>1419249479.179635</v>
      </c>
      <c r="AE32" s="60">
        <v>6201531.2587413061</v>
      </c>
      <c r="AF32" s="60">
        <v>0</v>
      </c>
      <c r="AG32" s="60">
        <v>275344543.7865026</v>
      </c>
      <c r="AH32" s="60">
        <v>0</v>
      </c>
      <c r="AI32" s="60">
        <v>0</v>
      </c>
      <c r="AJ32" s="60">
        <v>26845261.549999997</v>
      </c>
      <c r="AK32" s="60">
        <v>26845261.549999997</v>
      </c>
      <c r="AL32" s="60">
        <v>0</v>
      </c>
      <c r="AM32" s="60">
        <v>165892590.68999997</v>
      </c>
      <c r="AN32" s="60">
        <v>194692939.09999996</v>
      </c>
      <c r="AO32" s="60">
        <v>-33683770.880000003</v>
      </c>
      <c r="AP32" s="60">
        <v>0</v>
      </c>
      <c r="AQ32" s="60">
        <v>0</v>
      </c>
      <c r="AR32" s="60">
        <v>4883422.4699999988</v>
      </c>
      <c r="AS32" s="60">
        <v>-11916076741.600002</v>
      </c>
      <c r="AT32" s="60">
        <v>-6704269330.5299997</v>
      </c>
      <c r="AU32" s="60">
        <v>-8742829762.3999996</v>
      </c>
      <c r="AV32" s="60">
        <v>2038560431.8700001</v>
      </c>
      <c r="AW32" s="60">
        <v>-2359176845.0099974</v>
      </c>
      <c r="AX32" s="60">
        <v>-4254629700.8499985</v>
      </c>
      <c r="AY32" s="60">
        <v>-15143628007.819996</v>
      </c>
      <c r="AZ32" s="60">
        <v>-9024072902.1399975</v>
      </c>
      <c r="BA32" s="60">
        <v>-15441420736.099998</v>
      </c>
      <c r="BB32" s="60">
        <v>0</v>
      </c>
      <c r="BC32" s="60">
        <v>9321865630.420002</v>
      </c>
      <c r="BD32" s="60">
        <v>10888998306.969997</v>
      </c>
      <c r="BE32" s="60">
        <v>1895452855.8400011</v>
      </c>
      <c r="BF32" s="60">
        <v>6319126341.1400013</v>
      </c>
      <c r="BG32" s="60">
        <v>3565396470.3499999</v>
      </c>
      <c r="BH32" s="60">
        <v>6585554033.2800007</v>
      </c>
      <c r="BI32" s="60">
        <v>0</v>
      </c>
      <c r="BJ32" s="60">
        <v>-3831824162.4900002</v>
      </c>
      <c r="BK32" s="60">
        <v>-4423673485.3000002</v>
      </c>
      <c r="BL32" s="60">
        <v>0</v>
      </c>
      <c r="BM32" s="60">
        <v>0</v>
      </c>
      <c r="BN32" s="60">
        <v>0</v>
      </c>
      <c r="BO32" s="60">
        <v>-71564564.929999992</v>
      </c>
      <c r="BP32" s="60">
        <v>-71564564.929999992</v>
      </c>
      <c r="BQ32" s="60">
        <v>0</v>
      </c>
      <c r="BR32" s="60">
        <v>0</v>
      </c>
      <c r="BS32" s="60">
        <v>-2450123572.2399993</v>
      </c>
      <c r="BT32" s="60">
        <v>-2103031770.8400002</v>
      </c>
      <c r="BU32" s="60">
        <v>-551802586.83000004</v>
      </c>
      <c r="BV32" s="60">
        <v>-479557051.58999974</v>
      </c>
      <c r="BW32" s="60">
        <v>0</v>
      </c>
      <c r="BX32" s="60">
        <v>-58154579.369999997</v>
      </c>
      <c r="BY32" s="60">
        <v>-91024432.989999995</v>
      </c>
      <c r="BZ32" s="60">
        <v>973637307.52000022</v>
      </c>
      <c r="CA32" s="60">
        <v>-140190458.13999999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-330942428.89000422</v>
      </c>
      <c r="CJ32" s="60">
        <v>-330942428.89000422</v>
      </c>
      <c r="CK32" s="60">
        <v>0</v>
      </c>
      <c r="CL32" s="60">
        <v>465338730.37222099</v>
      </c>
    </row>
    <row r="33" spans="1:90" ht="13.5" customHeight="1">
      <c r="A33" s="43" t="s">
        <v>53</v>
      </c>
      <c r="B33" s="58">
        <v>1037</v>
      </c>
      <c r="C33" s="59" t="s">
        <v>376</v>
      </c>
      <c r="D33" s="60">
        <v>3064441164.6700001</v>
      </c>
      <c r="E33" s="60">
        <v>2530317525.1900001</v>
      </c>
      <c r="F33" s="60">
        <v>3813692876.2200003</v>
      </c>
      <c r="G33" s="60">
        <v>-1068730328.05</v>
      </c>
      <c r="H33" s="60">
        <v>-214645022.97999999</v>
      </c>
      <c r="I33" s="60">
        <v>-583778570.19000018</v>
      </c>
      <c r="J33" s="60">
        <v>-1159123825.3800001</v>
      </c>
      <c r="K33" s="60">
        <v>-3489764075.5900011</v>
      </c>
      <c r="L33" s="60">
        <v>2330640250.210001</v>
      </c>
      <c r="M33" s="60">
        <v>495700562.06999993</v>
      </c>
      <c r="N33" s="60">
        <v>810127153.66999984</v>
      </c>
      <c r="O33" s="60">
        <v>-314426591.5999999</v>
      </c>
      <c r="P33" s="60">
        <v>79644693.11999999</v>
      </c>
      <c r="Q33" s="60">
        <v>199883560.13999999</v>
      </c>
      <c r="R33" s="60">
        <v>-120238867.02</v>
      </c>
      <c r="S33" s="60">
        <v>-25504737.280000001</v>
      </c>
      <c r="T33" s="60">
        <v>-25504737.280000001</v>
      </c>
      <c r="U33" s="60">
        <v>-35971781.280000001</v>
      </c>
      <c r="V33" s="60">
        <v>10467044</v>
      </c>
      <c r="W33" s="60">
        <v>0</v>
      </c>
      <c r="X33" s="60">
        <v>0</v>
      </c>
      <c r="Y33" s="60">
        <v>0</v>
      </c>
      <c r="Z33" s="60">
        <v>898647335.28999984</v>
      </c>
      <c r="AA33" s="60">
        <v>898647335.28999984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2118799.09</v>
      </c>
      <c r="AK33" s="60">
        <v>2158110.98</v>
      </c>
      <c r="AL33" s="60">
        <v>-39311.89</v>
      </c>
      <c r="AM33" s="60">
        <v>242640812.57000002</v>
      </c>
      <c r="AN33" s="60">
        <v>239250694.15000001</v>
      </c>
      <c r="AO33" s="60">
        <v>1110294.4300000002</v>
      </c>
      <c r="AP33" s="60">
        <v>0</v>
      </c>
      <c r="AQ33" s="60">
        <v>0</v>
      </c>
      <c r="AR33" s="60">
        <v>2279823.9900000002</v>
      </c>
      <c r="AS33" s="60">
        <v>-2685619156.3099985</v>
      </c>
      <c r="AT33" s="60">
        <v>-1592442977.6400003</v>
      </c>
      <c r="AU33" s="60">
        <v>-1648563117.5400004</v>
      </c>
      <c r="AV33" s="60">
        <v>56120139.899999991</v>
      </c>
      <c r="AW33" s="60">
        <v>-309302291.91999817</v>
      </c>
      <c r="AX33" s="60">
        <v>-583829278.30999804</v>
      </c>
      <c r="AY33" s="60">
        <v>-3067882457.8199978</v>
      </c>
      <c r="AZ33" s="60">
        <v>-1749407670.75</v>
      </c>
      <c r="BA33" s="60">
        <v>-3842822395.8099999</v>
      </c>
      <c r="BB33" s="60">
        <v>0</v>
      </c>
      <c r="BC33" s="60">
        <v>2524347608.7400017</v>
      </c>
      <c r="BD33" s="60">
        <v>2484053179.5099998</v>
      </c>
      <c r="BE33" s="60">
        <v>274526986.38999987</v>
      </c>
      <c r="BF33" s="60">
        <v>460944839.86999983</v>
      </c>
      <c r="BG33" s="60">
        <v>193818788.93999994</v>
      </c>
      <c r="BH33" s="60">
        <v>523385796.6099999</v>
      </c>
      <c r="BI33" s="60">
        <v>0</v>
      </c>
      <c r="BJ33" s="60">
        <v>-256259745.68000001</v>
      </c>
      <c r="BK33" s="60">
        <v>-186417853.47999996</v>
      </c>
      <c r="BL33" s="60">
        <v>0</v>
      </c>
      <c r="BM33" s="60">
        <v>0</v>
      </c>
      <c r="BN33" s="60">
        <v>0</v>
      </c>
      <c r="BO33" s="60">
        <v>-1529896.0699999998</v>
      </c>
      <c r="BP33" s="60">
        <v>-1529896.0699999998</v>
      </c>
      <c r="BQ33" s="60">
        <v>0</v>
      </c>
      <c r="BR33" s="60">
        <v>0</v>
      </c>
      <c r="BS33" s="60">
        <v>-688658833.9200002</v>
      </c>
      <c r="BT33" s="60">
        <v>-334964896.7700001</v>
      </c>
      <c r="BU33" s="60">
        <v>-266260872.26000011</v>
      </c>
      <c r="BV33" s="60">
        <v>-146569455.97999999</v>
      </c>
      <c r="BW33" s="60">
        <v>0</v>
      </c>
      <c r="BX33" s="60">
        <v>-7510899.8900000006</v>
      </c>
      <c r="BY33" s="60">
        <v>-18565737.849999994</v>
      </c>
      <c r="BZ33" s="60">
        <v>85213028.830000028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-93685156.759999976</v>
      </c>
      <c r="CJ33" s="60">
        <v>-93685156.759999976</v>
      </c>
      <c r="CK33" s="60">
        <v>0</v>
      </c>
      <c r="CL33" s="60">
        <v>378822008.36000156</v>
      </c>
    </row>
    <row r="34" spans="1:90" ht="13.5" customHeight="1">
      <c r="A34" s="43" t="s">
        <v>55</v>
      </c>
      <c r="B34" s="58">
        <v>1038</v>
      </c>
      <c r="C34" s="59" t="s">
        <v>376</v>
      </c>
      <c r="D34" s="60">
        <v>3313744442.5439329</v>
      </c>
      <c r="E34" s="60">
        <v>3131477015.4500027</v>
      </c>
      <c r="F34" s="60">
        <v>4274546716.0100021</v>
      </c>
      <c r="G34" s="60">
        <v>-1143069700.5599997</v>
      </c>
      <c r="H34" s="60">
        <v>0</v>
      </c>
      <c r="I34" s="60">
        <v>-441817287.55999964</v>
      </c>
      <c r="J34" s="60">
        <v>-579331380.94999981</v>
      </c>
      <c r="K34" s="60">
        <v>-7145665302.3999996</v>
      </c>
      <c r="L34" s="60">
        <v>6566333921.4499998</v>
      </c>
      <c r="M34" s="60">
        <v>137514093.39000016</v>
      </c>
      <c r="N34" s="60">
        <v>630858579.45000005</v>
      </c>
      <c r="O34" s="60">
        <v>-493344486.05999988</v>
      </c>
      <c r="P34" s="60">
        <v>0</v>
      </c>
      <c r="Q34" s="60">
        <v>0</v>
      </c>
      <c r="R34" s="60">
        <v>0</v>
      </c>
      <c r="S34" s="60">
        <v>926573.92999999993</v>
      </c>
      <c r="T34" s="60">
        <v>932645.99</v>
      </c>
      <c r="U34" s="60">
        <v>0</v>
      </c>
      <c r="V34" s="60">
        <v>932645.99</v>
      </c>
      <c r="W34" s="60">
        <v>-6072.06</v>
      </c>
      <c r="X34" s="60">
        <v>0</v>
      </c>
      <c r="Y34" s="60">
        <v>-6072.06</v>
      </c>
      <c r="Z34" s="60">
        <v>586129554.00999999</v>
      </c>
      <c r="AA34" s="60">
        <v>330107722.14000005</v>
      </c>
      <c r="AB34" s="60">
        <v>0</v>
      </c>
      <c r="AC34" s="60">
        <v>256021831.86999992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37028586.713929996</v>
      </c>
      <c r="AN34" s="60">
        <v>36988972.493930005</v>
      </c>
      <c r="AO34" s="60">
        <v>39614.219999994697</v>
      </c>
      <c r="AP34" s="60">
        <v>0</v>
      </c>
      <c r="AQ34" s="60">
        <v>0</v>
      </c>
      <c r="AR34" s="60">
        <v>0</v>
      </c>
      <c r="AS34" s="60">
        <v>-2668681415.4399991</v>
      </c>
      <c r="AT34" s="60">
        <v>-411099757.74000001</v>
      </c>
      <c r="AU34" s="60">
        <v>-560141480.13999999</v>
      </c>
      <c r="AV34" s="60">
        <v>149041722.40000001</v>
      </c>
      <c r="AW34" s="60">
        <v>-101736493.9799993</v>
      </c>
      <c r="AX34" s="60">
        <v>-46849547.960000038</v>
      </c>
      <c r="AY34" s="60">
        <v>-2007573836.3799999</v>
      </c>
      <c r="AZ34" s="60">
        <v>-2131939385.4730268</v>
      </c>
      <c r="BA34" s="60">
        <v>-1007093462.4402558</v>
      </c>
      <c r="BB34" s="60">
        <v>0</v>
      </c>
      <c r="BC34" s="60">
        <v>1131459011.5332825</v>
      </c>
      <c r="BD34" s="60">
        <v>1960724288.4199998</v>
      </c>
      <c r="BE34" s="60">
        <v>-54886946.019999266</v>
      </c>
      <c r="BF34" s="60">
        <v>1069186222.7900007</v>
      </c>
      <c r="BG34" s="60">
        <v>1415702488.2897563</v>
      </c>
      <c r="BH34" s="60">
        <v>187995307.74263147</v>
      </c>
      <c r="BI34" s="60">
        <v>0</v>
      </c>
      <c r="BJ34" s="60">
        <v>-534511573.242387</v>
      </c>
      <c r="BK34" s="60">
        <v>-1124073168.8099999</v>
      </c>
      <c r="BL34" s="60">
        <v>0</v>
      </c>
      <c r="BM34" s="60">
        <v>0</v>
      </c>
      <c r="BN34" s="60">
        <v>0</v>
      </c>
      <c r="BO34" s="60">
        <v>-53115351.999999985</v>
      </c>
      <c r="BP34" s="60">
        <v>-53115351.999999985</v>
      </c>
      <c r="BQ34" s="60">
        <v>0</v>
      </c>
      <c r="BR34" s="60">
        <v>0</v>
      </c>
      <c r="BS34" s="60">
        <v>-2077276983.0999999</v>
      </c>
      <c r="BT34" s="60">
        <v>-431379622.94000012</v>
      </c>
      <c r="BU34" s="60">
        <v>-576486559.48000002</v>
      </c>
      <c r="BV34" s="60">
        <v>-88939913.709999979</v>
      </c>
      <c r="BW34" s="60">
        <v>0</v>
      </c>
      <c r="BX34" s="60">
        <v>-14363341.780000005</v>
      </c>
      <c r="BY34" s="60">
        <v>-1043977977.3</v>
      </c>
      <c r="BZ34" s="60">
        <v>79301779.420000017</v>
      </c>
      <c r="CA34" s="60">
        <v>-1431347.3099999998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-25452828.620000001</v>
      </c>
      <c r="CJ34" s="60">
        <v>-25452828.620000001</v>
      </c>
      <c r="CK34" s="60">
        <v>0</v>
      </c>
      <c r="CL34" s="60">
        <v>645063027.10393381</v>
      </c>
    </row>
    <row r="35" spans="1:90" ht="13.5" customHeight="1">
      <c r="A35" s="43" t="s">
        <v>57</v>
      </c>
      <c r="B35" s="58">
        <v>1039</v>
      </c>
      <c r="C35" s="59" t="s">
        <v>376</v>
      </c>
      <c r="D35" s="60">
        <v>2087806661.6800005</v>
      </c>
      <c r="E35" s="60">
        <v>1519300250.95</v>
      </c>
      <c r="F35" s="60">
        <v>1940075761.9100001</v>
      </c>
      <c r="G35" s="60">
        <v>-351780284.28000003</v>
      </c>
      <c r="H35" s="60">
        <v>-68995226.679999992</v>
      </c>
      <c r="I35" s="60">
        <v>180811067.42000049</v>
      </c>
      <c r="J35" s="60">
        <v>151413025.44000053</v>
      </c>
      <c r="K35" s="60">
        <v>-1702783672.9599996</v>
      </c>
      <c r="L35" s="60">
        <v>1854196698.4000001</v>
      </c>
      <c r="M35" s="60">
        <v>31681329.639999956</v>
      </c>
      <c r="N35" s="60">
        <v>259278001.43000001</v>
      </c>
      <c r="O35" s="60">
        <v>-227596671.79000005</v>
      </c>
      <c r="P35" s="60">
        <v>-2283287.6600000039</v>
      </c>
      <c r="Q35" s="60">
        <v>44795795.68</v>
      </c>
      <c r="R35" s="60">
        <v>-47079083.340000004</v>
      </c>
      <c r="S35" s="60">
        <v>-1201550.83</v>
      </c>
      <c r="T35" s="60">
        <v>-1201550.83</v>
      </c>
      <c r="U35" s="60">
        <v>-3202369</v>
      </c>
      <c r="V35" s="60">
        <v>2000818.17</v>
      </c>
      <c r="W35" s="60">
        <v>0</v>
      </c>
      <c r="X35" s="60">
        <v>0</v>
      </c>
      <c r="Y35" s="60">
        <v>0</v>
      </c>
      <c r="Z35" s="60">
        <v>387927396.36999995</v>
      </c>
      <c r="AA35" s="60">
        <v>387927396.36999995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969497.76999999955</v>
      </c>
      <c r="AN35" s="60">
        <v>7269432.7499999991</v>
      </c>
      <c r="AO35" s="60">
        <v>-4277138.1499999994</v>
      </c>
      <c r="AP35" s="60">
        <v>0</v>
      </c>
      <c r="AQ35" s="60">
        <v>0</v>
      </c>
      <c r="AR35" s="60">
        <v>-2022796.83</v>
      </c>
      <c r="AS35" s="60">
        <v>-2230366612.1299996</v>
      </c>
      <c r="AT35" s="60">
        <v>-1391089882.7100008</v>
      </c>
      <c r="AU35" s="60">
        <v>-1637632470.5100007</v>
      </c>
      <c r="AV35" s="60">
        <v>246542587.80000004</v>
      </c>
      <c r="AW35" s="60">
        <v>-23385702.899998963</v>
      </c>
      <c r="AX35" s="60">
        <v>-88503318.83999896</v>
      </c>
      <c r="AY35" s="60">
        <v>-2120909713.539999</v>
      </c>
      <c r="AZ35" s="60">
        <v>-2047948876.5399992</v>
      </c>
      <c r="BA35" s="60">
        <v>-1708255031</v>
      </c>
      <c r="BB35" s="60">
        <v>0</v>
      </c>
      <c r="BC35" s="60">
        <v>1635294194</v>
      </c>
      <c r="BD35" s="60">
        <v>2032406394.7</v>
      </c>
      <c r="BE35" s="60">
        <v>65117615.939999998</v>
      </c>
      <c r="BF35" s="60">
        <v>390072922.03999996</v>
      </c>
      <c r="BG35" s="60">
        <v>480824046.04000002</v>
      </c>
      <c r="BH35" s="60">
        <v>275222413</v>
      </c>
      <c r="BI35" s="60">
        <v>0</v>
      </c>
      <c r="BJ35" s="60">
        <v>-365973537</v>
      </c>
      <c r="BK35" s="60">
        <v>-324955306.09999996</v>
      </c>
      <c r="BL35" s="60">
        <v>0</v>
      </c>
      <c r="BM35" s="60">
        <v>0</v>
      </c>
      <c r="BN35" s="60">
        <v>0</v>
      </c>
      <c r="BO35" s="60">
        <v>-2296293.38</v>
      </c>
      <c r="BP35" s="60">
        <v>-2296293.38</v>
      </c>
      <c r="BQ35" s="60">
        <v>0</v>
      </c>
      <c r="BR35" s="60">
        <v>0</v>
      </c>
      <c r="BS35" s="60">
        <v>-724523892.33999979</v>
      </c>
      <c r="BT35" s="60">
        <v>-422501508.02999985</v>
      </c>
      <c r="BU35" s="60">
        <v>-211413245.79999998</v>
      </c>
      <c r="BV35" s="60">
        <v>-120442529.67000002</v>
      </c>
      <c r="BW35" s="60">
        <v>0</v>
      </c>
      <c r="BX35" s="60">
        <v>-19664376.109999999</v>
      </c>
      <c r="BY35" s="60">
        <v>0</v>
      </c>
      <c r="BZ35" s="60">
        <v>49497767.270000003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-89070840.800000012</v>
      </c>
      <c r="CJ35" s="60">
        <v>-89070840.800000012</v>
      </c>
      <c r="CK35" s="60">
        <v>0</v>
      </c>
      <c r="CL35" s="60">
        <v>-142559950.44999909</v>
      </c>
    </row>
    <row r="36" spans="1:90" ht="13.5" customHeight="1">
      <c r="A36" s="43" t="s">
        <v>59</v>
      </c>
      <c r="B36" s="58">
        <v>1040</v>
      </c>
      <c r="C36" s="59" t="s">
        <v>376</v>
      </c>
      <c r="D36" s="60">
        <v>1672836885</v>
      </c>
      <c r="E36" s="60">
        <v>1628081384</v>
      </c>
      <c r="F36" s="60">
        <v>2016948297</v>
      </c>
      <c r="G36" s="60">
        <v>-388866913</v>
      </c>
      <c r="H36" s="60">
        <v>0</v>
      </c>
      <c r="I36" s="60">
        <v>-369473173</v>
      </c>
      <c r="J36" s="60">
        <v>-472808528</v>
      </c>
      <c r="K36" s="60">
        <v>-1863706674</v>
      </c>
      <c r="L36" s="60">
        <v>1390898146</v>
      </c>
      <c r="M36" s="60">
        <v>103335355</v>
      </c>
      <c r="N36" s="60">
        <v>248364943</v>
      </c>
      <c r="O36" s="60">
        <v>-145029588</v>
      </c>
      <c r="P36" s="60">
        <v>0</v>
      </c>
      <c r="Q36" s="60">
        <v>0</v>
      </c>
      <c r="R36" s="60">
        <v>0</v>
      </c>
      <c r="S36" s="60">
        <v>-2401776</v>
      </c>
      <c r="T36" s="60">
        <v>-2401776</v>
      </c>
      <c r="U36" s="60">
        <v>-2401776</v>
      </c>
      <c r="V36" s="60">
        <v>0</v>
      </c>
      <c r="W36" s="60">
        <v>0</v>
      </c>
      <c r="X36" s="60">
        <v>0</v>
      </c>
      <c r="Y36" s="60">
        <v>0</v>
      </c>
      <c r="Z36" s="60">
        <v>423403940</v>
      </c>
      <c r="AA36" s="60">
        <v>281194675</v>
      </c>
      <c r="AB36" s="60">
        <v>0</v>
      </c>
      <c r="AC36" s="60">
        <v>32743884</v>
      </c>
      <c r="AD36" s="60">
        <v>109465381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-6773490</v>
      </c>
      <c r="AN36" s="60">
        <v>0</v>
      </c>
      <c r="AO36" s="60">
        <v>0</v>
      </c>
      <c r="AP36" s="60">
        <v>0</v>
      </c>
      <c r="AQ36" s="60">
        <v>0</v>
      </c>
      <c r="AR36" s="60">
        <v>-6773490</v>
      </c>
      <c r="AS36" s="60">
        <v>-1495011589</v>
      </c>
      <c r="AT36" s="60">
        <v>-972057191</v>
      </c>
      <c r="AU36" s="60">
        <v>-1137240182</v>
      </c>
      <c r="AV36" s="60">
        <v>165182991</v>
      </c>
      <c r="AW36" s="60">
        <v>-130188820</v>
      </c>
      <c r="AX36" s="60">
        <v>-128649931</v>
      </c>
      <c r="AY36" s="60">
        <v>-1742893081</v>
      </c>
      <c r="AZ36" s="60">
        <v>-1801656102</v>
      </c>
      <c r="BA36" s="60">
        <v>-339529928</v>
      </c>
      <c r="BB36" s="60">
        <v>0</v>
      </c>
      <c r="BC36" s="60">
        <v>398292949</v>
      </c>
      <c r="BD36" s="60">
        <v>1614243150</v>
      </c>
      <c r="BE36" s="60">
        <v>-1538889</v>
      </c>
      <c r="BF36" s="60">
        <v>339141388</v>
      </c>
      <c r="BG36" s="60">
        <v>394005703</v>
      </c>
      <c r="BH36" s="60">
        <v>20199888</v>
      </c>
      <c r="BI36" s="60">
        <v>0</v>
      </c>
      <c r="BJ36" s="60">
        <v>-75064203</v>
      </c>
      <c r="BK36" s="60">
        <v>-340680277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-392765578</v>
      </c>
      <c r="BT36" s="60">
        <v>-222781769</v>
      </c>
      <c r="BU36" s="60">
        <v>-136528859</v>
      </c>
      <c r="BV36" s="60">
        <v>-16311449</v>
      </c>
      <c r="BW36" s="60">
        <v>0</v>
      </c>
      <c r="BX36" s="60">
        <v>-5164375</v>
      </c>
      <c r="BY36" s="60">
        <v>-4575514</v>
      </c>
      <c r="BZ36" s="60">
        <v>647850</v>
      </c>
      <c r="CA36" s="60">
        <v>-8051462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177825296</v>
      </c>
    </row>
    <row r="37" spans="1:90" ht="13.5" customHeight="1">
      <c r="A37" s="43" t="s">
        <v>61</v>
      </c>
      <c r="B37" s="58">
        <v>1043</v>
      </c>
      <c r="C37" s="59" t="s">
        <v>376</v>
      </c>
      <c r="D37" s="60">
        <v>8859127481.8804092</v>
      </c>
      <c r="E37" s="60">
        <v>11729334920.229998</v>
      </c>
      <c r="F37" s="60">
        <v>14999015589.679998</v>
      </c>
      <c r="G37" s="60">
        <v>-2608176578.9800005</v>
      </c>
      <c r="H37" s="60">
        <v>-661504090.47000003</v>
      </c>
      <c r="I37" s="60">
        <v>-4047314633.3600006</v>
      </c>
      <c r="J37" s="60">
        <v>-4850580502.9700012</v>
      </c>
      <c r="K37" s="60">
        <v>-14674325849.889999</v>
      </c>
      <c r="L37" s="60">
        <v>9823745346.9199982</v>
      </c>
      <c r="M37" s="60">
        <v>458244689.24000049</v>
      </c>
      <c r="N37" s="60">
        <v>1594148412.6400006</v>
      </c>
      <c r="O37" s="60">
        <v>-1135903723.4000001</v>
      </c>
      <c r="P37" s="60">
        <v>345021180.37</v>
      </c>
      <c r="Q37" s="60">
        <v>637803862.14999998</v>
      </c>
      <c r="R37" s="60">
        <v>-292782681.77999997</v>
      </c>
      <c r="S37" s="60">
        <v>9429771.9499999993</v>
      </c>
      <c r="T37" s="60">
        <v>9746098.7899999991</v>
      </c>
      <c r="U37" s="60">
        <v>0</v>
      </c>
      <c r="V37" s="60">
        <v>9746098.7899999991</v>
      </c>
      <c r="W37" s="60">
        <v>-316326.84000000003</v>
      </c>
      <c r="X37" s="60">
        <v>0</v>
      </c>
      <c r="Y37" s="60">
        <v>-316326.84000000003</v>
      </c>
      <c r="Z37" s="60">
        <v>1108304016.8104134</v>
      </c>
      <c r="AA37" s="60">
        <v>1108304016.8104134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14437966.5</v>
      </c>
      <c r="AK37" s="60">
        <v>14437966.5</v>
      </c>
      <c r="AL37" s="60">
        <v>0</v>
      </c>
      <c r="AM37" s="60">
        <v>44935439.75000003</v>
      </c>
      <c r="AN37" s="60">
        <v>126475634.89000002</v>
      </c>
      <c r="AO37" s="60">
        <v>2051048.4000000004</v>
      </c>
      <c r="AP37" s="60">
        <v>0</v>
      </c>
      <c r="AQ37" s="60">
        <v>0</v>
      </c>
      <c r="AR37" s="60">
        <v>-83591243.539999992</v>
      </c>
      <c r="AS37" s="60">
        <v>-9108332328.0300007</v>
      </c>
      <c r="AT37" s="60">
        <v>-5088256627.7600012</v>
      </c>
      <c r="AU37" s="60">
        <v>-5736933059.6300011</v>
      </c>
      <c r="AV37" s="60">
        <v>648676431.87</v>
      </c>
      <c r="AW37" s="60">
        <v>-1000008295.5199999</v>
      </c>
      <c r="AX37" s="60">
        <v>-1115879703.1599998</v>
      </c>
      <c r="AY37" s="60">
        <v>-6003273850.75</v>
      </c>
      <c r="AZ37" s="60">
        <v>-6254347789.2199984</v>
      </c>
      <c r="BA37" s="60">
        <v>-3982014831.8200011</v>
      </c>
      <c r="BB37" s="60">
        <v>0</v>
      </c>
      <c r="BC37" s="60">
        <v>4233088770.289999</v>
      </c>
      <c r="BD37" s="60">
        <v>4887394147.5900002</v>
      </c>
      <c r="BE37" s="60">
        <v>115871407.63999999</v>
      </c>
      <c r="BF37" s="60">
        <v>860133634.16000009</v>
      </c>
      <c r="BG37" s="60">
        <v>974368046.29999995</v>
      </c>
      <c r="BH37" s="60">
        <v>340896736.23999995</v>
      </c>
      <c r="BI37" s="60">
        <v>0</v>
      </c>
      <c r="BJ37" s="60">
        <v>-455131148.37999994</v>
      </c>
      <c r="BK37" s="60">
        <v>-744262226.5200001</v>
      </c>
      <c r="BL37" s="60">
        <v>2265061.7999999998</v>
      </c>
      <c r="BM37" s="60">
        <v>2265061.7999999998</v>
      </c>
      <c r="BN37" s="60">
        <v>0</v>
      </c>
      <c r="BO37" s="60">
        <v>-112836445.29000001</v>
      </c>
      <c r="BP37" s="60">
        <v>-112836445.29000001</v>
      </c>
      <c r="BQ37" s="60">
        <v>0</v>
      </c>
      <c r="BR37" s="60">
        <v>0</v>
      </c>
      <c r="BS37" s="60">
        <v>-2892744048.6500001</v>
      </c>
      <c r="BT37" s="60">
        <v>-1346606544.6200004</v>
      </c>
      <c r="BU37" s="60">
        <v>-985791448.03999984</v>
      </c>
      <c r="BV37" s="60">
        <v>-40872720.120000005</v>
      </c>
      <c r="BW37" s="60">
        <v>0</v>
      </c>
      <c r="BX37" s="60">
        <v>-111288146.92</v>
      </c>
      <c r="BY37" s="60">
        <v>-297669834.12</v>
      </c>
      <c r="BZ37" s="60">
        <v>160642307.36000001</v>
      </c>
      <c r="CA37" s="60">
        <v>-271157662.19</v>
      </c>
      <c r="CB37" s="60">
        <v>-16751972.609999999</v>
      </c>
      <c r="CC37" s="60">
        <v>-16751972.609999999</v>
      </c>
      <c r="CD37" s="60">
        <v>-20597075.809999999</v>
      </c>
      <c r="CE37" s="60">
        <v>3845103.2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-249204846.14959145</v>
      </c>
    </row>
    <row r="38" spans="1:90" ht="13.5" customHeight="1">
      <c r="A38" s="43" t="s">
        <v>63</v>
      </c>
      <c r="B38" s="58">
        <v>1044</v>
      </c>
      <c r="C38" s="59" t="s">
        <v>376</v>
      </c>
      <c r="D38" s="60">
        <v>9350514998.1900005</v>
      </c>
      <c r="E38" s="60">
        <v>8012384276.2200022</v>
      </c>
      <c r="F38" s="60">
        <v>9071936936.6600018</v>
      </c>
      <c r="G38" s="60">
        <v>-444206179.89999998</v>
      </c>
      <c r="H38" s="60">
        <v>-615346480.53999996</v>
      </c>
      <c r="I38" s="60">
        <v>-1005634217.0800014</v>
      </c>
      <c r="J38" s="60">
        <v>-1136721498.6400013</v>
      </c>
      <c r="K38" s="60">
        <v>-9438233195.3900013</v>
      </c>
      <c r="L38" s="60">
        <v>8301511696.75</v>
      </c>
      <c r="M38" s="60">
        <v>23391257.550000012</v>
      </c>
      <c r="N38" s="60">
        <v>371277970.10000002</v>
      </c>
      <c r="O38" s="60">
        <v>-347886712.55000001</v>
      </c>
      <c r="P38" s="60">
        <v>107696024.00999993</v>
      </c>
      <c r="Q38" s="60">
        <v>641984789.30999994</v>
      </c>
      <c r="R38" s="60">
        <v>-534288765.30000001</v>
      </c>
      <c r="S38" s="60">
        <v>-29819927.300000004</v>
      </c>
      <c r="T38" s="60">
        <v>-29819927.300000004</v>
      </c>
      <c r="U38" s="60">
        <v>-54921365.700000003</v>
      </c>
      <c r="V38" s="60">
        <v>25101438.399999999</v>
      </c>
      <c r="W38" s="60">
        <v>0</v>
      </c>
      <c r="X38" s="60">
        <v>0</v>
      </c>
      <c r="Y38" s="60">
        <v>0</v>
      </c>
      <c r="Z38" s="60">
        <v>2266487489.8199997</v>
      </c>
      <c r="AA38" s="60">
        <v>2064515004.5099995</v>
      </c>
      <c r="AB38" s="60">
        <v>92130172.75999999</v>
      </c>
      <c r="AC38" s="60">
        <v>126176773.50999999</v>
      </c>
      <c r="AD38" s="60">
        <v>-16334460.960000001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5455176.4500000002</v>
      </c>
      <c r="AK38" s="60">
        <v>5455176.4500000002</v>
      </c>
      <c r="AL38" s="60">
        <v>0</v>
      </c>
      <c r="AM38" s="60">
        <v>101642200.08000001</v>
      </c>
      <c r="AN38" s="60">
        <v>107087702.2</v>
      </c>
      <c r="AO38" s="60">
        <v>6371746.54</v>
      </c>
      <c r="AP38" s="60">
        <v>0</v>
      </c>
      <c r="AQ38" s="60">
        <v>0</v>
      </c>
      <c r="AR38" s="60">
        <v>-11817248.659999993</v>
      </c>
      <c r="AS38" s="60">
        <v>-8531043504.7200022</v>
      </c>
      <c r="AT38" s="60">
        <v>-4915428819.4699993</v>
      </c>
      <c r="AU38" s="60">
        <v>-5008811865.6099997</v>
      </c>
      <c r="AV38" s="60">
        <v>93383046.140000001</v>
      </c>
      <c r="AW38" s="60">
        <v>-1984719907.3200026</v>
      </c>
      <c r="AX38" s="60">
        <v>-1997934073.5200024</v>
      </c>
      <c r="AY38" s="60">
        <v>-8948146631.3300018</v>
      </c>
      <c r="AZ38" s="60">
        <v>-3681261920.5400004</v>
      </c>
      <c r="BA38" s="60">
        <v>-11184821302.610003</v>
      </c>
      <c r="BB38" s="60">
        <v>0</v>
      </c>
      <c r="BC38" s="60">
        <v>5917936591.8200006</v>
      </c>
      <c r="BD38" s="60">
        <v>6950212557.8099995</v>
      </c>
      <c r="BE38" s="60">
        <v>13214166.19999969</v>
      </c>
      <c r="BF38" s="60">
        <v>463027342.26999968</v>
      </c>
      <c r="BG38" s="60">
        <v>226986423.44</v>
      </c>
      <c r="BH38" s="60">
        <v>549719142.7299999</v>
      </c>
      <c r="BI38" s="60">
        <v>0</v>
      </c>
      <c r="BJ38" s="60">
        <v>-313678223.90000015</v>
      </c>
      <c r="BK38" s="60">
        <v>-449813176.06999999</v>
      </c>
      <c r="BL38" s="60">
        <v>0</v>
      </c>
      <c r="BM38" s="60">
        <v>0</v>
      </c>
      <c r="BN38" s="60">
        <v>0</v>
      </c>
      <c r="BO38" s="60">
        <v>-47060080</v>
      </c>
      <c r="BP38" s="60">
        <v>-47060080</v>
      </c>
      <c r="BQ38" s="60">
        <v>0</v>
      </c>
      <c r="BR38" s="60">
        <v>0</v>
      </c>
      <c r="BS38" s="60">
        <v>-1378588641.0500002</v>
      </c>
      <c r="BT38" s="60">
        <v>-962895876.87999988</v>
      </c>
      <c r="BU38" s="60">
        <v>-238032213.03</v>
      </c>
      <c r="BV38" s="60">
        <v>-48990931.209999986</v>
      </c>
      <c r="BW38" s="60">
        <v>0</v>
      </c>
      <c r="BX38" s="60">
        <v>-10881507.160000004</v>
      </c>
      <c r="BY38" s="60">
        <v>-16952036.689999998</v>
      </c>
      <c r="BZ38" s="60">
        <v>61319659.31999997</v>
      </c>
      <c r="CA38" s="60">
        <v>-162155735.39999998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-205246056.87999997</v>
      </c>
      <c r="CJ38" s="60">
        <v>-205250213.58999997</v>
      </c>
      <c r="CK38" s="60">
        <v>4156.71</v>
      </c>
      <c r="CL38" s="60">
        <v>819471493.46999836</v>
      </c>
    </row>
    <row r="39" spans="1:90" ht="13.5" customHeight="1">
      <c r="A39" s="43" t="s">
        <v>65</v>
      </c>
      <c r="B39" s="58">
        <v>1045</v>
      </c>
      <c r="C39" s="59" t="s">
        <v>376</v>
      </c>
      <c r="D39" s="60">
        <v>24089116745.609993</v>
      </c>
      <c r="E39" s="60">
        <v>12976317899.309998</v>
      </c>
      <c r="F39" s="60">
        <v>15880322824.039997</v>
      </c>
      <c r="G39" s="60">
        <v>-1781167508.5600002</v>
      </c>
      <c r="H39" s="60">
        <v>-1122837416.1700001</v>
      </c>
      <c r="I39" s="60">
        <v>3946225779.6899986</v>
      </c>
      <c r="J39" s="60">
        <v>4455980257.2599983</v>
      </c>
      <c r="K39" s="60">
        <v>-18652797544.130005</v>
      </c>
      <c r="L39" s="60">
        <v>23108777801.390003</v>
      </c>
      <c r="M39" s="60">
        <v>-273303109.38000011</v>
      </c>
      <c r="N39" s="60">
        <v>1961542300.5499997</v>
      </c>
      <c r="O39" s="60">
        <v>-2234845409.9299998</v>
      </c>
      <c r="P39" s="60">
        <v>-236451368.18999982</v>
      </c>
      <c r="Q39" s="60">
        <v>1313565320.4300001</v>
      </c>
      <c r="R39" s="60">
        <v>-1550016688.6199999</v>
      </c>
      <c r="S39" s="60">
        <v>-2573363079.3500004</v>
      </c>
      <c r="T39" s="60">
        <v>-2602033268.2000003</v>
      </c>
      <c r="U39" s="60">
        <v>-3072885762.2000003</v>
      </c>
      <c r="V39" s="60">
        <v>470852494</v>
      </c>
      <c r="W39" s="60">
        <v>28670188.850000009</v>
      </c>
      <c r="X39" s="60">
        <v>61403043.340000004</v>
      </c>
      <c r="Y39" s="60">
        <v>-32732854.489999995</v>
      </c>
      <c r="Z39" s="60">
        <v>9288434205.619997</v>
      </c>
      <c r="AA39" s="60">
        <v>10274495618.459999</v>
      </c>
      <c r="AB39" s="60">
        <v>923749215.42999995</v>
      </c>
      <c r="AC39" s="60">
        <v>-2033856715.2900004</v>
      </c>
      <c r="AD39" s="60">
        <v>69155303.049999997</v>
      </c>
      <c r="AE39" s="60">
        <v>0</v>
      </c>
      <c r="AF39" s="60">
        <v>54890783.969999991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451501940.34000015</v>
      </c>
      <c r="AN39" s="60">
        <v>1208381943.4000001</v>
      </c>
      <c r="AO39" s="60">
        <v>-45054640.100000001</v>
      </c>
      <c r="AP39" s="60">
        <v>0</v>
      </c>
      <c r="AQ39" s="60">
        <v>0</v>
      </c>
      <c r="AR39" s="60">
        <v>-711825362.96000004</v>
      </c>
      <c r="AS39" s="60">
        <v>-22229941926.170017</v>
      </c>
      <c r="AT39" s="60">
        <v>-13390774865.219997</v>
      </c>
      <c r="AU39" s="60">
        <v>-14619823828.339998</v>
      </c>
      <c r="AV39" s="60">
        <v>1229048963.1199999</v>
      </c>
      <c r="AW39" s="60">
        <v>-4946985237.2600174</v>
      </c>
      <c r="AX39" s="60">
        <v>-4837489968.4200211</v>
      </c>
      <c r="AY39" s="60">
        <v>-43126202369.780022</v>
      </c>
      <c r="AZ39" s="60">
        <v>-20918507889.509995</v>
      </c>
      <c r="BA39" s="60">
        <v>-66417093499.209999</v>
      </c>
      <c r="BB39" s="60">
        <v>0</v>
      </c>
      <c r="BC39" s="60">
        <v>44209399018.93998</v>
      </c>
      <c r="BD39" s="60">
        <v>38288712401.360001</v>
      </c>
      <c r="BE39" s="60">
        <v>-109495268.83999634</v>
      </c>
      <c r="BF39" s="60">
        <v>5703640511.1200018</v>
      </c>
      <c r="BG39" s="60">
        <v>3496033944.5299997</v>
      </c>
      <c r="BH39" s="60">
        <v>7876700949.3099995</v>
      </c>
      <c r="BI39" s="60">
        <v>0</v>
      </c>
      <c r="BJ39" s="60">
        <v>-5669094382.7199984</v>
      </c>
      <c r="BK39" s="60">
        <v>-5813135779.9599981</v>
      </c>
      <c r="BL39" s="60">
        <v>0</v>
      </c>
      <c r="BM39" s="60">
        <v>0</v>
      </c>
      <c r="BN39" s="60">
        <v>0</v>
      </c>
      <c r="BO39" s="60">
        <v>-9171442.3200000003</v>
      </c>
      <c r="BP39" s="60">
        <v>-9171442.3200000003</v>
      </c>
      <c r="BQ39" s="60">
        <v>0</v>
      </c>
      <c r="BR39" s="60">
        <v>0</v>
      </c>
      <c r="BS39" s="60">
        <v>-3456754871.5400004</v>
      </c>
      <c r="BT39" s="60">
        <v>-2233210563.2900004</v>
      </c>
      <c r="BU39" s="60">
        <v>-472964107.82999998</v>
      </c>
      <c r="BV39" s="60">
        <v>-696562976.54999995</v>
      </c>
      <c r="BW39" s="60">
        <v>0</v>
      </c>
      <c r="BX39" s="60">
        <v>-68159915.600000024</v>
      </c>
      <c r="BY39" s="60">
        <v>-398498207.93999994</v>
      </c>
      <c r="BZ39" s="60">
        <v>412679993.06999987</v>
      </c>
      <c r="CA39" s="60">
        <v>-39093.4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-426255509.82999998</v>
      </c>
      <c r="CJ39" s="60">
        <v>-426255509.82999998</v>
      </c>
      <c r="CK39" s="60">
        <v>0</v>
      </c>
      <c r="CL39" s="60">
        <v>1859174819.4399757</v>
      </c>
    </row>
    <row r="40" spans="1:90" ht="13.5" customHeight="1">
      <c r="A40" s="43" t="s">
        <v>67</v>
      </c>
      <c r="B40" s="58">
        <v>1046</v>
      </c>
      <c r="C40" s="59" t="s">
        <v>376</v>
      </c>
      <c r="D40" s="60">
        <v>585912928.4799999</v>
      </c>
      <c r="E40" s="60">
        <v>630229736.90999997</v>
      </c>
      <c r="F40" s="60">
        <v>778138740.64999998</v>
      </c>
      <c r="G40" s="60">
        <v>-144285242.39999998</v>
      </c>
      <c r="H40" s="60">
        <v>-3623761.34</v>
      </c>
      <c r="I40" s="60">
        <v>-162683674.36000001</v>
      </c>
      <c r="J40" s="60">
        <v>-164726199.84000003</v>
      </c>
      <c r="K40" s="60">
        <v>-746846410.5999999</v>
      </c>
      <c r="L40" s="60">
        <v>582120210.75999987</v>
      </c>
      <c r="M40" s="60">
        <v>1882314.1400000155</v>
      </c>
      <c r="N40" s="60">
        <v>109883915.15000002</v>
      </c>
      <c r="O40" s="60">
        <v>-108001601.01000001</v>
      </c>
      <c r="P40" s="60">
        <v>160211.33999999985</v>
      </c>
      <c r="Q40" s="60">
        <v>3756991.28</v>
      </c>
      <c r="R40" s="60">
        <v>-3596779.94</v>
      </c>
      <c r="S40" s="60">
        <v>-366779.90999999922</v>
      </c>
      <c r="T40" s="60">
        <v>-2583695.4099999997</v>
      </c>
      <c r="U40" s="60">
        <v>-4968122.0699999994</v>
      </c>
      <c r="V40" s="60">
        <v>2384426.6599999997</v>
      </c>
      <c r="W40" s="60">
        <v>2216915.5000000005</v>
      </c>
      <c r="X40" s="60">
        <v>2526619.3400000003</v>
      </c>
      <c r="Y40" s="60">
        <v>-309703.83999999997</v>
      </c>
      <c r="Z40" s="60">
        <v>121644002.81999999</v>
      </c>
      <c r="AA40" s="60">
        <v>81647321.73999998</v>
      </c>
      <c r="AB40" s="60">
        <v>5838133.3799999999</v>
      </c>
      <c r="AC40" s="60">
        <v>34158547.70000001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-2910356.9800000004</v>
      </c>
      <c r="AN40" s="60">
        <v>120581.86999999968</v>
      </c>
      <c r="AO40" s="60">
        <v>-3030938.85</v>
      </c>
      <c r="AP40" s="60">
        <v>0</v>
      </c>
      <c r="AQ40" s="60">
        <v>0</v>
      </c>
      <c r="AR40" s="60">
        <v>0</v>
      </c>
      <c r="AS40" s="60">
        <v>-578410708.7299999</v>
      </c>
      <c r="AT40" s="60">
        <v>-246586570.51999998</v>
      </c>
      <c r="AU40" s="60">
        <v>-274999576.50999999</v>
      </c>
      <c r="AV40" s="60">
        <v>28413005.990000002</v>
      </c>
      <c r="AW40" s="60">
        <v>-35434126.53999991</v>
      </c>
      <c r="AX40" s="60">
        <v>-34520707.159999907</v>
      </c>
      <c r="AY40" s="60">
        <v>-336820986.55999994</v>
      </c>
      <c r="AZ40" s="60">
        <v>-210058787.83000001</v>
      </c>
      <c r="BA40" s="60">
        <v>-264042275.55999991</v>
      </c>
      <c r="BB40" s="60">
        <v>0</v>
      </c>
      <c r="BC40" s="60">
        <v>137280076.82999995</v>
      </c>
      <c r="BD40" s="60">
        <v>302300279.40000004</v>
      </c>
      <c r="BE40" s="60">
        <v>-913419.38000000268</v>
      </c>
      <c r="BF40" s="60">
        <v>22485373.270000003</v>
      </c>
      <c r="BG40" s="60">
        <v>27900886.430000003</v>
      </c>
      <c r="BH40" s="60">
        <v>1197384.2499999995</v>
      </c>
      <c r="BI40" s="60">
        <v>0</v>
      </c>
      <c r="BJ40" s="60">
        <v>-6612897.4099999992</v>
      </c>
      <c r="BK40" s="60">
        <v>-23398792.650000006</v>
      </c>
      <c r="BL40" s="60">
        <v>0</v>
      </c>
      <c r="BM40" s="60">
        <v>0</v>
      </c>
      <c r="BN40" s="60">
        <v>0</v>
      </c>
      <c r="BO40" s="60">
        <v>-5182281.59</v>
      </c>
      <c r="BP40" s="60">
        <v>-5182281.59</v>
      </c>
      <c r="BQ40" s="60">
        <v>0</v>
      </c>
      <c r="BR40" s="60">
        <v>0</v>
      </c>
      <c r="BS40" s="60">
        <v>-274125870.11000001</v>
      </c>
      <c r="BT40" s="60">
        <v>-107274674.48999999</v>
      </c>
      <c r="BU40" s="60">
        <v>-97135415.130000025</v>
      </c>
      <c r="BV40" s="60">
        <v>-68169983.800000012</v>
      </c>
      <c r="BW40" s="60">
        <v>0</v>
      </c>
      <c r="BX40" s="60">
        <v>-18670168.550000001</v>
      </c>
      <c r="BY40" s="60">
        <v>-7624111.0699999984</v>
      </c>
      <c r="BZ40" s="60">
        <v>27064769.450000007</v>
      </c>
      <c r="CA40" s="60">
        <v>-2316286.52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-17081859.970000003</v>
      </c>
      <c r="CJ40" s="60">
        <v>-17081859.970000003</v>
      </c>
      <c r="CK40" s="60">
        <v>0</v>
      </c>
      <c r="CL40" s="60">
        <v>7502219.75</v>
      </c>
    </row>
    <row r="41" spans="1:90" ht="13.5" customHeight="1">
      <c r="A41" s="43" t="s">
        <v>69</v>
      </c>
      <c r="B41" s="58">
        <v>1048</v>
      </c>
      <c r="C41" s="59" t="s">
        <v>376</v>
      </c>
      <c r="D41" s="60">
        <v>5797386062.1540051</v>
      </c>
      <c r="E41" s="60">
        <v>8100970964.1499014</v>
      </c>
      <c r="F41" s="60">
        <v>10930171966.089901</v>
      </c>
      <c r="G41" s="60">
        <v>-2524626353.1199999</v>
      </c>
      <c r="H41" s="60">
        <v>-304574648.81999999</v>
      </c>
      <c r="I41" s="60">
        <v>-2951467695.7100005</v>
      </c>
      <c r="J41" s="60">
        <v>-2855104932.4500008</v>
      </c>
      <c r="K41" s="60">
        <v>-9981129634.8299999</v>
      </c>
      <c r="L41" s="60">
        <v>7126024702.3799992</v>
      </c>
      <c r="M41" s="60">
        <v>-199678351.15999985</v>
      </c>
      <c r="N41" s="60">
        <v>2285705515.0400004</v>
      </c>
      <c r="O41" s="60">
        <v>-2485383866.2000003</v>
      </c>
      <c r="P41" s="60">
        <v>103315587.90000004</v>
      </c>
      <c r="Q41" s="60">
        <v>280766215.22000003</v>
      </c>
      <c r="R41" s="60">
        <v>-177450627.31999999</v>
      </c>
      <c r="S41" s="60">
        <v>-270408119.21999991</v>
      </c>
      <c r="T41" s="60">
        <v>-151605050.32999998</v>
      </c>
      <c r="U41" s="60">
        <v>-625325985.63999999</v>
      </c>
      <c r="V41" s="60">
        <v>473720935.31</v>
      </c>
      <c r="W41" s="60">
        <v>-118803068.88999993</v>
      </c>
      <c r="X41" s="60">
        <v>174147298.44</v>
      </c>
      <c r="Y41" s="60">
        <v>-292950367.32999992</v>
      </c>
      <c r="Z41" s="60">
        <v>752280441.12410426</v>
      </c>
      <c r="AA41" s="60">
        <v>752280441.12410426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46599018.119999997</v>
      </c>
      <c r="AK41" s="60">
        <v>46599018.119999997</v>
      </c>
      <c r="AL41" s="60">
        <v>0</v>
      </c>
      <c r="AM41" s="60">
        <v>119411453.69</v>
      </c>
      <c r="AN41" s="60">
        <v>130285280.28</v>
      </c>
      <c r="AO41" s="60">
        <v>-59463033.670000002</v>
      </c>
      <c r="AP41" s="60">
        <v>218900.61</v>
      </c>
      <c r="AQ41" s="60">
        <v>0</v>
      </c>
      <c r="AR41" s="60">
        <v>48370306.469999991</v>
      </c>
      <c r="AS41" s="60">
        <v>-5678489606.4800034</v>
      </c>
      <c r="AT41" s="60">
        <v>-1687084854.5700006</v>
      </c>
      <c r="AU41" s="60">
        <v>-2742063339.8200006</v>
      </c>
      <c r="AV41" s="60">
        <v>1054978485.2499999</v>
      </c>
      <c r="AW41" s="60">
        <v>-1346494974.3100021</v>
      </c>
      <c r="AX41" s="60">
        <v>-1839470032.940002</v>
      </c>
      <c r="AY41" s="60">
        <v>-4268381066.6000018</v>
      </c>
      <c r="AZ41" s="60">
        <v>-2049632679.660001</v>
      </c>
      <c r="BA41" s="60">
        <v>-4617227944.4100027</v>
      </c>
      <c r="BB41" s="60">
        <v>0</v>
      </c>
      <c r="BC41" s="60">
        <v>2398479557.4700017</v>
      </c>
      <c r="BD41" s="60">
        <v>2428911033.6599998</v>
      </c>
      <c r="BE41" s="60">
        <v>492975058.62999988</v>
      </c>
      <c r="BF41" s="60">
        <v>1487472544.46</v>
      </c>
      <c r="BG41" s="60">
        <v>653562247.24000001</v>
      </c>
      <c r="BH41" s="60">
        <v>1787939252.7</v>
      </c>
      <c r="BI41" s="60">
        <v>0</v>
      </c>
      <c r="BJ41" s="60">
        <v>-954028955.48000014</v>
      </c>
      <c r="BK41" s="60">
        <v>-994497485.83000016</v>
      </c>
      <c r="BL41" s="60">
        <v>0</v>
      </c>
      <c r="BM41" s="60">
        <v>0</v>
      </c>
      <c r="BN41" s="60">
        <v>0</v>
      </c>
      <c r="BO41" s="60">
        <v>-42850878.039999992</v>
      </c>
      <c r="BP41" s="60">
        <v>-42850878.039999992</v>
      </c>
      <c r="BQ41" s="60">
        <v>0</v>
      </c>
      <c r="BR41" s="60">
        <v>0</v>
      </c>
      <c r="BS41" s="60">
        <v>-2602058899.5600004</v>
      </c>
      <c r="BT41" s="60">
        <v>-1850141207.1400003</v>
      </c>
      <c r="BU41" s="60">
        <v>-584508402.3900001</v>
      </c>
      <c r="BV41" s="60">
        <v>-190509941.02000004</v>
      </c>
      <c r="BW41" s="60">
        <v>0</v>
      </c>
      <c r="BX41" s="60">
        <v>-160964763.44999996</v>
      </c>
      <c r="BY41" s="60">
        <v>-96434113.359999999</v>
      </c>
      <c r="BZ41" s="60">
        <v>443222451.22000003</v>
      </c>
      <c r="CA41" s="60">
        <v>-162722923.42000002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118896455.67400169</v>
      </c>
    </row>
    <row r="42" spans="1:90" ht="13.5" customHeight="1">
      <c r="A42" s="43" t="s">
        <v>71</v>
      </c>
      <c r="B42" s="58">
        <v>1049</v>
      </c>
      <c r="C42" s="59" t="s">
        <v>376</v>
      </c>
      <c r="D42" s="60">
        <v>3805977826.4900012</v>
      </c>
      <c r="E42" s="60">
        <v>2524434031.2000003</v>
      </c>
      <c r="F42" s="60">
        <v>3006378081.5600004</v>
      </c>
      <c r="G42" s="60">
        <v>-362220824.79999995</v>
      </c>
      <c r="H42" s="60">
        <v>-119723225.56</v>
      </c>
      <c r="I42" s="60">
        <v>581104958.76000118</v>
      </c>
      <c r="J42" s="60">
        <v>554490531.01000118</v>
      </c>
      <c r="K42" s="60">
        <v>-3157424246.4999995</v>
      </c>
      <c r="L42" s="60">
        <v>3711914777.5100007</v>
      </c>
      <c r="M42" s="60">
        <v>67505682.179999992</v>
      </c>
      <c r="N42" s="60">
        <v>171416659.25999999</v>
      </c>
      <c r="O42" s="60">
        <v>-103910977.08</v>
      </c>
      <c r="P42" s="60">
        <v>-40891254.429999948</v>
      </c>
      <c r="Q42" s="60">
        <v>115117522.20000005</v>
      </c>
      <c r="R42" s="60">
        <v>-156008776.63</v>
      </c>
      <c r="S42" s="60">
        <v>-3809656.8600000027</v>
      </c>
      <c r="T42" s="60">
        <v>-3395694.0400000028</v>
      </c>
      <c r="U42" s="60">
        <v>-23980863.000000004</v>
      </c>
      <c r="V42" s="60">
        <v>20585168.960000001</v>
      </c>
      <c r="W42" s="60">
        <v>-413962.82</v>
      </c>
      <c r="X42" s="60">
        <v>0</v>
      </c>
      <c r="Y42" s="60">
        <v>-413962.82</v>
      </c>
      <c r="Z42" s="60">
        <v>733425199.11000001</v>
      </c>
      <c r="AA42" s="60">
        <v>437187236.31999999</v>
      </c>
      <c r="AB42" s="60">
        <v>279653546.10000002</v>
      </c>
      <c r="AC42" s="60">
        <v>15259980.409999967</v>
      </c>
      <c r="AD42" s="60">
        <v>1324436.2800000005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2302421.1800000002</v>
      </c>
      <c r="AK42" s="60">
        <v>2302421.1800000002</v>
      </c>
      <c r="AL42" s="60">
        <v>0</v>
      </c>
      <c r="AM42" s="60">
        <v>-31479126.900000028</v>
      </c>
      <c r="AN42" s="60">
        <v>-5840322.6300000716</v>
      </c>
      <c r="AO42" s="60">
        <v>0</v>
      </c>
      <c r="AP42" s="60">
        <v>0</v>
      </c>
      <c r="AQ42" s="60">
        <v>0</v>
      </c>
      <c r="AR42" s="60">
        <v>-25638804.269999955</v>
      </c>
      <c r="AS42" s="60">
        <v>-3749882156.4399996</v>
      </c>
      <c r="AT42" s="60">
        <v>-1968494445.8200002</v>
      </c>
      <c r="AU42" s="60">
        <v>-1986776347.2100003</v>
      </c>
      <c r="AV42" s="60">
        <v>18281901.390000001</v>
      </c>
      <c r="AW42" s="60">
        <v>-679425320.39999938</v>
      </c>
      <c r="AX42" s="60">
        <v>-678536404.20999932</v>
      </c>
      <c r="AY42" s="60">
        <v>-2804069621.1799994</v>
      </c>
      <c r="AZ42" s="60">
        <v>-1581724061.4500003</v>
      </c>
      <c r="BA42" s="60">
        <v>-2616316595.5499992</v>
      </c>
      <c r="BB42" s="60">
        <v>0</v>
      </c>
      <c r="BC42" s="60">
        <v>1393971035.8200002</v>
      </c>
      <c r="BD42" s="60">
        <v>2125533216.97</v>
      </c>
      <c r="BE42" s="60">
        <v>-888916.19000001252</v>
      </c>
      <c r="BF42" s="60">
        <v>85228993.439999998</v>
      </c>
      <c r="BG42" s="60">
        <v>31644701.759999994</v>
      </c>
      <c r="BH42" s="60">
        <v>103121690.15000001</v>
      </c>
      <c r="BI42" s="60">
        <v>0</v>
      </c>
      <c r="BJ42" s="60">
        <v>-49537398.469999991</v>
      </c>
      <c r="BK42" s="60">
        <v>-86117909.63000001</v>
      </c>
      <c r="BL42" s="60">
        <v>0</v>
      </c>
      <c r="BM42" s="60">
        <v>0</v>
      </c>
      <c r="BN42" s="60">
        <v>0</v>
      </c>
      <c r="BO42" s="60">
        <v>-1195685.1499999987</v>
      </c>
      <c r="BP42" s="60">
        <v>-1195685.1499999987</v>
      </c>
      <c r="BQ42" s="60">
        <v>0</v>
      </c>
      <c r="BR42" s="60">
        <v>0</v>
      </c>
      <c r="BS42" s="60">
        <v>-907782387.39000034</v>
      </c>
      <c r="BT42" s="60">
        <v>-632147540.75000036</v>
      </c>
      <c r="BU42" s="60">
        <v>-165638520.87</v>
      </c>
      <c r="BV42" s="60">
        <v>-115534405.51999998</v>
      </c>
      <c r="BW42" s="60">
        <v>0</v>
      </c>
      <c r="BX42" s="60">
        <v>-13148296.389999999</v>
      </c>
      <c r="BY42" s="60">
        <v>-10219262.119999997</v>
      </c>
      <c r="BZ42" s="60">
        <v>28905638.259999994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-192984317.68000001</v>
      </c>
      <c r="CJ42" s="60">
        <v>-192984317.68000001</v>
      </c>
      <c r="CK42" s="60">
        <v>0</v>
      </c>
      <c r="CL42" s="60">
        <v>56095670.050001621</v>
      </c>
    </row>
    <row r="43" spans="1:90" ht="13.5" customHeight="1">
      <c r="A43" s="43" t="s">
        <v>73</v>
      </c>
      <c r="B43" s="58">
        <v>1051</v>
      </c>
      <c r="C43" s="59" t="s">
        <v>376</v>
      </c>
      <c r="D43" s="60">
        <v>35740328.960000008</v>
      </c>
      <c r="E43" s="60">
        <v>-9678030.0400000047</v>
      </c>
      <c r="F43" s="60">
        <v>-9800705.1000000034</v>
      </c>
      <c r="G43" s="60">
        <v>122504.11</v>
      </c>
      <c r="H43" s="60">
        <v>170.95</v>
      </c>
      <c r="I43" s="60">
        <v>47014267.400000021</v>
      </c>
      <c r="J43" s="60">
        <v>68736631.630000025</v>
      </c>
      <c r="K43" s="60">
        <v>-31330233.139999997</v>
      </c>
      <c r="L43" s="60">
        <v>100066864.77000003</v>
      </c>
      <c r="M43" s="60">
        <v>-21722364.230000004</v>
      </c>
      <c r="N43" s="60">
        <v>8991387.9199999999</v>
      </c>
      <c r="O43" s="60">
        <v>-30713752.150000006</v>
      </c>
      <c r="P43" s="60">
        <v>0</v>
      </c>
      <c r="Q43" s="60">
        <v>0</v>
      </c>
      <c r="R43" s="60">
        <v>0</v>
      </c>
      <c r="S43" s="60">
        <v>89068.94</v>
      </c>
      <c r="T43" s="60">
        <v>89068.94</v>
      </c>
      <c r="U43" s="60">
        <v>0</v>
      </c>
      <c r="V43" s="60">
        <v>89068.94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58604.22</v>
      </c>
      <c r="AK43" s="60">
        <v>58604.22</v>
      </c>
      <c r="AL43" s="60">
        <v>0</v>
      </c>
      <c r="AM43" s="60">
        <v>-1743581.5600000003</v>
      </c>
      <c r="AN43" s="60">
        <v>885519.77</v>
      </c>
      <c r="AO43" s="60">
        <v>-182489.18</v>
      </c>
      <c r="AP43" s="60">
        <v>0</v>
      </c>
      <c r="AQ43" s="60">
        <v>0</v>
      </c>
      <c r="AR43" s="60">
        <v>-2446612.1500000004</v>
      </c>
      <c r="AS43" s="60">
        <v>-127734587.95000011</v>
      </c>
      <c r="AT43" s="60">
        <v>-43366640.090000004</v>
      </c>
      <c r="AU43" s="60">
        <v>-50620141.310000002</v>
      </c>
      <c r="AV43" s="60">
        <v>7253501.2199999997</v>
      </c>
      <c r="AW43" s="60">
        <v>-12578400.670000106</v>
      </c>
      <c r="AX43" s="60">
        <v>10888853.239999831</v>
      </c>
      <c r="AY43" s="60">
        <v>-375696637.85000002</v>
      </c>
      <c r="AZ43" s="60">
        <v>-375696637.85000002</v>
      </c>
      <c r="BA43" s="60">
        <v>0</v>
      </c>
      <c r="BB43" s="60">
        <v>0</v>
      </c>
      <c r="BC43" s="60">
        <v>0</v>
      </c>
      <c r="BD43" s="60">
        <v>386585491.08999985</v>
      </c>
      <c r="BE43" s="60">
        <v>-23467253.909999937</v>
      </c>
      <c r="BF43" s="60">
        <v>161979395.74000001</v>
      </c>
      <c r="BG43" s="60">
        <v>161979395.74000001</v>
      </c>
      <c r="BH43" s="60">
        <v>0</v>
      </c>
      <c r="BI43" s="60">
        <v>0</v>
      </c>
      <c r="BJ43" s="60">
        <v>0</v>
      </c>
      <c r="BK43" s="60">
        <v>-185446649.64999995</v>
      </c>
      <c r="BL43" s="60">
        <v>0</v>
      </c>
      <c r="BM43" s="60">
        <v>0</v>
      </c>
      <c r="BN43" s="60">
        <v>0</v>
      </c>
      <c r="BO43" s="60">
        <v>120753.21</v>
      </c>
      <c r="BP43" s="60">
        <v>120753.21</v>
      </c>
      <c r="BQ43" s="60">
        <v>0</v>
      </c>
      <c r="BR43" s="60">
        <v>0</v>
      </c>
      <c r="BS43" s="60">
        <v>-71017661.149999991</v>
      </c>
      <c r="BT43" s="60">
        <v>-12073241.470000001</v>
      </c>
      <c r="BU43" s="60">
        <v>-44795465.419999994</v>
      </c>
      <c r="BV43" s="60">
        <v>-17835394.890000004</v>
      </c>
      <c r="BW43" s="60">
        <v>0</v>
      </c>
      <c r="BX43" s="60">
        <v>-150505.35</v>
      </c>
      <c r="BY43" s="60">
        <v>-930178</v>
      </c>
      <c r="BZ43" s="60">
        <v>4767123.9799999995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-892639.25000000012</v>
      </c>
      <c r="CJ43" s="60">
        <v>-892639.25000000012</v>
      </c>
      <c r="CK43" s="60">
        <v>0</v>
      </c>
      <c r="CL43" s="60">
        <v>-91994258.990000099</v>
      </c>
    </row>
    <row r="44" spans="1:90" ht="13.5" customHeight="1">
      <c r="A44" s="43" t="s">
        <v>75</v>
      </c>
      <c r="B44" s="58">
        <v>1052</v>
      </c>
      <c r="C44" s="59" t="s">
        <v>376</v>
      </c>
      <c r="D44" s="60">
        <v>97954480.716349766</v>
      </c>
      <c r="E44" s="60">
        <v>12468034.93999999</v>
      </c>
      <c r="F44" s="60">
        <v>72994422.00999999</v>
      </c>
      <c r="G44" s="60">
        <v>-60526387.07</v>
      </c>
      <c r="H44" s="60">
        <v>0</v>
      </c>
      <c r="I44" s="60">
        <v>-8011428.7800000124</v>
      </c>
      <c r="J44" s="60">
        <v>985787.69999998808</v>
      </c>
      <c r="K44" s="60">
        <v>-61949806.069999993</v>
      </c>
      <c r="L44" s="60">
        <v>62935593.769999981</v>
      </c>
      <c r="M44" s="60">
        <v>-8997216.4800000004</v>
      </c>
      <c r="N44" s="60">
        <v>23023955.419999994</v>
      </c>
      <c r="O44" s="60">
        <v>-32021171.899999995</v>
      </c>
      <c r="P44" s="60">
        <v>0</v>
      </c>
      <c r="Q44" s="60">
        <v>0</v>
      </c>
      <c r="R44" s="60">
        <v>0</v>
      </c>
      <c r="S44" s="60">
        <v>-1494144</v>
      </c>
      <c r="T44" s="60">
        <v>-519200</v>
      </c>
      <c r="U44" s="60">
        <v>-12363726</v>
      </c>
      <c r="V44" s="60">
        <v>11844526</v>
      </c>
      <c r="W44" s="60">
        <v>-974944</v>
      </c>
      <c r="X44" s="60">
        <v>1015861</v>
      </c>
      <c r="Y44" s="60">
        <v>-1990805</v>
      </c>
      <c r="Z44" s="60">
        <v>99171592.366349787</v>
      </c>
      <c r="AA44" s="60">
        <v>76870809.407387778</v>
      </c>
      <c r="AB44" s="60">
        <v>0</v>
      </c>
      <c r="AC44" s="60">
        <v>0</v>
      </c>
      <c r="AD44" s="60">
        <v>1164463.8413597969</v>
      </c>
      <c r="AE44" s="60">
        <v>0</v>
      </c>
      <c r="AF44" s="60">
        <v>0</v>
      </c>
      <c r="AG44" s="60">
        <v>0</v>
      </c>
      <c r="AH44" s="60">
        <v>0</v>
      </c>
      <c r="AI44" s="60">
        <v>21136319.117602218</v>
      </c>
      <c r="AJ44" s="60">
        <v>113840</v>
      </c>
      <c r="AK44" s="60">
        <v>113840</v>
      </c>
      <c r="AL44" s="60">
        <v>0</v>
      </c>
      <c r="AM44" s="60">
        <v>-4293413.8100000005</v>
      </c>
      <c r="AN44" s="60">
        <v>-4293413.8100000005</v>
      </c>
      <c r="AO44" s="60">
        <v>0</v>
      </c>
      <c r="AP44" s="60">
        <v>0</v>
      </c>
      <c r="AQ44" s="60">
        <v>0</v>
      </c>
      <c r="AR44" s="60">
        <v>0</v>
      </c>
      <c r="AS44" s="60">
        <v>-170750921.15000001</v>
      </c>
      <c r="AT44" s="60">
        <v>-32606710.821999997</v>
      </c>
      <c r="AU44" s="60">
        <v>-33337489.041999996</v>
      </c>
      <c r="AV44" s="60">
        <v>730778.22000000009</v>
      </c>
      <c r="AW44" s="60">
        <v>3348846.0019999929</v>
      </c>
      <c r="AX44" s="60">
        <v>-2390056.4780000001</v>
      </c>
      <c r="AY44" s="60">
        <v>-79457299.918000013</v>
      </c>
      <c r="AZ44" s="60">
        <v>-58067899.918000005</v>
      </c>
      <c r="BA44" s="60">
        <v>-64639920</v>
      </c>
      <c r="BB44" s="60">
        <v>0</v>
      </c>
      <c r="BC44" s="60">
        <v>43250520</v>
      </c>
      <c r="BD44" s="60">
        <v>77067243.440000013</v>
      </c>
      <c r="BE44" s="60">
        <v>5738902.479999993</v>
      </c>
      <c r="BF44" s="60">
        <v>24267152.649999999</v>
      </c>
      <c r="BG44" s="60">
        <v>8027032.6500000013</v>
      </c>
      <c r="BH44" s="60">
        <v>33447073</v>
      </c>
      <c r="BI44" s="60">
        <v>0</v>
      </c>
      <c r="BJ44" s="60">
        <v>-17206953</v>
      </c>
      <c r="BK44" s="60">
        <v>-18528250.170000006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-137135411.75</v>
      </c>
      <c r="BT44" s="60">
        <v>-8711818.9800000004</v>
      </c>
      <c r="BU44" s="60">
        <v>-69261583.889999986</v>
      </c>
      <c r="BV44" s="60">
        <v>-53029416.050000004</v>
      </c>
      <c r="BW44" s="60">
        <v>0</v>
      </c>
      <c r="BX44" s="60">
        <v>-415299.48000000004</v>
      </c>
      <c r="BY44" s="60">
        <v>-7879031.7999999998</v>
      </c>
      <c r="BZ44" s="60">
        <v>2161738.4499999997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-4357644.58</v>
      </c>
      <c r="CJ44" s="60">
        <v>-4357644.58</v>
      </c>
      <c r="CK44" s="60">
        <v>0</v>
      </c>
      <c r="CL44" s="60">
        <v>-72796440.43365024</v>
      </c>
    </row>
    <row r="45" spans="1:90" ht="13.5" customHeight="1">
      <c r="A45" s="43" t="s">
        <v>77</v>
      </c>
      <c r="B45" s="58">
        <v>1053</v>
      </c>
      <c r="C45" s="59" t="s">
        <v>376</v>
      </c>
      <c r="D45" s="60">
        <v>17182281203.029999</v>
      </c>
      <c r="E45" s="60">
        <v>13755940275.280001</v>
      </c>
      <c r="F45" s="60">
        <v>15812769896.43</v>
      </c>
      <c r="G45" s="60">
        <v>-1096481612.3900001</v>
      </c>
      <c r="H45" s="60">
        <v>-960348008.75999999</v>
      </c>
      <c r="I45" s="60">
        <v>-1271817586.9000039</v>
      </c>
      <c r="J45" s="60">
        <v>-2041631109.8300037</v>
      </c>
      <c r="K45" s="60">
        <v>-16310756367.310007</v>
      </c>
      <c r="L45" s="60">
        <v>14269125257.480003</v>
      </c>
      <c r="M45" s="60">
        <v>539954043.40999985</v>
      </c>
      <c r="N45" s="60">
        <v>938576015.26999998</v>
      </c>
      <c r="O45" s="60">
        <v>-398621971.86000007</v>
      </c>
      <c r="P45" s="60">
        <v>229859479.51999998</v>
      </c>
      <c r="Q45" s="60">
        <v>954116250.88999999</v>
      </c>
      <c r="R45" s="60">
        <v>-724256771.37</v>
      </c>
      <c r="S45" s="60">
        <v>234903807.06999999</v>
      </c>
      <c r="T45" s="60">
        <v>238111885.16999999</v>
      </c>
      <c r="U45" s="60">
        <v>0</v>
      </c>
      <c r="V45" s="60">
        <v>238111885.16999999</v>
      </c>
      <c r="W45" s="60">
        <v>-3208078.1</v>
      </c>
      <c r="X45" s="60">
        <v>0</v>
      </c>
      <c r="Y45" s="60">
        <v>-3208078.1</v>
      </c>
      <c r="Z45" s="60">
        <v>4502721942.8700008</v>
      </c>
      <c r="AA45" s="60">
        <v>396029227.64999986</v>
      </c>
      <c r="AB45" s="60">
        <v>0</v>
      </c>
      <c r="AC45" s="60">
        <v>3773324342.3200002</v>
      </c>
      <c r="AD45" s="60">
        <v>331944460.54999989</v>
      </c>
      <c r="AE45" s="60">
        <v>0</v>
      </c>
      <c r="AF45" s="60">
        <v>0</v>
      </c>
      <c r="AG45" s="60">
        <v>0</v>
      </c>
      <c r="AH45" s="60">
        <v>1423912.3499999994</v>
      </c>
      <c r="AI45" s="60">
        <v>0</v>
      </c>
      <c r="AJ45" s="60">
        <v>9450000</v>
      </c>
      <c r="AK45" s="60">
        <v>9450000</v>
      </c>
      <c r="AL45" s="60">
        <v>0</v>
      </c>
      <c r="AM45" s="60">
        <v>-48917235.290000021</v>
      </c>
      <c r="AN45" s="60">
        <v>614331255.84000003</v>
      </c>
      <c r="AO45" s="60">
        <v>-145420613.34</v>
      </c>
      <c r="AP45" s="60">
        <v>-3611609.93</v>
      </c>
      <c r="AQ45" s="60">
        <v>0</v>
      </c>
      <c r="AR45" s="60">
        <v>-514216267.86000001</v>
      </c>
      <c r="AS45" s="60">
        <v>-12528088973.310005</v>
      </c>
      <c r="AT45" s="60">
        <v>-6643046607.6599989</v>
      </c>
      <c r="AU45" s="60">
        <v>-7198667781.829999</v>
      </c>
      <c r="AV45" s="60">
        <v>555621174.16999996</v>
      </c>
      <c r="AW45" s="60">
        <v>-3091275915.510006</v>
      </c>
      <c r="AX45" s="60">
        <v>-3037600042.7800064</v>
      </c>
      <c r="AY45" s="60">
        <v>-17396287895.920002</v>
      </c>
      <c r="AZ45" s="60">
        <v>-5198857474.79</v>
      </c>
      <c r="BA45" s="60">
        <v>-25068642430.900005</v>
      </c>
      <c r="BB45" s="60">
        <v>0</v>
      </c>
      <c r="BC45" s="60">
        <v>12871212009.770004</v>
      </c>
      <c r="BD45" s="60">
        <v>14358687853.139996</v>
      </c>
      <c r="BE45" s="60">
        <v>-53675872.729999781</v>
      </c>
      <c r="BF45" s="60">
        <v>2109359132.1900003</v>
      </c>
      <c r="BG45" s="60">
        <v>705898885.17000008</v>
      </c>
      <c r="BH45" s="60">
        <v>3034284764.5900002</v>
      </c>
      <c r="BI45" s="60">
        <v>0</v>
      </c>
      <c r="BJ45" s="60">
        <v>-1630824517.5699999</v>
      </c>
      <c r="BK45" s="60">
        <v>-2163035004.9200001</v>
      </c>
      <c r="BL45" s="60">
        <v>0</v>
      </c>
      <c r="BM45" s="60">
        <v>0</v>
      </c>
      <c r="BN45" s="60">
        <v>0</v>
      </c>
      <c r="BO45" s="60">
        <v>-25365743.240000002</v>
      </c>
      <c r="BP45" s="60">
        <v>-25365743.240000002</v>
      </c>
      <c r="BQ45" s="60">
        <v>0</v>
      </c>
      <c r="BR45" s="60">
        <v>0</v>
      </c>
      <c r="BS45" s="60">
        <v>-2506079699.3499994</v>
      </c>
      <c r="BT45" s="60">
        <v>-1582296478.2099998</v>
      </c>
      <c r="BU45" s="60">
        <v>-423866142.87999988</v>
      </c>
      <c r="BV45" s="60">
        <v>-36848515.31000001</v>
      </c>
      <c r="BW45" s="60">
        <v>0</v>
      </c>
      <c r="BX45" s="60">
        <v>-174629935.43999997</v>
      </c>
      <c r="BY45" s="60">
        <v>-267918909.34999999</v>
      </c>
      <c r="BZ45" s="60">
        <v>83009152.579999998</v>
      </c>
      <c r="CA45" s="60">
        <v>-103528870.74000001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-262321007.55000001</v>
      </c>
      <c r="CJ45" s="60">
        <v>-262321007.55000001</v>
      </c>
      <c r="CK45" s="60">
        <v>0</v>
      </c>
      <c r="CL45" s="60">
        <v>4654192229.7199936</v>
      </c>
    </row>
    <row r="46" spans="1:90" ht="13.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3.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3.5" customHeight="1">
      <c r="A48" s="43" t="s">
        <v>83</v>
      </c>
      <c r="B48" s="58">
        <v>1056</v>
      </c>
      <c r="C48" s="59" t="s">
        <v>376</v>
      </c>
      <c r="D48" s="60">
        <v>2342818780.5500002</v>
      </c>
      <c r="E48" s="60">
        <v>2472422687.3000002</v>
      </c>
      <c r="F48" s="60">
        <v>2813771236.8800001</v>
      </c>
      <c r="G48" s="60">
        <v>-89128043.840000018</v>
      </c>
      <c r="H48" s="60">
        <v>-252220505.74000001</v>
      </c>
      <c r="I48" s="60">
        <v>-805654645.25</v>
      </c>
      <c r="J48" s="60">
        <v>-959645131.25</v>
      </c>
      <c r="K48" s="60">
        <v>-2671220558.0899997</v>
      </c>
      <c r="L48" s="60">
        <v>1711575426.8399997</v>
      </c>
      <c r="M48" s="60">
        <v>153990486</v>
      </c>
      <c r="N48" s="60">
        <v>324931574</v>
      </c>
      <c r="O48" s="60">
        <v>-170941088</v>
      </c>
      <c r="P48" s="60">
        <v>0</v>
      </c>
      <c r="Q48" s="60">
        <v>0</v>
      </c>
      <c r="R48" s="60">
        <v>0</v>
      </c>
      <c r="S48" s="60">
        <v>-247890285.98999998</v>
      </c>
      <c r="T48" s="60">
        <v>-247890285.98999998</v>
      </c>
      <c r="U48" s="60">
        <v>-454766357.20999998</v>
      </c>
      <c r="V48" s="60">
        <v>206876071.22</v>
      </c>
      <c r="W48" s="60">
        <v>0</v>
      </c>
      <c r="X48" s="60">
        <v>0</v>
      </c>
      <c r="Y48" s="60">
        <v>0</v>
      </c>
      <c r="Z48" s="60">
        <v>888646640.58999991</v>
      </c>
      <c r="AA48" s="60">
        <v>379288465.6699999</v>
      </c>
      <c r="AB48" s="60">
        <v>0</v>
      </c>
      <c r="AC48" s="60">
        <v>452270202.94</v>
      </c>
      <c r="AD48" s="60">
        <v>57087971.980000004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35294383.899999999</v>
      </c>
      <c r="AN48" s="60">
        <v>35294383.899999999</v>
      </c>
      <c r="AO48" s="60">
        <v>0</v>
      </c>
      <c r="AP48" s="60">
        <v>0</v>
      </c>
      <c r="AQ48" s="60">
        <v>0</v>
      </c>
      <c r="AR48" s="60">
        <v>0</v>
      </c>
      <c r="AS48" s="60">
        <v>-2135578706.1299992</v>
      </c>
      <c r="AT48" s="60">
        <v>-950709658.13999987</v>
      </c>
      <c r="AU48" s="60">
        <v>-1015799078.9099998</v>
      </c>
      <c r="AV48" s="60">
        <v>65089420.770000003</v>
      </c>
      <c r="AW48" s="60">
        <v>-611407356.0699991</v>
      </c>
      <c r="AX48" s="60">
        <v>-621974733.1899991</v>
      </c>
      <c r="AY48" s="60">
        <v>-3544483078.0999999</v>
      </c>
      <c r="AZ48" s="60">
        <v>-1535530497.6199999</v>
      </c>
      <c r="BA48" s="60">
        <v>-4466721438</v>
      </c>
      <c r="BB48" s="60">
        <v>0</v>
      </c>
      <c r="BC48" s="60">
        <v>2457768857.52</v>
      </c>
      <c r="BD48" s="60">
        <v>2922508344.9100008</v>
      </c>
      <c r="BE48" s="60">
        <v>10567377.119999975</v>
      </c>
      <c r="BF48" s="60">
        <v>203531035.89999998</v>
      </c>
      <c r="BG48" s="60">
        <v>133318535.5</v>
      </c>
      <c r="BH48" s="60">
        <v>210675167.78999999</v>
      </c>
      <c r="BI48" s="60">
        <v>0</v>
      </c>
      <c r="BJ48" s="60">
        <v>-140462667.38999999</v>
      </c>
      <c r="BK48" s="60">
        <v>-192963658.78</v>
      </c>
      <c r="BL48" s="60">
        <v>0</v>
      </c>
      <c r="BM48" s="60">
        <v>0</v>
      </c>
      <c r="BN48" s="60">
        <v>0</v>
      </c>
      <c r="BO48" s="60">
        <v>-30509</v>
      </c>
      <c r="BP48" s="60">
        <v>-30509</v>
      </c>
      <c r="BQ48" s="60">
        <v>0</v>
      </c>
      <c r="BR48" s="60">
        <v>0</v>
      </c>
      <c r="BS48" s="60">
        <v>-550893286.13000011</v>
      </c>
      <c r="BT48" s="60">
        <v>-233970726.72000003</v>
      </c>
      <c r="BU48" s="60">
        <v>-94471194.940000013</v>
      </c>
      <c r="BV48" s="60">
        <v>-162072370.26000002</v>
      </c>
      <c r="BW48" s="60">
        <v>0</v>
      </c>
      <c r="BX48" s="60">
        <v>-2292709.33</v>
      </c>
      <c r="BY48" s="60">
        <v>-36527490.939999998</v>
      </c>
      <c r="BZ48" s="60">
        <v>-188352.74</v>
      </c>
      <c r="CA48" s="60">
        <v>-21370441.200000003</v>
      </c>
      <c r="CB48" s="60">
        <v>2719358</v>
      </c>
      <c r="CC48" s="60">
        <v>2719358</v>
      </c>
      <c r="CD48" s="60">
        <v>-3931009</v>
      </c>
      <c r="CE48" s="60">
        <v>6650367</v>
      </c>
      <c r="CF48" s="60">
        <v>0</v>
      </c>
      <c r="CG48" s="60">
        <v>0</v>
      </c>
      <c r="CH48" s="60">
        <v>0</v>
      </c>
      <c r="CI48" s="60">
        <v>-25257254.789999999</v>
      </c>
      <c r="CJ48" s="60">
        <v>-25257254.789999999</v>
      </c>
      <c r="CK48" s="60">
        <v>0</v>
      </c>
      <c r="CL48" s="60">
        <v>207240074.42000103</v>
      </c>
    </row>
    <row r="49" spans="1:90" ht="13.5" customHeight="1">
      <c r="A49" s="43" t="s">
        <v>85</v>
      </c>
      <c r="B49" s="58">
        <v>1057</v>
      </c>
      <c r="C49" s="59" t="s">
        <v>376</v>
      </c>
      <c r="D49" s="60">
        <v>699332930.6099999</v>
      </c>
      <c r="E49" s="60">
        <v>424333022.05999988</v>
      </c>
      <c r="F49" s="60">
        <v>519576627.36999989</v>
      </c>
      <c r="G49" s="60">
        <v>-95243605.309999987</v>
      </c>
      <c r="H49" s="60">
        <v>0</v>
      </c>
      <c r="I49" s="60">
        <v>125169386.01999989</v>
      </c>
      <c r="J49" s="60">
        <v>121605826.1099999</v>
      </c>
      <c r="K49" s="60">
        <v>-638446314.86000001</v>
      </c>
      <c r="L49" s="60">
        <v>760052140.96999991</v>
      </c>
      <c r="M49" s="60">
        <v>3563559.91</v>
      </c>
      <c r="N49" s="60">
        <v>31628147.43</v>
      </c>
      <c r="O49" s="60">
        <v>-28064587.52</v>
      </c>
      <c r="P49" s="60">
        <v>0</v>
      </c>
      <c r="Q49" s="60">
        <v>0</v>
      </c>
      <c r="R49" s="60">
        <v>0</v>
      </c>
      <c r="S49" s="60">
        <v>-5776547.9299999997</v>
      </c>
      <c r="T49" s="60">
        <v>-5776547.9299999997</v>
      </c>
      <c r="U49" s="60">
        <v>-12512829.91</v>
      </c>
      <c r="V49" s="60">
        <v>6736281.9800000004</v>
      </c>
      <c r="W49" s="60">
        <v>0</v>
      </c>
      <c r="X49" s="60">
        <v>0</v>
      </c>
      <c r="Y49" s="60">
        <v>0</v>
      </c>
      <c r="Z49" s="60">
        <v>149371129.26000002</v>
      </c>
      <c r="AA49" s="60">
        <v>144459153.58000001</v>
      </c>
      <c r="AB49" s="60">
        <v>0</v>
      </c>
      <c r="AC49" s="60">
        <v>0</v>
      </c>
      <c r="AD49" s="60">
        <v>4911975.68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142500</v>
      </c>
      <c r="AK49" s="60">
        <v>142500</v>
      </c>
      <c r="AL49" s="60">
        <v>0</v>
      </c>
      <c r="AM49" s="60">
        <v>6093441.2000000002</v>
      </c>
      <c r="AN49" s="60">
        <v>6610963.3300000001</v>
      </c>
      <c r="AO49" s="60">
        <v>-428960.26</v>
      </c>
      <c r="AP49" s="60">
        <v>0</v>
      </c>
      <c r="AQ49" s="60">
        <v>0</v>
      </c>
      <c r="AR49" s="60">
        <v>-88561.87</v>
      </c>
      <c r="AS49" s="60">
        <v>-600369544.19000006</v>
      </c>
      <c r="AT49" s="60">
        <v>-82015031.890000015</v>
      </c>
      <c r="AU49" s="60">
        <v>-82036978.000000015</v>
      </c>
      <c r="AV49" s="60">
        <v>21946.11</v>
      </c>
      <c r="AW49" s="60">
        <v>-24508687.189999994</v>
      </c>
      <c r="AX49" s="60">
        <v>-22822216.349999994</v>
      </c>
      <c r="AY49" s="60">
        <v>-259932208.77000001</v>
      </c>
      <c r="AZ49" s="60">
        <v>-125718871.77</v>
      </c>
      <c r="BA49" s="60">
        <v>-206485208.10000002</v>
      </c>
      <c r="BB49" s="60">
        <v>0</v>
      </c>
      <c r="BC49" s="60">
        <v>72271871.099999994</v>
      </c>
      <c r="BD49" s="60">
        <v>237109992.42000002</v>
      </c>
      <c r="BE49" s="60">
        <v>-1686470.8400000003</v>
      </c>
      <c r="BF49" s="60">
        <v>551370.92000000004</v>
      </c>
      <c r="BG49" s="60">
        <v>202122.42</v>
      </c>
      <c r="BH49" s="60">
        <v>359573.67000000004</v>
      </c>
      <c r="BI49" s="60">
        <v>0</v>
      </c>
      <c r="BJ49" s="60">
        <v>-10325.17</v>
      </c>
      <c r="BK49" s="60">
        <v>-2237841.7600000002</v>
      </c>
      <c r="BL49" s="60">
        <v>0</v>
      </c>
      <c r="BM49" s="60">
        <v>0</v>
      </c>
      <c r="BN49" s="60">
        <v>0</v>
      </c>
      <c r="BO49" s="60">
        <v>-12244666.710000001</v>
      </c>
      <c r="BP49" s="60">
        <v>-12244666.710000001</v>
      </c>
      <c r="BQ49" s="60">
        <v>0</v>
      </c>
      <c r="BR49" s="60">
        <v>0</v>
      </c>
      <c r="BS49" s="60">
        <v>-468170250.91000003</v>
      </c>
      <c r="BT49" s="60">
        <v>-352927044.60000002</v>
      </c>
      <c r="BU49" s="60">
        <v>-94818166.250000015</v>
      </c>
      <c r="BV49" s="60">
        <v>-1165793.9400000002</v>
      </c>
      <c r="BW49" s="60">
        <v>0</v>
      </c>
      <c r="BX49" s="60">
        <v>-137843.10999999999</v>
      </c>
      <c r="BY49" s="60">
        <v>-20345128.310000002</v>
      </c>
      <c r="BZ49" s="60">
        <v>5003306.45</v>
      </c>
      <c r="CA49" s="60">
        <v>-3779581.1499999994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-13430907.49</v>
      </c>
      <c r="CJ49" s="60">
        <v>-13430907.49</v>
      </c>
      <c r="CK49" s="60">
        <v>0</v>
      </c>
      <c r="CL49" s="60">
        <v>98963386.419999838</v>
      </c>
    </row>
    <row r="50" spans="1:90" ht="13.5" customHeight="1">
      <c r="A50" s="43" t="s">
        <v>87</v>
      </c>
      <c r="B50" s="58">
        <v>1058</v>
      </c>
      <c r="C50" s="59" t="s">
        <v>376</v>
      </c>
      <c r="D50" s="60">
        <v>1079713446.0600002</v>
      </c>
      <c r="E50" s="60">
        <v>1126374885.7200003</v>
      </c>
      <c r="F50" s="60">
        <v>1329718743.2200003</v>
      </c>
      <c r="G50" s="60">
        <v>-203343857.50000003</v>
      </c>
      <c r="H50" s="60">
        <v>0</v>
      </c>
      <c r="I50" s="60">
        <v>-254547362.01000005</v>
      </c>
      <c r="J50" s="60">
        <v>-202388702.11000001</v>
      </c>
      <c r="K50" s="60">
        <v>-1211611275.6199999</v>
      </c>
      <c r="L50" s="60">
        <v>1009222573.5099999</v>
      </c>
      <c r="M50" s="60">
        <v>-52158659.900000036</v>
      </c>
      <c r="N50" s="60">
        <v>233766809.58999997</v>
      </c>
      <c r="O50" s="60">
        <v>-285925469.49000001</v>
      </c>
      <c r="P50" s="60">
        <v>0</v>
      </c>
      <c r="Q50" s="60">
        <v>0</v>
      </c>
      <c r="R50" s="60">
        <v>0</v>
      </c>
      <c r="S50" s="60">
        <v>-10723635.470000003</v>
      </c>
      <c r="T50" s="60">
        <v>-3487729.7100000009</v>
      </c>
      <c r="U50" s="60">
        <v>-30351130.670000002</v>
      </c>
      <c r="V50" s="60">
        <v>26863400.960000001</v>
      </c>
      <c r="W50" s="60">
        <v>-7235905.7600000016</v>
      </c>
      <c r="X50" s="60">
        <v>17570997.629999999</v>
      </c>
      <c r="Y50" s="60">
        <v>-24806903.390000001</v>
      </c>
      <c r="Z50" s="60">
        <v>206326267.03000003</v>
      </c>
      <c r="AA50" s="60">
        <v>162457610.79000002</v>
      </c>
      <c r="AB50" s="60">
        <v>0</v>
      </c>
      <c r="AC50" s="60">
        <v>0</v>
      </c>
      <c r="AD50" s="60">
        <v>43868656.239999995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12283290.790000001</v>
      </c>
      <c r="AN50" s="60">
        <v>12283290.790000001</v>
      </c>
      <c r="AO50" s="60">
        <v>0</v>
      </c>
      <c r="AP50" s="60">
        <v>0</v>
      </c>
      <c r="AQ50" s="60">
        <v>0</v>
      </c>
      <c r="AR50" s="60">
        <v>0</v>
      </c>
      <c r="AS50" s="60">
        <v>-907321083.84000003</v>
      </c>
      <c r="AT50" s="60">
        <v>-65511075.68000003</v>
      </c>
      <c r="AU50" s="60">
        <v>-124709191.69000003</v>
      </c>
      <c r="AV50" s="60">
        <v>59198116.009999998</v>
      </c>
      <c r="AW50" s="60">
        <v>-26204229.899999976</v>
      </c>
      <c r="AX50" s="60">
        <v>-94075796.629999876</v>
      </c>
      <c r="AY50" s="60">
        <v>-413810411.67999983</v>
      </c>
      <c r="AZ50" s="60">
        <v>-115293709.42999999</v>
      </c>
      <c r="BA50" s="60">
        <v>-464896502.20999992</v>
      </c>
      <c r="BB50" s="60">
        <v>0</v>
      </c>
      <c r="BC50" s="60">
        <v>166379799.96000001</v>
      </c>
      <c r="BD50" s="60">
        <v>319734615.04999995</v>
      </c>
      <c r="BE50" s="60">
        <v>67871566.7299999</v>
      </c>
      <c r="BF50" s="60">
        <v>294608367.56999993</v>
      </c>
      <c r="BG50" s="60">
        <v>55319171</v>
      </c>
      <c r="BH50" s="60">
        <v>380340716.09999996</v>
      </c>
      <c r="BI50" s="60">
        <v>0</v>
      </c>
      <c r="BJ50" s="60">
        <v>-141051519.53</v>
      </c>
      <c r="BK50" s="60">
        <v>-226736800.84000003</v>
      </c>
      <c r="BL50" s="60">
        <v>0</v>
      </c>
      <c r="BM50" s="60">
        <v>0</v>
      </c>
      <c r="BN50" s="60">
        <v>0</v>
      </c>
      <c r="BO50" s="60">
        <v>-6268357.7399999993</v>
      </c>
      <c r="BP50" s="60">
        <v>-6268357.7399999993</v>
      </c>
      <c r="BQ50" s="60">
        <v>0</v>
      </c>
      <c r="BR50" s="60">
        <v>0</v>
      </c>
      <c r="BS50" s="60">
        <v>-790120285.55999994</v>
      </c>
      <c r="BT50" s="60">
        <v>-407305935.68000001</v>
      </c>
      <c r="BU50" s="60">
        <v>-134370457.07999998</v>
      </c>
      <c r="BV50" s="60">
        <v>-93382535.969999984</v>
      </c>
      <c r="BW50" s="60">
        <v>0</v>
      </c>
      <c r="BX50" s="60">
        <v>-206919845.85999998</v>
      </c>
      <c r="BY50" s="60">
        <v>-9415809.6799999997</v>
      </c>
      <c r="BZ50" s="60">
        <v>61274298.710000001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-19217134.960000001</v>
      </c>
      <c r="CJ50" s="60">
        <v>-19217134.960000001</v>
      </c>
      <c r="CK50" s="60">
        <v>0</v>
      </c>
      <c r="CL50" s="60">
        <v>172392362.22000015</v>
      </c>
    </row>
    <row r="51" spans="1:90" ht="13.5" customHeight="1">
      <c r="A51" s="43" t="s">
        <v>89</v>
      </c>
      <c r="B51" s="58">
        <v>1059</v>
      </c>
      <c r="C51" s="59" t="s">
        <v>376</v>
      </c>
      <c r="D51" s="60">
        <v>692059007.5200001</v>
      </c>
      <c r="E51" s="60">
        <v>679608752.7700001</v>
      </c>
      <c r="F51" s="60">
        <v>686256917.30000007</v>
      </c>
      <c r="G51" s="60">
        <v>-6648164.5300000003</v>
      </c>
      <c r="H51" s="60">
        <v>0</v>
      </c>
      <c r="I51" s="60">
        <v>-114834485.72999999</v>
      </c>
      <c r="J51" s="60">
        <v>-105679289.26999998</v>
      </c>
      <c r="K51" s="60">
        <v>-882057318.70000005</v>
      </c>
      <c r="L51" s="60">
        <v>776378029.43000007</v>
      </c>
      <c r="M51" s="60">
        <v>-9155196.4600000009</v>
      </c>
      <c r="N51" s="60">
        <v>5570599.9799999995</v>
      </c>
      <c r="O51" s="60">
        <v>-14725796.440000001</v>
      </c>
      <c r="P51" s="60">
        <v>0</v>
      </c>
      <c r="Q51" s="60">
        <v>0</v>
      </c>
      <c r="R51" s="60">
        <v>0</v>
      </c>
      <c r="S51" s="60">
        <v>-2683065.08</v>
      </c>
      <c r="T51" s="60">
        <v>-2683065.08</v>
      </c>
      <c r="U51" s="60">
        <v>-2782445</v>
      </c>
      <c r="V51" s="60">
        <v>99379.92</v>
      </c>
      <c r="W51" s="60">
        <v>0</v>
      </c>
      <c r="X51" s="60">
        <v>0</v>
      </c>
      <c r="Y51" s="60">
        <v>0</v>
      </c>
      <c r="Z51" s="60">
        <v>129966374.95000002</v>
      </c>
      <c r="AA51" s="60">
        <v>129943628.91000001</v>
      </c>
      <c r="AB51" s="60">
        <v>0</v>
      </c>
      <c r="AC51" s="60">
        <v>0</v>
      </c>
      <c r="AD51" s="60">
        <v>22746.04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1430.61</v>
      </c>
      <c r="AN51" s="60">
        <v>0</v>
      </c>
      <c r="AO51" s="60">
        <v>0</v>
      </c>
      <c r="AP51" s="60">
        <v>1430.61</v>
      </c>
      <c r="AQ51" s="60">
        <v>0</v>
      </c>
      <c r="AR51" s="60">
        <v>0</v>
      </c>
      <c r="AS51" s="60">
        <v>-473388955.88</v>
      </c>
      <c r="AT51" s="60">
        <v>-22319155.309999999</v>
      </c>
      <c r="AU51" s="60">
        <v>-22319155.309999999</v>
      </c>
      <c r="AV51" s="60">
        <v>0</v>
      </c>
      <c r="AW51" s="60">
        <v>-5623758.4800000042</v>
      </c>
      <c r="AX51" s="60">
        <v>-12146681.480000004</v>
      </c>
      <c r="AY51" s="60">
        <v>-101213917.2</v>
      </c>
      <c r="AZ51" s="60">
        <v>-34587610.200000003</v>
      </c>
      <c r="BA51" s="60">
        <v>-93422241</v>
      </c>
      <c r="BB51" s="60">
        <v>0</v>
      </c>
      <c r="BC51" s="60">
        <v>26795934</v>
      </c>
      <c r="BD51" s="60">
        <v>89067235.719999999</v>
      </c>
      <c r="BE51" s="60">
        <v>6522923</v>
      </c>
      <c r="BF51" s="60">
        <v>23982143</v>
      </c>
      <c r="BG51" s="60">
        <v>436739.32</v>
      </c>
      <c r="BH51" s="60">
        <v>33785450.68</v>
      </c>
      <c r="BI51" s="60">
        <v>0</v>
      </c>
      <c r="BJ51" s="60">
        <v>-10240047</v>
      </c>
      <c r="BK51" s="60">
        <v>-17459220</v>
      </c>
      <c r="BL51" s="60">
        <v>0</v>
      </c>
      <c r="BM51" s="60">
        <v>0</v>
      </c>
      <c r="BN51" s="60">
        <v>0</v>
      </c>
      <c r="BO51" s="60">
        <v>-1332326</v>
      </c>
      <c r="BP51" s="60">
        <v>-1332326</v>
      </c>
      <c r="BQ51" s="60">
        <v>0</v>
      </c>
      <c r="BR51" s="60">
        <v>0</v>
      </c>
      <c r="BS51" s="60">
        <v>-441257620.91999996</v>
      </c>
      <c r="BT51" s="60">
        <v>-225400690.91977692</v>
      </c>
      <c r="BU51" s="60">
        <v>-122576285.62</v>
      </c>
      <c r="BV51" s="60">
        <v>-20582940.600000001</v>
      </c>
      <c r="BW51" s="60">
        <v>0</v>
      </c>
      <c r="BX51" s="60">
        <v>-54349664.980223082</v>
      </c>
      <c r="BY51" s="60">
        <v>-7915652.6499999994</v>
      </c>
      <c r="BZ51" s="60">
        <v>1262810.1000000001</v>
      </c>
      <c r="CA51" s="60">
        <v>-11695196.249999998</v>
      </c>
      <c r="CB51" s="60">
        <v>-2856095.1700000018</v>
      </c>
      <c r="CC51" s="60">
        <v>-2856095.1700000018</v>
      </c>
      <c r="CD51" s="60">
        <v>-28888710.590000004</v>
      </c>
      <c r="CE51" s="60">
        <v>26032615.420000002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218670051.6400001</v>
      </c>
    </row>
    <row r="52" spans="1:90" ht="13.5" customHeight="1">
      <c r="A52" s="43" t="s">
        <v>91</v>
      </c>
      <c r="B52" s="58">
        <v>1060</v>
      </c>
      <c r="C52" s="59" t="s">
        <v>376</v>
      </c>
      <c r="D52" s="60">
        <v>2435222.4700000002</v>
      </c>
      <c r="E52" s="60">
        <v>0</v>
      </c>
      <c r="F52" s="60">
        <v>0</v>
      </c>
      <c r="G52" s="60">
        <v>0</v>
      </c>
      <c r="H52" s="60">
        <v>0</v>
      </c>
      <c r="I52" s="60">
        <v>566800.80000000028</v>
      </c>
      <c r="J52" s="60">
        <v>566800.80000000028</v>
      </c>
      <c r="K52" s="60">
        <v>-2319948.84</v>
      </c>
      <c r="L52" s="60">
        <v>2886749.64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1868421.67</v>
      </c>
      <c r="AK52" s="60">
        <v>1868421.67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-36172924.200000003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-877425</v>
      </c>
      <c r="BP52" s="60">
        <v>-877425</v>
      </c>
      <c r="BQ52" s="60">
        <v>0</v>
      </c>
      <c r="BR52" s="60">
        <v>0</v>
      </c>
      <c r="BS52" s="60">
        <v>-35295499.200000003</v>
      </c>
      <c r="BT52" s="60">
        <v>0</v>
      </c>
      <c r="BU52" s="60">
        <v>-20653220.210000001</v>
      </c>
      <c r="BV52" s="60">
        <v>-8311039.6100000003</v>
      </c>
      <c r="BW52" s="60">
        <v>0</v>
      </c>
      <c r="BX52" s="60">
        <v>0</v>
      </c>
      <c r="BY52" s="60">
        <v>-6331239.3799999999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-33737701.730000004</v>
      </c>
    </row>
    <row r="53" spans="1:90" ht="13.5" customHeight="1">
      <c r="A53" s="43" t="s">
        <v>93</v>
      </c>
      <c r="B53" s="58">
        <v>1061</v>
      </c>
      <c r="C53" s="59" t="s">
        <v>376</v>
      </c>
      <c r="D53" s="60">
        <v>3834002223.3800015</v>
      </c>
      <c r="E53" s="60">
        <v>4259158451.9100003</v>
      </c>
      <c r="F53" s="60">
        <v>4260433451.5500002</v>
      </c>
      <c r="G53" s="60">
        <v>-1274999.6399999999</v>
      </c>
      <c r="H53" s="60">
        <v>0</v>
      </c>
      <c r="I53" s="60">
        <v>-1122663347.0699987</v>
      </c>
      <c r="J53" s="60">
        <v>-1122663347.0699987</v>
      </c>
      <c r="K53" s="60">
        <v>-3662804827.6399989</v>
      </c>
      <c r="L53" s="60">
        <v>2540141480.5700002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635205090.51999998</v>
      </c>
      <c r="AA53" s="60">
        <v>573096354.46000004</v>
      </c>
      <c r="AB53" s="60">
        <v>59670493.68</v>
      </c>
      <c r="AC53" s="60">
        <v>3030544.81</v>
      </c>
      <c r="AD53" s="60">
        <v>-592302.42999999982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62302028.020000003</v>
      </c>
      <c r="AK53" s="60">
        <v>62302028.020000003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-3597668630.9700003</v>
      </c>
      <c r="AT53" s="60">
        <v>-2603877520.0799999</v>
      </c>
      <c r="AU53" s="60">
        <v>-2603877520.0799999</v>
      </c>
      <c r="AV53" s="60">
        <v>0</v>
      </c>
      <c r="AW53" s="60">
        <v>33390524.390000105</v>
      </c>
      <c r="AX53" s="60">
        <v>33390524.390000105</v>
      </c>
      <c r="AY53" s="60">
        <v>-316625313.13999987</v>
      </c>
      <c r="AZ53" s="60">
        <v>-264347831.2599999</v>
      </c>
      <c r="BA53" s="60">
        <v>-66596857.490000002</v>
      </c>
      <c r="BB53" s="60">
        <v>0</v>
      </c>
      <c r="BC53" s="60">
        <v>14319375.609999999</v>
      </c>
      <c r="BD53" s="60">
        <v>350015837.52999997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-1027181635.2800006</v>
      </c>
      <c r="BT53" s="60">
        <v>-64925442.450000003</v>
      </c>
      <c r="BU53" s="60">
        <v>-245551347.13999999</v>
      </c>
      <c r="BV53" s="60">
        <v>-95314292.059999973</v>
      </c>
      <c r="BW53" s="60">
        <v>0</v>
      </c>
      <c r="BX53" s="60">
        <v>-86975579.609999999</v>
      </c>
      <c r="BY53" s="60">
        <v>-17555910.670000002</v>
      </c>
      <c r="BZ53" s="60">
        <v>-516859063.35000056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236333592.41000128</v>
      </c>
    </row>
    <row r="54" spans="1:90" ht="13.5" customHeight="1">
      <c r="A54" s="43" t="s">
        <v>95</v>
      </c>
      <c r="B54" s="58">
        <v>2001</v>
      </c>
      <c r="C54" s="59" t="s">
        <v>376</v>
      </c>
      <c r="D54" s="60">
        <v>19591240132.299992</v>
      </c>
      <c r="E54" s="60">
        <v>25530839430.459999</v>
      </c>
      <c r="F54" s="60">
        <v>26348293066.09</v>
      </c>
      <c r="G54" s="60">
        <v>-817453635.63</v>
      </c>
      <c r="H54" s="60">
        <v>0</v>
      </c>
      <c r="I54" s="60">
        <v>-8887747917.8800068</v>
      </c>
      <c r="J54" s="60">
        <v>-9315975072.4000072</v>
      </c>
      <c r="K54" s="60">
        <v>-21623905239.450008</v>
      </c>
      <c r="L54" s="60">
        <v>12307930167.050001</v>
      </c>
      <c r="M54" s="60">
        <v>428227154.51999998</v>
      </c>
      <c r="N54" s="60">
        <v>627680549.30999994</v>
      </c>
      <c r="O54" s="60">
        <v>-199453394.78999999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2909244024.1599989</v>
      </c>
      <c r="AA54" s="60">
        <v>599156314.75</v>
      </c>
      <c r="AB54" s="60">
        <v>0</v>
      </c>
      <c r="AC54" s="60">
        <v>1955307735.9999995</v>
      </c>
      <c r="AD54" s="60">
        <v>5656770.1799999997</v>
      </c>
      <c r="AE54" s="60">
        <v>0</v>
      </c>
      <c r="AF54" s="60">
        <v>0</v>
      </c>
      <c r="AG54" s="60">
        <v>137878.20000000001</v>
      </c>
      <c r="AH54" s="60">
        <v>348985325.02999997</v>
      </c>
      <c r="AI54" s="60">
        <v>0</v>
      </c>
      <c r="AJ54" s="60">
        <v>38904595.560000017</v>
      </c>
      <c r="AK54" s="60">
        <v>38904595.560000017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-18576719872.350014</v>
      </c>
      <c r="AT54" s="60">
        <v>-14525667964.120014</v>
      </c>
      <c r="AU54" s="60">
        <v>-14918928456.640015</v>
      </c>
      <c r="AV54" s="60">
        <v>393260492.52000022</v>
      </c>
      <c r="AW54" s="60">
        <v>-769801239.21000016</v>
      </c>
      <c r="AX54" s="60">
        <v>-791122808.63000011</v>
      </c>
      <c r="AY54" s="60">
        <v>-3718539995.3100004</v>
      </c>
      <c r="AZ54" s="60">
        <v>-2692661194.3100004</v>
      </c>
      <c r="BA54" s="60">
        <v>-1245519143</v>
      </c>
      <c r="BB54" s="60">
        <v>0</v>
      </c>
      <c r="BC54" s="60">
        <v>219640342</v>
      </c>
      <c r="BD54" s="60">
        <v>2927417186.6800003</v>
      </c>
      <c r="BE54" s="60">
        <v>21321569.419999994</v>
      </c>
      <c r="BF54" s="60">
        <v>68085836.379999995</v>
      </c>
      <c r="BG54" s="60">
        <v>50171308.379999995</v>
      </c>
      <c r="BH54" s="60">
        <v>17914528</v>
      </c>
      <c r="BI54" s="60">
        <v>0</v>
      </c>
      <c r="BJ54" s="60">
        <v>0</v>
      </c>
      <c r="BK54" s="60">
        <v>-46764266.960000001</v>
      </c>
      <c r="BL54" s="60">
        <v>0</v>
      </c>
      <c r="BM54" s="60">
        <v>0</v>
      </c>
      <c r="BN54" s="60">
        <v>0</v>
      </c>
      <c r="BO54" s="60">
        <v>-2261832</v>
      </c>
      <c r="BP54" s="60">
        <v>-2261832</v>
      </c>
      <c r="BQ54" s="60">
        <v>0</v>
      </c>
      <c r="BR54" s="60">
        <v>0</v>
      </c>
      <c r="BS54" s="60">
        <v>-3280209726.5399985</v>
      </c>
      <c r="BT54" s="60">
        <v>-1559059998.9199982</v>
      </c>
      <c r="BU54" s="60">
        <v>-876651591.12999988</v>
      </c>
      <c r="BV54" s="60">
        <v>-241364591.70000029</v>
      </c>
      <c r="BW54" s="60">
        <v>2.9999986290931702E-2</v>
      </c>
      <c r="BX54" s="60">
        <v>-42325517.650000021</v>
      </c>
      <c r="BY54" s="60">
        <v>-134641543.80000004</v>
      </c>
      <c r="BZ54" s="60">
        <v>-391495993.92000008</v>
      </c>
      <c r="CA54" s="60">
        <v>-34670489.449999973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1220889.5199999809</v>
      </c>
      <c r="CJ54" s="60">
        <v>1220889.5199999809</v>
      </c>
      <c r="CK54" s="60">
        <v>0</v>
      </c>
      <c r="CL54" s="60">
        <v>1014520259.9499779</v>
      </c>
    </row>
    <row r="55" spans="1:90" ht="13.5" customHeight="1">
      <c r="A55" s="43" t="s">
        <v>97</v>
      </c>
      <c r="B55" s="58">
        <v>2002</v>
      </c>
      <c r="C55" s="59" t="s">
        <v>377</v>
      </c>
      <c r="D55" s="60">
        <v>2438851.3100000005</v>
      </c>
      <c r="E55" s="60">
        <v>2600002.5200000005</v>
      </c>
      <c r="F55" s="60">
        <v>2600002.5200000005</v>
      </c>
      <c r="G55" s="60">
        <v>0</v>
      </c>
      <c r="H55" s="60">
        <v>0</v>
      </c>
      <c r="I55" s="60">
        <v>-161151.20999999996</v>
      </c>
      <c r="J55" s="60">
        <v>-161151.20999999996</v>
      </c>
      <c r="K55" s="60">
        <v>-2463697.58</v>
      </c>
      <c r="L55" s="60">
        <v>2302546.37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-2372178.3516039457</v>
      </c>
      <c r="AT55" s="60">
        <v>-13150</v>
      </c>
      <c r="AU55" s="60">
        <v>-13150</v>
      </c>
      <c r="AV55" s="60">
        <v>0</v>
      </c>
      <c r="AW55" s="60">
        <v>-10443.221603945596</v>
      </c>
      <c r="AX55" s="60">
        <v>-10443.221603945596</v>
      </c>
      <c r="AY55" s="60">
        <v>-54362.771603945599</v>
      </c>
      <c r="AZ55" s="60">
        <v>-68200</v>
      </c>
      <c r="BA55" s="60">
        <v>13837.228396054399</v>
      </c>
      <c r="BB55" s="60">
        <v>0</v>
      </c>
      <c r="BC55" s="60">
        <v>0</v>
      </c>
      <c r="BD55" s="60">
        <v>43919.55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-2348585.13</v>
      </c>
      <c r="BT55" s="60">
        <v>-938681.61000000034</v>
      </c>
      <c r="BU55" s="60">
        <v>-933193.81999999983</v>
      </c>
      <c r="BV55" s="60">
        <v>-161020.75999999995</v>
      </c>
      <c r="BW55" s="60">
        <v>0</v>
      </c>
      <c r="BX55" s="60">
        <v>-15711.150000000001</v>
      </c>
      <c r="BY55" s="60">
        <v>-299977.79000000004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66672.958396054804</v>
      </c>
    </row>
    <row r="56" spans="1:90" ht="13.5" customHeight="1">
      <c r="A56" s="43" t="s">
        <v>99</v>
      </c>
      <c r="B56" s="58">
        <v>2005</v>
      </c>
      <c r="C56" s="59" t="s">
        <v>377</v>
      </c>
      <c r="D56" s="60">
        <v>924481007.08000016</v>
      </c>
      <c r="E56" s="60">
        <v>1166383949.52</v>
      </c>
      <c r="F56" s="60">
        <v>1166675201.72</v>
      </c>
      <c r="G56" s="60">
        <v>-291252.2</v>
      </c>
      <c r="H56" s="60">
        <v>0</v>
      </c>
      <c r="I56" s="60">
        <v>-366040819.90999979</v>
      </c>
      <c r="J56" s="60">
        <v>-365430987.74999976</v>
      </c>
      <c r="K56" s="60">
        <v>-1189368540.1599998</v>
      </c>
      <c r="L56" s="60">
        <v>823937552.41000009</v>
      </c>
      <c r="M56" s="60">
        <v>-609832.15999999992</v>
      </c>
      <c r="N56" s="60">
        <v>843021.56</v>
      </c>
      <c r="O56" s="60">
        <v>-1452853.72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124137877.47</v>
      </c>
      <c r="AA56" s="60">
        <v>124137877.47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-787219794.99000001</v>
      </c>
      <c r="AT56" s="60">
        <v>-412977027.28000003</v>
      </c>
      <c r="AU56" s="60">
        <v>-413158277.28000003</v>
      </c>
      <c r="AV56" s="60">
        <v>181250</v>
      </c>
      <c r="AW56" s="60">
        <v>-4998742.9799999986</v>
      </c>
      <c r="AX56" s="60">
        <v>-4998742.9799999986</v>
      </c>
      <c r="AY56" s="60">
        <v>-18565692.149999999</v>
      </c>
      <c r="AZ56" s="60">
        <v>-17903387.25</v>
      </c>
      <c r="BA56" s="60">
        <v>-662304.9</v>
      </c>
      <c r="BB56" s="60">
        <v>0</v>
      </c>
      <c r="BC56" s="60">
        <v>0</v>
      </c>
      <c r="BD56" s="60">
        <v>13566949.17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-227105.45</v>
      </c>
      <c r="BP56" s="60">
        <v>-227105.45</v>
      </c>
      <c r="BQ56" s="60">
        <v>0</v>
      </c>
      <c r="BR56" s="60">
        <v>0</v>
      </c>
      <c r="BS56" s="60">
        <v>-369006064.32999992</v>
      </c>
      <c r="BT56" s="60">
        <v>-181407926.72999999</v>
      </c>
      <c r="BU56" s="60">
        <v>-145681430.93000001</v>
      </c>
      <c r="BV56" s="60">
        <v>-15690177.300000001</v>
      </c>
      <c r="BW56" s="60">
        <v>0</v>
      </c>
      <c r="BX56" s="60">
        <v>-8594401.9000000004</v>
      </c>
      <c r="BY56" s="60">
        <v>-17211821.640000001</v>
      </c>
      <c r="BZ56" s="60">
        <v>0</v>
      </c>
      <c r="CA56" s="60">
        <v>-420305.82999999996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-10854.95</v>
      </c>
      <c r="CJ56" s="60">
        <v>-10854.95</v>
      </c>
      <c r="CK56" s="60">
        <v>0</v>
      </c>
      <c r="CL56" s="60">
        <v>137261212.09000015</v>
      </c>
    </row>
    <row r="57" spans="1:90" ht="13.5" customHeight="1">
      <c r="A57" s="43" t="s">
        <v>101</v>
      </c>
      <c r="B57" s="58">
        <v>2006</v>
      </c>
      <c r="C57" s="59" t="s">
        <v>378</v>
      </c>
      <c r="D57" s="60">
        <v>52574125.379999995</v>
      </c>
      <c r="E57" s="60">
        <v>25655461.910000004</v>
      </c>
      <c r="F57" s="60">
        <v>55633659.630000003</v>
      </c>
      <c r="G57" s="60">
        <v>-29978197.719999999</v>
      </c>
      <c r="H57" s="60">
        <v>0</v>
      </c>
      <c r="I57" s="60">
        <v>26918663.469999988</v>
      </c>
      <c r="J57" s="60">
        <v>22939354.229999989</v>
      </c>
      <c r="K57" s="60">
        <v>-67177213.25</v>
      </c>
      <c r="L57" s="60">
        <v>90116567.479999989</v>
      </c>
      <c r="M57" s="60">
        <v>3979309.2399999984</v>
      </c>
      <c r="N57" s="60">
        <v>25807102.709999997</v>
      </c>
      <c r="O57" s="60">
        <v>-21827793.469999999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-163952135.27999997</v>
      </c>
      <c r="AT57" s="60">
        <v>-44146656.409999996</v>
      </c>
      <c r="AU57" s="60">
        <v>-57733054.739999995</v>
      </c>
      <c r="AV57" s="60">
        <v>13586398.33</v>
      </c>
      <c r="AW57" s="60">
        <v>22902819.699999999</v>
      </c>
      <c r="AX57" s="60">
        <v>12879999.16</v>
      </c>
      <c r="AY57" s="60">
        <v>-16860136.59</v>
      </c>
      <c r="AZ57" s="60">
        <v>-16425138.59</v>
      </c>
      <c r="BA57" s="60">
        <v>-434998</v>
      </c>
      <c r="BB57" s="60">
        <v>0</v>
      </c>
      <c r="BC57" s="60">
        <v>0</v>
      </c>
      <c r="BD57" s="60">
        <v>29740135.75</v>
      </c>
      <c r="BE57" s="60">
        <v>10022820.539999999</v>
      </c>
      <c r="BF57" s="60">
        <v>12677912.439999999</v>
      </c>
      <c r="BG57" s="60">
        <v>12677912.439999999</v>
      </c>
      <c r="BH57" s="60">
        <v>0</v>
      </c>
      <c r="BI57" s="60">
        <v>0</v>
      </c>
      <c r="BJ57" s="60">
        <v>0</v>
      </c>
      <c r="BK57" s="60">
        <v>-2655091.9</v>
      </c>
      <c r="BL57" s="60">
        <v>0</v>
      </c>
      <c r="BM57" s="60">
        <v>0</v>
      </c>
      <c r="BN57" s="60">
        <v>0</v>
      </c>
      <c r="BO57" s="60">
        <v>-19941.180000000866</v>
      </c>
      <c r="BP57" s="60">
        <v>-19941.180000000866</v>
      </c>
      <c r="BQ57" s="60">
        <v>0</v>
      </c>
      <c r="BR57" s="60">
        <v>0</v>
      </c>
      <c r="BS57" s="60">
        <v>-142675475.31999999</v>
      </c>
      <c r="BT57" s="60">
        <v>-17214732.129999999</v>
      </c>
      <c r="BU57" s="60">
        <v>-80927904.299999997</v>
      </c>
      <c r="BV57" s="60">
        <v>-4048835.53</v>
      </c>
      <c r="BW57" s="60">
        <v>0</v>
      </c>
      <c r="BX57" s="60">
        <v>-1931244.22</v>
      </c>
      <c r="BY57" s="60">
        <v>-43331454.25</v>
      </c>
      <c r="BZ57" s="60">
        <v>4919939.1499999994</v>
      </c>
      <c r="CA57" s="60">
        <v>-141244.04</v>
      </c>
      <c r="CB57" s="60">
        <v>-12882.069999999992</v>
      </c>
      <c r="CC57" s="60">
        <v>-12882.069999999992</v>
      </c>
      <c r="CD57" s="60">
        <v>-92020.65</v>
      </c>
      <c r="CE57" s="60">
        <v>79138.58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-111378009.89999998</v>
      </c>
    </row>
    <row r="58" spans="1:90" ht="13.5" customHeight="1">
      <c r="A58" s="43" t="s">
        <v>103</v>
      </c>
      <c r="B58" s="58">
        <v>2007</v>
      </c>
      <c r="C58" s="59" t="s">
        <v>377</v>
      </c>
      <c r="D58" s="60">
        <v>1731761.87</v>
      </c>
      <c r="E58" s="60">
        <v>1373923</v>
      </c>
      <c r="F58" s="60">
        <v>1373923</v>
      </c>
      <c r="G58" s="60">
        <v>0</v>
      </c>
      <c r="H58" s="60">
        <v>0</v>
      </c>
      <c r="I58" s="60">
        <v>-220879.99</v>
      </c>
      <c r="J58" s="60">
        <v>-220879.99</v>
      </c>
      <c r="K58" s="60">
        <v>-983017.05</v>
      </c>
      <c r="L58" s="60">
        <v>762137.06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578718.86</v>
      </c>
      <c r="AA58" s="60">
        <v>578718.86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-7854046.4500000011</v>
      </c>
      <c r="AT58" s="60">
        <v>-10364.849999999999</v>
      </c>
      <c r="AU58" s="60">
        <v>-10364.849999999999</v>
      </c>
      <c r="AV58" s="60">
        <v>0</v>
      </c>
      <c r="AW58" s="60">
        <v>-17971.340000000026</v>
      </c>
      <c r="AX58" s="60">
        <v>-17971.340000000026</v>
      </c>
      <c r="AY58" s="60">
        <v>-441254.97000000003</v>
      </c>
      <c r="AZ58" s="60">
        <v>-391863.09</v>
      </c>
      <c r="BA58" s="60">
        <v>-49391.88</v>
      </c>
      <c r="BB58" s="60">
        <v>0</v>
      </c>
      <c r="BC58" s="60">
        <v>0</v>
      </c>
      <c r="BD58" s="60">
        <v>423283.63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-7918812.9799999995</v>
      </c>
      <c r="BT58" s="60">
        <v>-393826.58999999997</v>
      </c>
      <c r="BU58" s="60">
        <v>-5142531.97</v>
      </c>
      <c r="BV58" s="60">
        <v>-2091463.4</v>
      </c>
      <c r="BW58" s="60">
        <v>0</v>
      </c>
      <c r="BX58" s="60">
        <v>4816982.05</v>
      </c>
      <c r="BY58" s="60">
        <v>-5295685.5</v>
      </c>
      <c r="BZ58" s="60">
        <v>0</v>
      </c>
      <c r="CA58" s="60">
        <v>187712.42999999996</v>
      </c>
      <c r="CB58" s="60">
        <v>92171.799999998999</v>
      </c>
      <c r="CC58" s="60">
        <v>92171.799999998999</v>
      </c>
      <c r="CD58" s="60">
        <v>-909687.47000000102</v>
      </c>
      <c r="CE58" s="60">
        <v>1001859.27</v>
      </c>
      <c r="CF58" s="60">
        <v>0</v>
      </c>
      <c r="CG58" s="60">
        <v>0</v>
      </c>
      <c r="CH58" s="60">
        <v>0</v>
      </c>
      <c r="CI58" s="60">
        <v>930.92</v>
      </c>
      <c r="CJ58" s="60">
        <v>930.92</v>
      </c>
      <c r="CK58" s="60">
        <v>0</v>
      </c>
      <c r="CL58" s="60">
        <v>-6122284.580000001</v>
      </c>
    </row>
    <row r="59" spans="1:90" ht="13.5" customHeight="1">
      <c r="A59" s="43" t="s">
        <v>105</v>
      </c>
      <c r="B59" s="58">
        <v>2008</v>
      </c>
      <c r="C59" s="59" t="s">
        <v>377</v>
      </c>
      <c r="D59" s="60">
        <v>582.74</v>
      </c>
      <c r="E59" s="60">
        <v>0</v>
      </c>
      <c r="F59" s="60">
        <v>0</v>
      </c>
      <c r="G59" s="60">
        <v>0</v>
      </c>
      <c r="H59" s="60">
        <v>0</v>
      </c>
      <c r="I59" s="60">
        <v>582.74</v>
      </c>
      <c r="J59" s="60">
        <v>582.74</v>
      </c>
      <c r="K59" s="60">
        <v>0</v>
      </c>
      <c r="L59" s="60">
        <v>582.74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-26242.864880000001</v>
      </c>
      <c r="AT59" s="60">
        <v>0</v>
      </c>
      <c r="AU59" s="60">
        <v>0</v>
      </c>
      <c r="AV59" s="60">
        <v>0</v>
      </c>
      <c r="AW59" s="60">
        <v>524.04999999999995</v>
      </c>
      <c r="AX59" s="60">
        <v>524.04999999999995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524.04999999999995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19.8</v>
      </c>
      <c r="BP59" s="60">
        <v>19.8</v>
      </c>
      <c r="BQ59" s="60">
        <v>0</v>
      </c>
      <c r="BR59" s="60">
        <v>0</v>
      </c>
      <c r="BS59" s="60">
        <v>-26786.71488</v>
      </c>
      <c r="BT59" s="60">
        <v>-233.1</v>
      </c>
      <c r="BU59" s="60">
        <v>-7926.5361579999999</v>
      </c>
      <c r="BV59" s="60">
        <v>-2197.221712</v>
      </c>
      <c r="BW59" s="60">
        <v>0</v>
      </c>
      <c r="BX59" s="60">
        <v>0</v>
      </c>
      <c r="BY59" s="60">
        <v>-16429.85701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-25660.124879999999</v>
      </c>
    </row>
    <row r="60" spans="1:90" ht="13.5" customHeight="1">
      <c r="A60" s="43" t="s">
        <v>107</v>
      </c>
      <c r="B60" s="58">
        <v>3001</v>
      </c>
      <c r="C60" s="59" t="s">
        <v>378</v>
      </c>
      <c r="D60" s="60">
        <v>34109631.659999982</v>
      </c>
      <c r="E60" s="60">
        <v>34906113.079999983</v>
      </c>
      <c r="F60" s="60">
        <v>174529472.28999999</v>
      </c>
      <c r="G60" s="60">
        <v>-139623359.21000001</v>
      </c>
      <c r="H60" s="60">
        <v>0</v>
      </c>
      <c r="I60" s="60">
        <v>-19425721.560000002</v>
      </c>
      <c r="J60" s="60">
        <v>-97688659.870000005</v>
      </c>
      <c r="K60" s="60">
        <v>-115255127.64</v>
      </c>
      <c r="L60" s="60">
        <v>17566467.77</v>
      </c>
      <c r="M60" s="60">
        <v>78262938.310000002</v>
      </c>
      <c r="N60" s="60">
        <v>92098609.159999996</v>
      </c>
      <c r="O60" s="60">
        <v>-13835670.85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18629240.140000001</v>
      </c>
      <c r="AA60" s="60">
        <v>19841492</v>
      </c>
      <c r="AB60" s="60">
        <v>0</v>
      </c>
      <c r="AC60" s="60">
        <v>-1212251.8600000001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-34077265.199999996</v>
      </c>
      <c r="AT60" s="60">
        <v>0</v>
      </c>
      <c r="AU60" s="60">
        <v>-61158577.369999997</v>
      </c>
      <c r="AV60" s="60">
        <v>61158577.369999997</v>
      </c>
      <c r="AW60" s="60">
        <v>-34611.860000000335</v>
      </c>
      <c r="AX60" s="60">
        <v>853733.00999999885</v>
      </c>
      <c r="AY60" s="60">
        <v>-8152986.6100000003</v>
      </c>
      <c r="AZ60" s="60">
        <v>-8152986.6100000003</v>
      </c>
      <c r="BA60" s="60">
        <v>0</v>
      </c>
      <c r="BB60" s="60">
        <v>0</v>
      </c>
      <c r="BC60" s="60">
        <v>0</v>
      </c>
      <c r="BD60" s="60">
        <v>9006719.6199999992</v>
      </c>
      <c r="BE60" s="60">
        <v>-888344.86999999918</v>
      </c>
      <c r="BF60" s="60">
        <v>8118374.75</v>
      </c>
      <c r="BG60" s="60">
        <v>8118374.75</v>
      </c>
      <c r="BH60" s="60">
        <v>0</v>
      </c>
      <c r="BI60" s="60">
        <v>0</v>
      </c>
      <c r="BJ60" s="60">
        <v>0</v>
      </c>
      <c r="BK60" s="60">
        <v>-9006719.6199999992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-34042653.339999996</v>
      </c>
      <c r="BT60" s="60">
        <v>-92573.59</v>
      </c>
      <c r="BU60" s="60">
        <v>-2124975.62</v>
      </c>
      <c r="BV60" s="60">
        <v>-3658289.6599999997</v>
      </c>
      <c r="BW60" s="60">
        <v>0</v>
      </c>
      <c r="BX60" s="60">
        <v>0</v>
      </c>
      <c r="BY60" s="60">
        <v>-58265.15</v>
      </c>
      <c r="BZ60" s="60">
        <v>-27177086.949999999</v>
      </c>
      <c r="CA60" s="60">
        <v>-931462.37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32366.459999985993</v>
      </c>
    </row>
    <row r="61" spans="1:90" ht="13.5" customHeight="1">
      <c r="A61" s="43" t="s">
        <v>109</v>
      </c>
      <c r="B61" s="58">
        <v>3002</v>
      </c>
      <c r="C61" s="59" t="s">
        <v>378</v>
      </c>
      <c r="D61" s="60">
        <v>1409698.52</v>
      </c>
      <c r="E61" s="60">
        <v>1932826.45</v>
      </c>
      <c r="F61" s="60">
        <v>1943836.46</v>
      </c>
      <c r="G61" s="60">
        <v>-11010.01</v>
      </c>
      <c r="H61" s="60">
        <v>0</v>
      </c>
      <c r="I61" s="60">
        <v>-691313.57000000007</v>
      </c>
      <c r="J61" s="60">
        <v>-522467.53</v>
      </c>
      <c r="K61" s="60">
        <v>-828875.06</v>
      </c>
      <c r="L61" s="60">
        <v>306407.53000000003</v>
      </c>
      <c r="M61" s="60">
        <v>-168846.04</v>
      </c>
      <c r="N61" s="60">
        <v>9622.1200000000008</v>
      </c>
      <c r="O61" s="60">
        <v>-178468.16</v>
      </c>
      <c r="P61" s="60">
        <v>0</v>
      </c>
      <c r="Q61" s="60">
        <v>0</v>
      </c>
      <c r="R61" s="60">
        <v>0</v>
      </c>
      <c r="S61" s="60">
        <v>82963.280000000028</v>
      </c>
      <c r="T61" s="60">
        <v>391111.4</v>
      </c>
      <c r="U61" s="60">
        <v>-140746.41</v>
      </c>
      <c r="V61" s="60">
        <v>531857.81000000006</v>
      </c>
      <c r="W61" s="60">
        <v>-308148.12</v>
      </c>
      <c r="X61" s="60">
        <v>1633.88</v>
      </c>
      <c r="Y61" s="60">
        <v>-309782</v>
      </c>
      <c r="Z61" s="60">
        <v>85222.36</v>
      </c>
      <c r="AA61" s="60">
        <v>53358.380000000005</v>
      </c>
      <c r="AB61" s="60">
        <v>0</v>
      </c>
      <c r="AC61" s="60">
        <v>6643.38</v>
      </c>
      <c r="AD61" s="60">
        <v>28626.729999999996</v>
      </c>
      <c r="AE61" s="60">
        <v>0</v>
      </c>
      <c r="AF61" s="60">
        <v>0</v>
      </c>
      <c r="AG61" s="60">
        <v>28.91</v>
      </c>
      <c r="AH61" s="60">
        <v>0</v>
      </c>
      <c r="AI61" s="60">
        <v>-3435.04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-2250624.5799999377</v>
      </c>
      <c r="AT61" s="60">
        <v>-861647.1</v>
      </c>
      <c r="AU61" s="60">
        <v>-904844.99</v>
      </c>
      <c r="AV61" s="60">
        <v>43197.89</v>
      </c>
      <c r="AW61" s="60">
        <v>-475791.64999999944</v>
      </c>
      <c r="AX61" s="60">
        <v>817214.8900000006</v>
      </c>
      <c r="AY61" s="60">
        <v>-3543371.17</v>
      </c>
      <c r="AZ61" s="60">
        <v>-3155523.04</v>
      </c>
      <c r="BA61" s="60">
        <v>-387848.13</v>
      </c>
      <c r="BB61" s="60">
        <v>0</v>
      </c>
      <c r="BC61" s="60">
        <v>0</v>
      </c>
      <c r="BD61" s="60">
        <v>4360586.0600000005</v>
      </c>
      <c r="BE61" s="60">
        <v>-1293006.54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-1293006.54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-913185.82999993803</v>
      </c>
      <c r="BT61" s="60">
        <v>-97856.209999999992</v>
      </c>
      <c r="BU61" s="60">
        <v>-442772.34999996424</v>
      </c>
      <c r="BV61" s="60">
        <v>-132554.46999998391</v>
      </c>
      <c r="BW61" s="60">
        <v>0</v>
      </c>
      <c r="BX61" s="60">
        <v>-219444.47999998927</v>
      </c>
      <c r="BY61" s="60">
        <v>-17884.470000000671</v>
      </c>
      <c r="BZ61" s="60">
        <v>0</v>
      </c>
      <c r="CA61" s="60">
        <v>-2673.85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-840926.05999993766</v>
      </c>
    </row>
    <row r="62" spans="1:90" ht="13.5" customHeight="1">
      <c r="A62" s="43" t="s">
        <v>111</v>
      </c>
      <c r="B62" s="58">
        <v>3003</v>
      </c>
      <c r="C62" s="59" t="s">
        <v>378</v>
      </c>
      <c r="D62" s="60">
        <v>2347123.4300000006</v>
      </c>
      <c r="E62" s="60">
        <v>-46074.369999999995</v>
      </c>
      <c r="F62" s="60">
        <v>20710.8</v>
      </c>
      <c r="G62" s="60">
        <v>-66785.17</v>
      </c>
      <c r="H62" s="60">
        <v>0</v>
      </c>
      <c r="I62" s="60">
        <v>99423.779999999984</v>
      </c>
      <c r="J62" s="60">
        <v>99423.779999999984</v>
      </c>
      <c r="K62" s="60">
        <v>-97051.21</v>
      </c>
      <c r="L62" s="60">
        <v>196474.99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2293774.0200000005</v>
      </c>
      <c r="AA62" s="60">
        <v>1531393.07</v>
      </c>
      <c r="AB62" s="60">
        <v>6.76</v>
      </c>
      <c r="AC62" s="60">
        <v>462819.52</v>
      </c>
      <c r="AD62" s="60">
        <v>491704.50000000006</v>
      </c>
      <c r="AE62" s="60">
        <v>0</v>
      </c>
      <c r="AF62" s="60">
        <v>0</v>
      </c>
      <c r="AG62" s="60">
        <v>556.72</v>
      </c>
      <c r="AH62" s="60">
        <v>-192706.55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-5549975.0599997779</v>
      </c>
      <c r="AT62" s="60">
        <v>-47010.21</v>
      </c>
      <c r="AU62" s="60">
        <v>-52990.86</v>
      </c>
      <c r="AV62" s="60">
        <v>5980.65</v>
      </c>
      <c r="AW62" s="60">
        <v>-1948567.540000001</v>
      </c>
      <c r="AX62" s="60">
        <v>-1948567.540000001</v>
      </c>
      <c r="AY62" s="60">
        <v>-14034205.200000001</v>
      </c>
      <c r="AZ62" s="60">
        <v>-12231824.440000001</v>
      </c>
      <c r="BA62" s="60">
        <v>-1802380.76</v>
      </c>
      <c r="BB62" s="60">
        <v>0</v>
      </c>
      <c r="BC62" s="60">
        <v>0</v>
      </c>
      <c r="BD62" s="60">
        <v>12085637.66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-4414135.019999777</v>
      </c>
      <c r="BT62" s="60">
        <v>-568877.94999999995</v>
      </c>
      <c r="BU62" s="60">
        <v>-2562647.9199998379</v>
      </c>
      <c r="BV62" s="60">
        <v>-790062.54999995232</v>
      </c>
      <c r="BW62" s="60">
        <v>0</v>
      </c>
      <c r="BX62" s="60">
        <v>-385462.26999998093</v>
      </c>
      <c r="BY62" s="60">
        <v>-107084.33000000566</v>
      </c>
      <c r="BZ62" s="60">
        <v>0</v>
      </c>
      <c r="CA62" s="60">
        <v>0</v>
      </c>
      <c r="CB62" s="60">
        <v>859737.71</v>
      </c>
      <c r="CC62" s="60">
        <v>859737.71</v>
      </c>
      <c r="CD62" s="60">
        <v>-3413070.46</v>
      </c>
      <c r="CE62" s="60">
        <v>4272808.17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-3202851.6299997773</v>
      </c>
    </row>
    <row r="63" spans="1:90" ht="13.5" customHeight="1">
      <c r="A63" s="43" t="s">
        <v>113</v>
      </c>
      <c r="B63" s="58">
        <v>3004</v>
      </c>
      <c r="C63" s="59" t="s">
        <v>378</v>
      </c>
      <c r="D63" s="60">
        <v>1313167</v>
      </c>
      <c r="E63" s="60">
        <v>1429896</v>
      </c>
      <c r="F63" s="60">
        <v>1437822</v>
      </c>
      <c r="G63" s="60">
        <v>-7926</v>
      </c>
      <c r="H63" s="60">
        <v>0</v>
      </c>
      <c r="I63" s="60">
        <v>-116729</v>
      </c>
      <c r="J63" s="60">
        <v>-120243</v>
      </c>
      <c r="K63" s="60">
        <v>-1373084</v>
      </c>
      <c r="L63" s="60">
        <v>1252841</v>
      </c>
      <c r="M63" s="60">
        <v>3514</v>
      </c>
      <c r="N63" s="60">
        <v>3938</v>
      </c>
      <c r="O63" s="60">
        <v>-424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-4326276.08</v>
      </c>
      <c r="AT63" s="60">
        <v>-47183</v>
      </c>
      <c r="AU63" s="60">
        <v>-47183</v>
      </c>
      <c r="AV63" s="60">
        <v>0</v>
      </c>
      <c r="AW63" s="60">
        <v>-986577.44</v>
      </c>
      <c r="AX63" s="60">
        <v>-2232781.44</v>
      </c>
      <c r="AY63" s="60">
        <v>1215699.56</v>
      </c>
      <c r="AZ63" s="60">
        <v>-1314331.44</v>
      </c>
      <c r="BA63" s="60">
        <v>2530031</v>
      </c>
      <c r="BB63" s="60">
        <v>0</v>
      </c>
      <c r="BC63" s="60">
        <v>0</v>
      </c>
      <c r="BD63" s="60">
        <v>-3448481</v>
      </c>
      <c r="BE63" s="60">
        <v>1246204</v>
      </c>
      <c r="BF63" s="60">
        <v>-1105012</v>
      </c>
      <c r="BG63" s="60">
        <v>160003</v>
      </c>
      <c r="BH63" s="60">
        <v>-1265015</v>
      </c>
      <c r="BI63" s="60">
        <v>0</v>
      </c>
      <c r="BJ63" s="60">
        <v>0</v>
      </c>
      <c r="BK63" s="60">
        <v>2351216</v>
      </c>
      <c r="BL63" s="60">
        <v>0</v>
      </c>
      <c r="BM63" s="60">
        <v>-2680</v>
      </c>
      <c r="BN63" s="60">
        <v>2680</v>
      </c>
      <c r="BO63" s="60">
        <v>-86069.64</v>
      </c>
      <c r="BP63" s="60">
        <v>-86069.64</v>
      </c>
      <c r="BQ63" s="60">
        <v>0</v>
      </c>
      <c r="BR63" s="60">
        <v>0</v>
      </c>
      <c r="BS63" s="60">
        <v>-3206446</v>
      </c>
      <c r="BT63" s="60">
        <v>-193528</v>
      </c>
      <c r="BU63" s="60">
        <v>-281123</v>
      </c>
      <c r="BV63" s="60">
        <v>-1520190</v>
      </c>
      <c r="BW63" s="60">
        <v>0</v>
      </c>
      <c r="BX63" s="60">
        <v>-358049</v>
      </c>
      <c r="BY63" s="60">
        <v>-850613</v>
      </c>
      <c r="BZ63" s="60">
        <v>113</v>
      </c>
      <c r="CA63" s="60">
        <v>-3056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-3013109.08</v>
      </c>
    </row>
    <row r="64" spans="1:90" ht="13.5" customHeight="1">
      <c r="A64" s="43" t="s">
        <v>115</v>
      </c>
      <c r="B64" s="58">
        <v>3005</v>
      </c>
      <c r="C64" s="59" t="s">
        <v>378</v>
      </c>
      <c r="D64" s="60">
        <v>101281775.64000002</v>
      </c>
      <c r="E64" s="60">
        <v>55602043.649999999</v>
      </c>
      <c r="F64" s="60">
        <v>55602043.649999999</v>
      </c>
      <c r="G64" s="60">
        <v>0</v>
      </c>
      <c r="H64" s="60">
        <v>0</v>
      </c>
      <c r="I64" s="60">
        <v>45679731.99000001</v>
      </c>
      <c r="J64" s="60">
        <v>45679731.99000001</v>
      </c>
      <c r="K64" s="60">
        <v>-82664573.879999995</v>
      </c>
      <c r="L64" s="60">
        <v>128344305.87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-117907913.62</v>
      </c>
      <c r="AT64" s="60">
        <v>-14723210.57</v>
      </c>
      <c r="AU64" s="60">
        <v>-14723210.57</v>
      </c>
      <c r="AV64" s="60">
        <v>0</v>
      </c>
      <c r="AW64" s="60">
        <v>-5838458.5699999984</v>
      </c>
      <c r="AX64" s="60">
        <v>-5827647.5599999987</v>
      </c>
      <c r="AY64" s="60">
        <v>-35065397.32</v>
      </c>
      <c r="AZ64" s="60">
        <v>-35717602</v>
      </c>
      <c r="BA64" s="60">
        <v>-1731331.14</v>
      </c>
      <c r="BB64" s="60">
        <v>0</v>
      </c>
      <c r="BC64" s="60">
        <v>2383535.8199999998</v>
      </c>
      <c r="BD64" s="60">
        <v>29237749.760000002</v>
      </c>
      <c r="BE64" s="60">
        <v>-10811.010000000009</v>
      </c>
      <c r="BF64" s="60">
        <v>362870.01</v>
      </c>
      <c r="BG64" s="60">
        <v>387300</v>
      </c>
      <c r="BH64" s="60">
        <v>404.73</v>
      </c>
      <c r="BI64" s="60">
        <v>0</v>
      </c>
      <c r="BJ64" s="60">
        <v>-24834.720000000001</v>
      </c>
      <c r="BK64" s="60">
        <v>-373681.02</v>
      </c>
      <c r="BL64" s="60">
        <v>0</v>
      </c>
      <c r="BM64" s="60">
        <v>0</v>
      </c>
      <c r="BN64" s="60">
        <v>0</v>
      </c>
      <c r="BO64" s="60">
        <v>-1257971.0700000003</v>
      </c>
      <c r="BP64" s="60">
        <v>-1257971.0700000003</v>
      </c>
      <c r="BQ64" s="60">
        <v>0</v>
      </c>
      <c r="BR64" s="60">
        <v>0</v>
      </c>
      <c r="BS64" s="60">
        <v>-96088273.409999996</v>
      </c>
      <c r="BT64" s="60">
        <v>-37245898.609999999</v>
      </c>
      <c r="BU64" s="60">
        <v>-22205459.189999998</v>
      </c>
      <c r="BV64" s="60">
        <v>-1743140.3800000001</v>
      </c>
      <c r="BW64" s="60">
        <v>0</v>
      </c>
      <c r="BX64" s="60">
        <v>-29136853.23</v>
      </c>
      <c r="BY64" s="60">
        <v>-5756922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-16626137.979999989</v>
      </c>
    </row>
    <row r="65" spans="1:90" ht="13.5" customHeight="1">
      <c r="A65" s="43" t="s">
        <v>116</v>
      </c>
      <c r="B65" s="58">
        <v>3006</v>
      </c>
      <c r="C65" s="59" t="s">
        <v>378</v>
      </c>
      <c r="D65" s="60">
        <v>154050712.07000002</v>
      </c>
      <c r="E65" s="60">
        <v>185996239.67000002</v>
      </c>
      <c r="F65" s="60">
        <v>252655183.88000003</v>
      </c>
      <c r="G65" s="60">
        <v>-66658944.210000001</v>
      </c>
      <c r="H65" s="60">
        <v>0</v>
      </c>
      <c r="I65" s="60">
        <v>-31945527.599999994</v>
      </c>
      <c r="J65" s="60">
        <v>-79763262.849999994</v>
      </c>
      <c r="K65" s="60">
        <v>-228178982.68000001</v>
      </c>
      <c r="L65" s="60">
        <v>148415719.83000001</v>
      </c>
      <c r="M65" s="60">
        <v>47817735.25</v>
      </c>
      <c r="N65" s="60">
        <v>52374450.299999997</v>
      </c>
      <c r="O65" s="60">
        <v>-4556715.05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-129338462.33999999</v>
      </c>
      <c r="AT65" s="60">
        <v>-3331228.959999999</v>
      </c>
      <c r="AU65" s="60">
        <v>-16632816.859999999</v>
      </c>
      <c r="AV65" s="60">
        <v>13301587.9</v>
      </c>
      <c r="AW65" s="60">
        <v>-2770026.7099999972</v>
      </c>
      <c r="AX65" s="60">
        <v>-4266127.5399999972</v>
      </c>
      <c r="AY65" s="60">
        <v>-14104518.279999997</v>
      </c>
      <c r="AZ65" s="60">
        <v>-9542137.5599999987</v>
      </c>
      <c r="BA65" s="60">
        <v>-4732098.18</v>
      </c>
      <c r="BB65" s="60">
        <v>0</v>
      </c>
      <c r="BC65" s="60">
        <v>169717.46</v>
      </c>
      <c r="BD65" s="60">
        <v>9838390.7400000002</v>
      </c>
      <c r="BE65" s="60">
        <v>1496100.83</v>
      </c>
      <c r="BF65" s="60">
        <v>4214010.42</v>
      </c>
      <c r="BG65" s="60">
        <v>1592230.7</v>
      </c>
      <c r="BH65" s="60">
        <v>2791497.18</v>
      </c>
      <c r="BI65" s="60">
        <v>0</v>
      </c>
      <c r="BJ65" s="60">
        <v>-169717.46</v>
      </c>
      <c r="BK65" s="60">
        <v>-2717909.59</v>
      </c>
      <c r="BL65" s="60">
        <v>0</v>
      </c>
      <c r="BM65" s="60">
        <v>0</v>
      </c>
      <c r="BN65" s="60">
        <v>0</v>
      </c>
      <c r="BO65" s="60">
        <v>-1893498.1200000006</v>
      </c>
      <c r="BP65" s="60">
        <v>-1893498.1200000006</v>
      </c>
      <c r="BQ65" s="60">
        <v>0</v>
      </c>
      <c r="BR65" s="60">
        <v>0</v>
      </c>
      <c r="BS65" s="60">
        <v>-121341887.97</v>
      </c>
      <c r="BT65" s="60">
        <v>-75315535.590000004</v>
      </c>
      <c r="BU65" s="60">
        <v>-39201518.770000003</v>
      </c>
      <c r="BV65" s="60">
        <v>-4597798.24</v>
      </c>
      <c r="BW65" s="60">
        <v>0</v>
      </c>
      <c r="BX65" s="60">
        <v>-1291853.1000000001</v>
      </c>
      <c r="BY65" s="60">
        <v>-5452449.5999999996</v>
      </c>
      <c r="BZ65" s="60">
        <v>4517267.33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-1820.58</v>
      </c>
      <c r="CJ65" s="60">
        <v>-1820.58</v>
      </c>
      <c r="CK65" s="60">
        <v>0</v>
      </c>
      <c r="CL65" s="60">
        <v>24712249.730000034</v>
      </c>
    </row>
    <row r="66" spans="1:90" ht="13.5" customHeight="1">
      <c r="A66" s="43" t="s">
        <v>117</v>
      </c>
      <c r="B66" s="58">
        <v>3007</v>
      </c>
      <c r="C66" s="59" t="s">
        <v>378</v>
      </c>
      <c r="D66" s="60">
        <v>4059964.6600000006</v>
      </c>
      <c r="E66" s="60">
        <v>7483006.1100000003</v>
      </c>
      <c r="F66" s="60">
        <v>7532871.25</v>
      </c>
      <c r="G66" s="60">
        <v>-49865.14</v>
      </c>
      <c r="H66" s="60">
        <v>0</v>
      </c>
      <c r="I66" s="60">
        <v>-3423494.1799999997</v>
      </c>
      <c r="J66" s="60">
        <v>-3366305.84</v>
      </c>
      <c r="K66" s="60">
        <v>-6213260.9199999999</v>
      </c>
      <c r="L66" s="60">
        <v>2846955.08</v>
      </c>
      <c r="M66" s="60">
        <v>-57188.34</v>
      </c>
      <c r="N66" s="60">
        <v>11253.59</v>
      </c>
      <c r="O66" s="60">
        <v>-68441.929999999993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452.73</v>
      </c>
      <c r="AK66" s="60">
        <v>452.73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-3749684.2000000011</v>
      </c>
      <c r="AT66" s="60">
        <v>-927000</v>
      </c>
      <c r="AU66" s="60">
        <v>-927000</v>
      </c>
      <c r="AV66" s="60">
        <v>0</v>
      </c>
      <c r="AW66" s="60">
        <v>-1234201.2100000007</v>
      </c>
      <c r="AX66" s="60">
        <v>-1308508.8900000006</v>
      </c>
      <c r="AY66" s="60">
        <v>-5458666.6400000006</v>
      </c>
      <c r="AZ66" s="60">
        <v>-4484911.7300000004</v>
      </c>
      <c r="BA66" s="60">
        <v>-973754.91</v>
      </c>
      <c r="BB66" s="60">
        <v>0</v>
      </c>
      <c r="BC66" s="60">
        <v>0</v>
      </c>
      <c r="BD66" s="60">
        <v>4150157.75</v>
      </c>
      <c r="BE66" s="60">
        <v>74307.679999999993</v>
      </c>
      <c r="BF66" s="60">
        <v>523966.48</v>
      </c>
      <c r="BG66" s="60">
        <v>430497.7</v>
      </c>
      <c r="BH66" s="60">
        <v>93468.78</v>
      </c>
      <c r="BI66" s="60">
        <v>0</v>
      </c>
      <c r="BJ66" s="60">
        <v>0</v>
      </c>
      <c r="BK66" s="60">
        <v>-449658.8</v>
      </c>
      <c r="BL66" s="60">
        <v>0</v>
      </c>
      <c r="BM66" s="60">
        <v>0</v>
      </c>
      <c r="BN66" s="60">
        <v>0</v>
      </c>
      <c r="BO66" s="60">
        <v>-19467.54</v>
      </c>
      <c r="BP66" s="60">
        <v>-19530.71</v>
      </c>
      <c r="BQ66" s="60">
        <v>0</v>
      </c>
      <c r="BR66" s="60">
        <v>63.17</v>
      </c>
      <c r="BS66" s="60">
        <v>-1572985.42</v>
      </c>
      <c r="BT66" s="60">
        <v>-1170001.47</v>
      </c>
      <c r="BU66" s="60">
        <v>-325194.82</v>
      </c>
      <c r="BV66" s="60">
        <v>-100536.01</v>
      </c>
      <c r="BW66" s="60">
        <v>0</v>
      </c>
      <c r="BX66" s="60">
        <v>-585.42999999999995</v>
      </c>
      <c r="BY66" s="60">
        <v>0</v>
      </c>
      <c r="BZ66" s="60">
        <v>38197.86</v>
      </c>
      <c r="CA66" s="60">
        <v>-14865.55</v>
      </c>
      <c r="CB66" s="60">
        <v>3969.9699999998556</v>
      </c>
      <c r="CC66" s="60">
        <v>3969.9699999998556</v>
      </c>
      <c r="CD66" s="60">
        <v>-268570.83000000007</v>
      </c>
      <c r="CE66" s="60">
        <v>272540.79999999993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310280.4599999995</v>
      </c>
    </row>
    <row r="67" spans="1:90" ht="13.5" customHeight="1">
      <c r="A67" s="43" t="s">
        <v>118</v>
      </c>
      <c r="B67" s="58">
        <v>3008</v>
      </c>
      <c r="C67" s="59" t="s">
        <v>378</v>
      </c>
      <c r="D67" s="60">
        <v>150561822.99000001</v>
      </c>
      <c r="E67" s="60">
        <v>116278314.36000003</v>
      </c>
      <c r="F67" s="60">
        <v>123081489.91000003</v>
      </c>
      <c r="G67" s="60">
        <v>-6803175.5499999989</v>
      </c>
      <c r="H67" s="60">
        <v>0</v>
      </c>
      <c r="I67" s="60">
        <v>-19632706.64000003</v>
      </c>
      <c r="J67" s="60">
        <v>-19632712.280000031</v>
      </c>
      <c r="K67" s="60">
        <v>-116670855.04000008</v>
      </c>
      <c r="L67" s="60">
        <v>97038142.76000005</v>
      </c>
      <c r="M67" s="60">
        <v>5.639999999999997</v>
      </c>
      <c r="N67" s="60">
        <v>11.149999999999999</v>
      </c>
      <c r="O67" s="60">
        <v>-5.5100000000000016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53916215.269999996</v>
      </c>
      <c r="AA67" s="60">
        <v>53916215.269999996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-63254743.900000066</v>
      </c>
      <c r="AT67" s="60">
        <v>-2965169.1399999997</v>
      </c>
      <c r="AU67" s="60">
        <v>-3995169.1399999997</v>
      </c>
      <c r="AV67" s="60">
        <v>1030000</v>
      </c>
      <c r="AW67" s="60">
        <v>-7713220.0099999905</v>
      </c>
      <c r="AX67" s="60">
        <v>-13713220.00999999</v>
      </c>
      <c r="AY67" s="60">
        <v>-87496112.969999999</v>
      </c>
      <c r="AZ67" s="60">
        <v>-87254204.379999995</v>
      </c>
      <c r="BA67" s="60">
        <v>-241908.58999999985</v>
      </c>
      <c r="BB67" s="60">
        <v>0</v>
      </c>
      <c r="BC67" s="60">
        <v>0</v>
      </c>
      <c r="BD67" s="60">
        <v>73782892.960000008</v>
      </c>
      <c r="BE67" s="60">
        <v>6000000</v>
      </c>
      <c r="BF67" s="60">
        <v>29576615.260000005</v>
      </c>
      <c r="BG67" s="60">
        <v>29576615.260000005</v>
      </c>
      <c r="BH67" s="60">
        <v>0</v>
      </c>
      <c r="BI67" s="60">
        <v>0</v>
      </c>
      <c r="BJ67" s="60">
        <v>0</v>
      </c>
      <c r="BK67" s="60">
        <v>-23576615.260000005</v>
      </c>
      <c r="BL67" s="60">
        <v>0</v>
      </c>
      <c r="BM67" s="60">
        <v>0</v>
      </c>
      <c r="BN67" s="60">
        <v>0</v>
      </c>
      <c r="BO67" s="60">
        <v>-277733.8200000003</v>
      </c>
      <c r="BP67" s="60">
        <v>-277733.8200000003</v>
      </c>
      <c r="BQ67" s="60">
        <v>0</v>
      </c>
      <c r="BR67" s="60">
        <v>0</v>
      </c>
      <c r="BS67" s="60">
        <v>-52253630.400000073</v>
      </c>
      <c r="BT67" s="60">
        <v>-49403150.38000007</v>
      </c>
      <c r="BU67" s="60">
        <v>-1530363.4899999998</v>
      </c>
      <c r="BV67" s="60">
        <v>-297150.93999999994</v>
      </c>
      <c r="BW67" s="60">
        <v>0</v>
      </c>
      <c r="BX67" s="60">
        <v>-57009.840000000011</v>
      </c>
      <c r="BY67" s="60">
        <v>-965955.75</v>
      </c>
      <c r="BZ67" s="60">
        <v>0</v>
      </c>
      <c r="CA67" s="60">
        <v>0</v>
      </c>
      <c r="CB67" s="60">
        <v>-44990.529999999329</v>
      </c>
      <c r="CC67" s="60">
        <v>-44990.529999999329</v>
      </c>
      <c r="CD67" s="60">
        <v>-1898804.92</v>
      </c>
      <c r="CE67" s="60">
        <v>1853814.3900000006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87307079.089999944</v>
      </c>
    </row>
    <row r="68" spans="1:90" ht="13.5" customHeight="1">
      <c r="A68" s="43" t="s">
        <v>119</v>
      </c>
      <c r="B68" s="58">
        <v>3009</v>
      </c>
      <c r="C68" s="59" t="s">
        <v>378</v>
      </c>
      <c r="D68" s="60">
        <v>831502763.21538055</v>
      </c>
      <c r="E68" s="60">
        <v>787808124.73000002</v>
      </c>
      <c r="F68" s="60">
        <v>792058124.73000002</v>
      </c>
      <c r="G68" s="60">
        <v>-4250000</v>
      </c>
      <c r="H68" s="60">
        <v>0</v>
      </c>
      <c r="I68" s="60">
        <v>-82591147.449999928</v>
      </c>
      <c r="J68" s="60">
        <v>-82591147.449999928</v>
      </c>
      <c r="K68" s="60">
        <v>-787200281.64999998</v>
      </c>
      <c r="L68" s="60">
        <v>704609134.20000005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126285785.93538046</v>
      </c>
      <c r="AA68" s="60">
        <v>94653587.218726724</v>
      </c>
      <c r="AB68" s="60">
        <v>4333526.1041925587</v>
      </c>
      <c r="AC68" s="60">
        <v>27298672.612461176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-990386091.19481564</v>
      </c>
      <c r="AT68" s="60">
        <v>-314962880.60000002</v>
      </c>
      <c r="AU68" s="60">
        <v>-318936208.13</v>
      </c>
      <c r="AV68" s="60">
        <v>3973327.5300000003</v>
      </c>
      <c r="AW68" s="60">
        <v>-7614384.993580237</v>
      </c>
      <c r="AX68" s="60">
        <v>-4256913.1411691606</v>
      </c>
      <c r="AY68" s="60">
        <v>-117318029.43999977</v>
      </c>
      <c r="AZ68" s="60">
        <v>-120832982.26999977</v>
      </c>
      <c r="BA68" s="60">
        <v>3514952.83</v>
      </c>
      <c r="BB68" s="60">
        <v>0</v>
      </c>
      <c r="BC68" s="60">
        <v>0</v>
      </c>
      <c r="BD68" s="60">
        <v>113061116.29883061</v>
      </c>
      <c r="BE68" s="60">
        <v>-3357471.8524110764</v>
      </c>
      <c r="BF68" s="60">
        <v>50932416.662471741</v>
      </c>
      <c r="BG68" s="60">
        <v>41236245.322471745</v>
      </c>
      <c r="BH68" s="60">
        <v>9696171.3399999999</v>
      </c>
      <c r="BI68" s="60">
        <v>0</v>
      </c>
      <c r="BJ68" s="60">
        <v>0</v>
      </c>
      <c r="BK68" s="60">
        <v>-54289888.514882818</v>
      </c>
      <c r="BL68" s="60">
        <v>0</v>
      </c>
      <c r="BM68" s="60">
        <v>0</v>
      </c>
      <c r="BN68" s="60">
        <v>0</v>
      </c>
      <c r="BO68" s="60">
        <v>-2356.2699999999813</v>
      </c>
      <c r="BP68" s="60">
        <v>-2356.2699999999813</v>
      </c>
      <c r="BQ68" s="60">
        <v>0</v>
      </c>
      <c r="BR68" s="60">
        <v>0</v>
      </c>
      <c r="BS68" s="60">
        <v>-665208839.26138794</v>
      </c>
      <c r="BT68" s="60">
        <v>-139864351.7772277</v>
      </c>
      <c r="BU68" s="60">
        <v>-384221441.09260958</v>
      </c>
      <c r="BV68" s="60">
        <v>-60950875.976875305</v>
      </c>
      <c r="BW68" s="60">
        <v>0</v>
      </c>
      <c r="BX68" s="60">
        <v>-39701347.956805475</v>
      </c>
      <c r="BY68" s="60">
        <v>-18867203.746612895</v>
      </c>
      <c r="BZ68" s="60">
        <v>0</v>
      </c>
      <c r="CA68" s="60">
        <v>-21603618.711257007</v>
      </c>
      <c r="CB68" s="60">
        <v>-2597630.0698474832</v>
      </c>
      <c r="CC68" s="60">
        <v>-2597630.0698474832</v>
      </c>
      <c r="CD68" s="60">
        <v>-33374217.269847482</v>
      </c>
      <c r="CE68" s="60">
        <v>30776587.199999999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-158883327.97943509</v>
      </c>
    </row>
    <row r="69" spans="1:90" ht="13.5" customHeight="1">
      <c r="A69" s="43" t="s">
        <v>120</v>
      </c>
      <c r="B69" s="58">
        <v>3011</v>
      </c>
      <c r="C69" s="59" t="s">
        <v>378</v>
      </c>
      <c r="D69" s="60">
        <v>50854886.257360041</v>
      </c>
      <c r="E69" s="60">
        <v>20911081.315064013</v>
      </c>
      <c r="F69" s="60">
        <v>451079952.80661803</v>
      </c>
      <c r="G69" s="60">
        <v>-430168871.49155402</v>
      </c>
      <c r="H69" s="60">
        <v>0</v>
      </c>
      <c r="I69" s="60">
        <v>29943804.942296028</v>
      </c>
      <c r="J69" s="60">
        <v>-291582192.50716001</v>
      </c>
      <c r="K69" s="60">
        <v>-350231468.909733</v>
      </c>
      <c r="L69" s="60">
        <v>58649276.402572982</v>
      </c>
      <c r="M69" s="60">
        <v>321525997.44945604</v>
      </c>
      <c r="N69" s="60">
        <v>323076880.45379323</v>
      </c>
      <c r="O69" s="60">
        <v>-1550883.004337193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-45720119.739346191</v>
      </c>
      <c r="AT69" s="60">
        <v>-67500</v>
      </c>
      <c r="AU69" s="60">
        <v>-202161.91999999998</v>
      </c>
      <c r="AV69" s="60">
        <v>134661.91999999998</v>
      </c>
      <c r="AW69" s="60">
        <v>480603.65668393206</v>
      </c>
      <c r="AX69" s="60">
        <v>441126.90610936983</v>
      </c>
      <c r="AY69" s="60">
        <v>-3345126.7816410586</v>
      </c>
      <c r="AZ69" s="60">
        <v>-2586643.5599999996</v>
      </c>
      <c r="BA69" s="60">
        <v>-758483.22164105892</v>
      </c>
      <c r="BB69" s="60">
        <v>0</v>
      </c>
      <c r="BC69" s="60">
        <v>0</v>
      </c>
      <c r="BD69" s="60">
        <v>3786253.6877504284</v>
      </c>
      <c r="BE69" s="60">
        <v>39476.750574562233</v>
      </c>
      <c r="BF69" s="60">
        <v>2141267.6383988322</v>
      </c>
      <c r="BG69" s="60">
        <v>1540655.3150000004</v>
      </c>
      <c r="BH69" s="60">
        <v>600612.32339883165</v>
      </c>
      <c r="BI69" s="60">
        <v>0</v>
      </c>
      <c r="BJ69" s="60">
        <v>0</v>
      </c>
      <c r="BK69" s="60">
        <v>-2101790.8878242699</v>
      </c>
      <c r="BL69" s="60">
        <v>4957212.5502247633</v>
      </c>
      <c r="BM69" s="60">
        <v>4957212.5502247633</v>
      </c>
      <c r="BN69" s="60">
        <v>0</v>
      </c>
      <c r="BO69" s="60">
        <v>-20389.050692000048</v>
      </c>
      <c r="BP69" s="60">
        <v>-20389.050692000048</v>
      </c>
      <c r="BQ69" s="60">
        <v>0</v>
      </c>
      <c r="BR69" s="60">
        <v>0</v>
      </c>
      <c r="BS69" s="60">
        <v>-51070046.895562887</v>
      </c>
      <c r="BT69" s="60">
        <v>-38427708.526079752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573453.0853868071</v>
      </c>
      <c r="CA69" s="60">
        <v>-13215791.454869939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5134766.5180138499</v>
      </c>
    </row>
    <row r="70" spans="1:90" ht="13.5" customHeight="1">
      <c r="A70" s="43" t="s">
        <v>121</v>
      </c>
      <c r="B70" s="58">
        <v>3012</v>
      </c>
      <c r="C70" s="59" t="s">
        <v>378</v>
      </c>
      <c r="D70" s="60">
        <v>24724.509999990463</v>
      </c>
      <c r="E70" s="60">
        <v>38064.379999995232</v>
      </c>
      <c r="F70" s="60">
        <v>80255105.299999997</v>
      </c>
      <c r="G70" s="60">
        <v>-80217040.920000002</v>
      </c>
      <c r="H70" s="60">
        <v>0</v>
      </c>
      <c r="I70" s="60">
        <v>-13339.870000004768</v>
      </c>
      <c r="J70" s="60">
        <v>-14678564.920000009</v>
      </c>
      <c r="K70" s="60">
        <v>-76816230.230000004</v>
      </c>
      <c r="L70" s="60">
        <v>62137665.309999995</v>
      </c>
      <c r="M70" s="60">
        <v>14665225.050000004</v>
      </c>
      <c r="N70" s="60">
        <v>76780425.780000001</v>
      </c>
      <c r="O70" s="60">
        <v>-62115200.729999997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-60197158.105998367</v>
      </c>
      <c r="AT70" s="60">
        <v>0</v>
      </c>
      <c r="AU70" s="60">
        <v>-54153701.460000001</v>
      </c>
      <c r="AV70" s="60">
        <v>54153701.460000001</v>
      </c>
      <c r="AW70" s="60">
        <v>-3705.0999999996275</v>
      </c>
      <c r="AX70" s="60">
        <v>-1475556.2999999998</v>
      </c>
      <c r="AY70" s="60">
        <v>-6896432.4800000004</v>
      </c>
      <c r="AZ70" s="60">
        <v>-6896432.4800000004</v>
      </c>
      <c r="BA70" s="60">
        <v>0</v>
      </c>
      <c r="BB70" s="60">
        <v>0</v>
      </c>
      <c r="BC70" s="60">
        <v>0</v>
      </c>
      <c r="BD70" s="60">
        <v>5420876.1800000006</v>
      </c>
      <c r="BE70" s="60">
        <v>1471851.2000000002</v>
      </c>
      <c r="BF70" s="60">
        <v>6854723.4800000004</v>
      </c>
      <c r="BG70" s="60">
        <v>6854723.4800000004</v>
      </c>
      <c r="BH70" s="60">
        <v>0</v>
      </c>
      <c r="BI70" s="60">
        <v>0</v>
      </c>
      <c r="BJ70" s="60">
        <v>0</v>
      </c>
      <c r="BK70" s="60">
        <v>-5382872.2800000003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-60193453.005998366</v>
      </c>
      <c r="BT70" s="60">
        <v>-2531328.39</v>
      </c>
      <c r="BU70" s="60">
        <v>-45925910.355320483</v>
      </c>
      <c r="BV70" s="60">
        <v>-23807664.970677879</v>
      </c>
      <c r="BW70" s="60">
        <v>0</v>
      </c>
      <c r="BX70" s="60">
        <v>0</v>
      </c>
      <c r="BY70" s="60">
        <v>0</v>
      </c>
      <c r="BZ70" s="60">
        <v>12071450.709999999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-60172433.595998377</v>
      </c>
    </row>
    <row r="71" spans="1:90" ht="13.5" customHeight="1">
      <c r="A71" s="43" t="s">
        <v>122</v>
      </c>
      <c r="B71" s="58">
        <v>3016</v>
      </c>
      <c r="C71" s="59" t="s">
        <v>378</v>
      </c>
      <c r="D71" s="60">
        <v>1887742432.191467</v>
      </c>
      <c r="E71" s="60">
        <v>2619749029.3505993</v>
      </c>
      <c r="F71" s="60">
        <v>2631018648.9000001</v>
      </c>
      <c r="G71" s="60">
        <v>-11269619.549400706</v>
      </c>
      <c r="H71" s="60">
        <v>0</v>
      </c>
      <c r="I71" s="60">
        <v>-785991678.16913223</v>
      </c>
      <c r="J71" s="60">
        <v>-787083777.9491322</v>
      </c>
      <c r="K71" s="60">
        <v>-2243857172.8491321</v>
      </c>
      <c r="L71" s="60">
        <v>1456773394.8999999</v>
      </c>
      <c r="M71" s="60">
        <v>1092099.7800000003</v>
      </c>
      <c r="N71" s="60">
        <v>4008636.56</v>
      </c>
      <c r="O71" s="60">
        <v>-2916536.78</v>
      </c>
      <c r="P71" s="60">
        <v>0</v>
      </c>
      <c r="Q71" s="60">
        <v>0</v>
      </c>
      <c r="R71" s="60">
        <v>0</v>
      </c>
      <c r="S71" s="60">
        <v>-1323639.2</v>
      </c>
      <c r="T71" s="60">
        <v>-1323639.2</v>
      </c>
      <c r="U71" s="60">
        <v>-1323639.21</v>
      </c>
      <c r="V71" s="60">
        <v>0.01</v>
      </c>
      <c r="W71" s="60">
        <v>0</v>
      </c>
      <c r="X71" s="60">
        <v>0</v>
      </c>
      <c r="Y71" s="60">
        <v>0</v>
      </c>
      <c r="Z71" s="60">
        <v>55308720.209999993</v>
      </c>
      <c r="AA71" s="60">
        <v>55308720.209999993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-2179709746.3323183</v>
      </c>
      <c r="AT71" s="60">
        <v>-1265749955.2050002</v>
      </c>
      <c r="AU71" s="60">
        <v>-1266140382.3800001</v>
      </c>
      <c r="AV71" s="60">
        <v>390427.17499999999</v>
      </c>
      <c r="AW71" s="60">
        <v>-246010940.03134069</v>
      </c>
      <c r="AX71" s="60">
        <v>-254129784.18134069</v>
      </c>
      <c r="AY71" s="60">
        <v>-884176271.18134069</v>
      </c>
      <c r="AZ71" s="60">
        <v>-862857144.11991525</v>
      </c>
      <c r="BA71" s="60">
        <v>-21319127.061425447</v>
      </c>
      <c r="BB71" s="60">
        <v>0</v>
      </c>
      <c r="BC71" s="60">
        <v>0</v>
      </c>
      <c r="BD71" s="60">
        <v>630046487</v>
      </c>
      <c r="BE71" s="60">
        <v>8118844.1500000004</v>
      </c>
      <c r="BF71" s="60">
        <v>13202756.15</v>
      </c>
      <c r="BG71" s="60">
        <v>12846900</v>
      </c>
      <c r="BH71" s="60">
        <v>355856.15</v>
      </c>
      <c r="BI71" s="60">
        <v>0</v>
      </c>
      <c r="BJ71" s="60">
        <v>0</v>
      </c>
      <c r="BK71" s="60">
        <v>-5083912</v>
      </c>
      <c r="BL71" s="60">
        <v>0</v>
      </c>
      <c r="BM71" s="60">
        <v>0</v>
      </c>
      <c r="BN71" s="60">
        <v>0</v>
      </c>
      <c r="BO71" s="60">
        <v>-4573133.01</v>
      </c>
      <c r="BP71" s="60">
        <v>-4573133.01</v>
      </c>
      <c r="BQ71" s="60">
        <v>0</v>
      </c>
      <c r="BR71" s="60">
        <v>0</v>
      </c>
      <c r="BS71" s="60">
        <v>-667891994.38597775</v>
      </c>
      <c r="BT71" s="60">
        <v>-278733933.90318775</v>
      </c>
      <c r="BU71" s="60">
        <v>-187316863.14133996</v>
      </c>
      <c r="BV71" s="60">
        <v>-19036142.882759769</v>
      </c>
      <c r="BW71" s="60">
        <v>0</v>
      </c>
      <c r="BX71" s="60">
        <v>-60925423.982011683</v>
      </c>
      <c r="BY71" s="60">
        <v>-117776981.46839656</v>
      </c>
      <c r="BZ71" s="60">
        <v>566273.72695149702</v>
      </c>
      <c r="CA71" s="60">
        <v>-4668922.7352335658</v>
      </c>
      <c r="CB71" s="60">
        <v>4516276.3</v>
      </c>
      <c r="CC71" s="60">
        <v>4323633.68</v>
      </c>
      <c r="CD71" s="60">
        <v>-44111901.329999998</v>
      </c>
      <c r="CE71" s="60">
        <v>48435535.009999998</v>
      </c>
      <c r="CF71" s="60">
        <v>192642.62000000011</v>
      </c>
      <c r="CG71" s="60">
        <v>5079511.83</v>
      </c>
      <c r="CH71" s="60">
        <v>-4886869.21</v>
      </c>
      <c r="CI71" s="60">
        <v>0</v>
      </c>
      <c r="CJ71" s="60">
        <v>0</v>
      </c>
      <c r="CK71" s="60">
        <v>0</v>
      </c>
      <c r="CL71" s="60">
        <v>-291967314.14085126</v>
      </c>
    </row>
    <row r="72" spans="1:90" ht="13.5" customHeight="1">
      <c r="A72" s="43" t="s">
        <v>123</v>
      </c>
      <c r="B72" s="58">
        <v>3017</v>
      </c>
      <c r="C72" s="59" t="s">
        <v>378</v>
      </c>
      <c r="D72" s="60">
        <v>980482713.18000007</v>
      </c>
      <c r="E72" s="60">
        <v>953162688.12</v>
      </c>
      <c r="F72" s="60">
        <v>1190351778.71</v>
      </c>
      <c r="G72" s="60">
        <v>-237189090.59000003</v>
      </c>
      <c r="H72" s="60">
        <v>0</v>
      </c>
      <c r="I72" s="60">
        <v>-154753762.64000005</v>
      </c>
      <c r="J72" s="60">
        <v>-158448685.08000004</v>
      </c>
      <c r="K72" s="60">
        <v>-574490328.11000001</v>
      </c>
      <c r="L72" s="60">
        <v>416041643.02999997</v>
      </c>
      <c r="M72" s="60">
        <v>3694922.4399999995</v>
      </c>
      <c r="N72" s="60">
        <v>7411911.5999999996</v>
      </c>
      <c r="O72" s="60">
        <v>-3716989.16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182073787.69999999</v>
      </c>
      <c r="AA72" s="60">
        <v>182073787.69999999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-690144570.55999994</v>
      </c>
      <c r="AT72" s="60">
        <v>-131398810.78999999</v>
      </c>
      <c r="AU72" s="60">
        <v>-140965565.16</v>
      </c>
      <c r="AV72" s="60">
        <v>9566754.370000001</v>
      </c>
      <c r="AW72" s="60">
        <v>-88503520.910000056</v>
      </c>
      <c r="AX72" s="60">
        <v>-141212278.24000007</v>
      </c>
      <c r="AY72" s="60">
        <v>-446336904.59000009</v>
      </c>
      <c r="AZ72" s="60">
        <v>-583815161.66000009</v>
      </c>
      <c r="BA72" s="60">
        <v>137478257.06999999</v>
      </c>
      <c r="BB72" s="60">
        <v>0</v>
      </c>
      <c r="BC72" s="60">
        <v>0</v>
      </c>
      <c r="BD72" s="60">
        <v>305124626.35000002</v>
      </c>
      <c r="BE72" s="60">
        <v>52708757.330000013</v>
      </c>
      <c r="BF72" s="60">
        <v>149990914.58000001</v>
      </c>
      <c r="BG72" s="60">
        <v>175910306.67000002</v>
      </c>
      <c r="BH72" s="60">
        <v>-25919392.09</v>
      </c>
      <c r="BI72" s="60">
        <v>0</v>
      </c>
      <c r="BJ72" s="60">
        <v>0</v>
      </c>
      <c r="BK72" s="60">
        <v>-97282157.25</v>
      </c>
      <c r="BL72" s="60">
        <v>0</v>
      </c>
      <c r="BM72" s="60">
        <v>0</v>
      </c>
      <c r="BN72" s="60">
        <v>0</v>
      </c>
      <c r="BO72" s="60">
        <v>-14707455.77</v>
      </c>
      <c r="BP72" s="60">
        <v>-14707455.77</v>
      </c>
      <c r="BQ72" s="60">
        <v>0</v>
      </c>
      <c r="BR72" s="60">
        <v>0</v>
      </c>
      <c r="BS72" s="60">
        <v>-375846918.33999991</v>
      </c>
      <c r="BT72" s="60">
        <v>-424852816.94999999</v>
      </c>
      <c r="BU72" s="60">
        <v>-61390551.43</v>
      </c>
      <c r="BV72" s="60">
        <v>-28132872.300000001</v>
      </c>
      <c r="BW72" s="60">
        <v>0</v>
      </c>
      <c r="BX72" s="60">
        <v>-37498474.359999992</v>
      </c>
      <c r="BY72" s="60">
        <v>-21396825.030000001</v>
      </c>
      <c r="BZ72" s="60">
        <v>160802313.09</v>
      </c>
      <c r="CA72" s="60">
        <v>36622308.640000015</v>
      </c>
      <c r="CB72" s="60">
        <v>-79687864.75</v>
      </c>
      <c r="CC72" s="60">
        <v>-79687864.75</v>
      </c>
      <c r="CD72" s="60">
        <v>-221969061.27000001</v>
      </c>
      <c r="CE72" s="60">
        <v>142281196.52000001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290338142.62000012</v>
      </c>
    </row>
    <row r="73" spans="1:90" ht="13.5" customHeight="1">
      <c r="A73" s="43" t="s">
        <v>124</v>
      </c>
      <c r="B73" s="58">
        <v>3018</v>
      </c>
      <c r="C73" s="59" t="s">
        <v>378</v>
      </c>
      <c r="D73" s="60">
        <v>2103669.85</v>
      </c>
      <c r="E73" s="60">
        <v>1624876.74</v>
      </c>
      <c r="F73" s="60">
        <v>1628827.24</v>
      </c>
      <c r="G73" s="60">
        <v>-3950.5</v>
      </c>
      <c r="H73" s="60">
        <v>0</v>
      </c>
      <c r="I73" s="60">
        <v>175500.14999999991</v>
      </c>
      <c r="J73" s="60">
        <v>175500.14999999991</v>
      </c>
      <c r="K73" s="60">
        <v>-1787025.4300000002</v>
      </c>
      <c r="L73" s="60">
        <v>1962525.58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303292.96000000002</v>
      </c>
      <c r="AA73" s="60">
        <v>0</v>
      </c>
      <c r="AB73" s="60">
        <v>0</v>
      </c>
      <c r="AC73" s="60">
        <v>303292.96000000002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-27659356.819999997</v>
      </c>
      <c r="AT73" s="60">
        <v>-59897.59</v>
      </c>
      <c r="AU73" s="60">
        <v>-84897.59</v>
      </c>
      <c r="AV73" s="60">
        <v>25000</v>
      </c>
      <c r="AW73" s="60">
        <v>2863956.1600000048</v>
      </c>
      <c r="AX73" s="60">
        <v>4334622.3900000043</v>
      </c>
      <c r="AY73" s="60">
        <v>-17027388.809999999</v>
      </c>
      <c r="AZ73" s="60">
        <v>-16291821.899999999</v>
      </c>
      <c r="BA73" s="60">
        <v>-735566.91</v>
      </c>
      <c r="BB73" s="60">
        <v>0</v>
      </c>
      <c r="BC73" s="60">
        <v>0</v>
      </c>
      <c r="BD73" s="60">
        <v>21362011.200000003</v>
      </c>
      <c r="BE73" s="60">
        <v>-1470666.2299999995</v>
      </c>
      <c r="BF73" s="60">
        <v>5412632.5300000003</v>
      </c>
      <c r="BG73" s="60">
        <v>5164439.09</v>
      </c>
      <c r="BH73" s="60">
        <v>248193.44</v>
      </c>
      <c r="BI73" s="60">
        <v>0</v>
      </c>
      <c r="BJ73" s="60">
        <v>0</v>
      </c>
      <c r="BK73" s="60">
        <v>-6883298.7599999998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-30463415.390000001</v>
      </c>
      <c r="BT73" s="60">
        <v>-437010.76000000007</v>
      </c>
      <c r="BU73" s="60">
        <v>-18117120.059999999</v>
      </c>
      <c r="BV73" s="60">
        <v>-1712480.52</v>
      </c>
      <c r="BW73" s="60">
        <v>-430068.85000000003</v>
      </c>
      <c r="BX73" s="60">
        <v>-7148621.8399999989</v>
      </c>
      <c r="BY73" s="60">
        <v>-2618113.36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-25555686.969999995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9535216577.6600037</v>
      </c>
      <c r="E74" s="60">
        <v>8748988823.4800014</v>
      </c>
      <c r="F74" s="60">
        <v>10628387358.030001</v>
      </c>
      <c r="G74" s="60">
        <v>-1879398534.5499995</v>
      </c>
      <c r="H74" s="60">
        <v>0</v>
      </c>
      <c r="I74" s="60">
        <v>-2186095665.4499984</v>
      </c>
      <c r="J74" s="60">
        <v>-2205720183.7199984</v>
      </c>
      <c r="K74" s="60">
        <v>-8931777742.1499996</v>
      </c>
      <c r="L74" s="60">
        <v>6726057558.4300013</v>
      </c>
      <c r="M74" s="60">
        <v>19624518.270000003</v>
      </c>
      <c r="N74" s="60">
        <v>39185212.310000002</v>
      </c>
      <c r="O74" s="60">
        <v>-19560694.039999999</v>
      </c>
      <c r="P74" s="60">
        <v>0</v>
      </c>
      <c r="Q74" s="60">
        <v>0</v>
      </c>
      <c r="R74" s="60">
        <v>0</v>
      </c>
      <c r="S74" s="60">
        <v>8609887.4700000025</v>
      </c>
      <c r="T74" s="60">
        <v>8611329.1300000027</v>
      </c>
      <c r="U74" s="60">
        <v>-27158754.969999999</v>
      </c>
      <c r="V74" s="60">
        <v>35770084.100000001</v>
      </c>
      <c r="W74" s="60">
        <v>-1441.6599999999999</v>
      </c>
      <c r="X74" s="60">
        <v>1197.44</v>
      </c>
      <c r="Y74" s="60">
        <v>-2639.1</v>
      </c>
      <c r="Z74" s="60">
        <v>2601380014.9200006</v>
      </c>
      <c r="AA74" s="60">
        <v>1454145563.0200005</v>
      </c>
      <c r="AB74" s="60">
        <v>271633456.29999995</v>
      </c>
      <c r="AC74" s="60">
        <v>574317679.93000007</v>
      </c>
      <c r="AD74" s="60">
        <v>237706395.97999993</v>
      </c>
      <c r="AE74" s="60">
        <v>0</v>
      </c>
      <c r="AF74" s="60">
        <v>0</v>
      </c>
      <c r="AG74" s="60">
        <v>0</v>
      </c>
      <c r="AH74" s="60">
        <v>63576919.689999983</v>
      </c>
      <c r="AI74" s="60">
        <v>0</v>
      </c>
      <c r="AJ74" s="60">
        <v>362333517.23999995</v>
      </c>
      <c r="AK74" s="60">
        <v>329636233.98999995</v>
      </c>
      <c r="AL74" s="60">
        <v>32697283.250000004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-7232243970.1299982</v>
      </c>
      <c r="AT74" s="60">
        <v>-3790954699.249999</v>
      </c>
      <c r="AU74" s="60">
        <v>-3979665370.809999</v>
      </c>
      <c r="AV74" s="60">
        <v>188710671.56</v>
      </c>
      <c r="AW74" s="60">
        <v>-420305144.40999985</v>
      </c>
      <c r="AX74" s="60">
        <v>-485722498.69000053</v>
      </c>
      <c r="AY74" s="60">
        <v>-15399388839.830002</v>
      </c>
      <c r="AZ74" s="60">
        <v>-12643374994.910002</v>
      </c>
      <c r="BA74" s="60">
        <v>-5396119868.9599991</v>
      </c>
      <c r="BB74" s="60">
        <v>0</v>
      </c>
      <c r="BC74" s="60">
        <v>2640106024.0400004</v>
      </c>
      <c r="BD74" s="60">
        <v>14913666341.140001</v>
      </c>
      <c r="BE74" s="60">
        <v>65417354.280000687</v>
      </c>
      <c r="BF74" s="60">
        <v>1385259663.7200003</v>
      </c>
      <c r="BG74" s="60">
        <v>1434584195.4300003</v>
      </c>
      <c r="BH74" s="60">
        <v>-27574505.070000008</v>
      </c>
      <c r="BI74" s="60">
        <v>0</v>
      </c>
      <c r="BJ74" s="60">
        <v>-21750026.640000001</v>
      </c>
      <c r="BK74" s="60">
        <v>-1319842309.4399996</v>
      </c>
      <c r="BL74" s="60">
        <v>0</v>
      </c>
      <c r="BM74" s="60">
        <v>0</v>
      </c>
      <c r="BN74" s="60">
        <v>0</v>
      </c>
      <c r="BO74" s="60">
        <v>-316262493.62</v>
      </c>
      <c r="BP74" s="60">
        <v>-316262493.62</v>
      </c>
      <c r="BQ74" s="60">
        <v>0</v>
      </c>
      <c r="BR74" s="60">
        <v>0</v>
      </c>
      <c r="BS74" s="60">
        <v>-2704721632.8499994</v>
      </c>
      <c r="BT74" s="60">
        <v>-1751701397.7799997</v>
      </c>
      <c r="BU74" s="60">
        <v>-483955243.38</v>
      </c>
      <c r="BV74" s="60">
        <v>-116805661.33</v>
      </c>
      <c r="BW74" s="60">
        <v>0</v>
      </c>
      <c r="BX74" s="60">
        <v>0</v>
      </c>
      <c r="BY74" s="60">
        <v>-31501438.84</v>
      </c>
      <c r="BZ74" s="60">
        <v>503535.59</v>
      </c>
      <c r="CA74" s="60">
        <v>-321261427.10999966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2302972607.5300055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574518416.19000053</v>
      </c>
      <c r="E75" s="60">
        <v>406115591.75000048</v>
      </c>
      <c r="F75" s="60">
        <v>1736229491.2100008</v>
      </c>
      <c r="G75" s="60">
        <v>-1330113899.4600003</v>
      </c>
      <c r="H75" s="60">
        <v>0</v>
      </c>
      <c r="I75" s="60">
        <v>86735487.709999859</v>
      </c>
      <c r="J75" s="60">
        <v>-379564371.13000023</v>
      </c>
      <c r="K75" s="60">
        <v>-1285441181.5200002</v>
      </c>
      <c r="L75" s="60">
        <v>905876810.38999999</v>
      </c>
      <c r="M75" s="60">
        <v>466299858.84000009</v>
      </c>
      <c r="N75" s="60">
        <v>752106629.98000002</v>
      </c>
      <c r="O75" s="60">
        <v>-285806771.13999993</v>
      </c>
      <c r="P75" s="60">
        <v>0</v>
      </c>
      <c r="Q75" s="60">
        <v>0</v>
      </c>
      <c r="R75" s="60">
        <v>0</v>
      </c>
      <c r="S75" s="60">
        <v>877634.78999999992</v>
      </c>
      <c r="T75" s="60">
        <v>1799925.62</v>
      </c>
      <c r="U75" s="60">
        <v>-1138848.25</v>
      </c>
      <c r="V75" s="60">
        <v>2938773.87</v>
      </c>
      <c r="W75" s="60">
        <v>-922290.83000000019</v>
      </c>
      <c r="X75" s="60">
        <v>569432.35</v>
      </c>
      <c r="Y75" s="60">
        <v>-1491723.1800000002</v>
      </c>
      <c r="Z75" s="60">
        <v>80789701.940000236</v>
      </c>
      <c r="AA75" s="60">
        <v>31813758.289999999</v>
      </c>
      <c r="AB75" s="60">
        <v>0</v>
      </c>
      <c r="AC75" s="60">
        <v>0</v>
      </c>
      <c r="AD75" s="60">
        <v>48975943.650000244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-546126576.76107407</v>
      </c>
      <c r="AT75" s="60">
        <v>-180202208.74999988</v>
      </c>
      <c r="AU75" s="60">
        <v>-399936394.57999992</v>
      </c>
      <c r="AV75" s="60">
        <v>219734185.83000004</v>
      </c>
      <c r="AW75" s="60">
        <v>-137177052.58107424</v>
      </c>
      <c r="AX75" s="60">
        <v>-234911390.2332716</v>
      </c>
      <c r="AY75" s="60">
        <v>-2439407717.6635599</v>
      </c>
      <c r="AZ75" s="60">
        <v>-1430726459.9599998</v>
      </c>
      <c r="BA75" s="60">
        <v>-1175297230.5900006</v>
      </c>
      <c r="BB75" s="60">
        <v>0</v>
      </c>
      <c r="BC75" s="60">
        <v>166615972.88644034</v>
      </c>
      <c r="BD75" s="60">
        <v>2204496327.4302883</v>
      </c>
      <c r="BE75" s="60">
        <v>97734337.652197361</v>
      </c>
      <c r="BF75" s="60">
        <v>1696559461.073617</v>
      </c>
      <c r="BG75" s="60">
        <v>1003769445.2600001</v>
      </c>
      <c r="BH75" s="60">
        <v>799250919.43999994</v>
      </c>
      <c r="BI75" s="60">
        <v>0</v>
      </c>
      <c r="BJ75" s="60">
        <v>-106460903.62638305</v>
      </c>
      <c r="BK75" s="60">
        <v>-1598825123.4214196</v>
      </c>
      <c r="BL75" s="60">
        <v>0</v>
      </c>
      <c r="BM75" s="60">
        <v>0</v>
      </c>
      <c r="BN75" s="60">
        <v>0</v>
      </c>
      <c r="BO75" s="60">
        <v>-25316316.839999996</v>
      </c>
      <c r="BP75" s="60">
        <v>-25316316.839999996</v>
      </c>
      <c r="BQ75" s="60">
        <v>0</v>
      </c>
      <c r="BR75" s="60">
        <v>0</v>
      </c>
      <c r="BS75" s="60">
        <v>-203430998.59000003</v>
      </c>
      <c r="BT75" s="60">
        <v>-264110377.29000002</v>
      </c>
      <c r="BU75" s="60">
        <v>-98466061.50999999</v>
      </c>
      <c r="BV75" s="60">
        <v>-48022119.670000002</v>
      </c>
      <c r="BW75" s="60">
        <v>0</v>
      </c>
      <c r="BX75" s="60">
        <v>0</v>
      </c>
      <c r="BY75" s="60">
        <v>-180504.99999999997</v>
      </c>
      <c r="BZ75" s="60">
        <v>208761875.13</v>
      </c>
      <c r="CA75" s="60">
        <v>-1413810.2500000002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28391839.428926468</v>
      </c>
    </row>
    <row r="76" spans="1:90" ht="13.5" customHeight="1">
      <c r="A76" s="44" t="s">
        <v>127</v>
      </c>
      <c r="B76" s="61">
        <v>4004</v>
      </c>
      <c r="C76" s="59" t="s">
        <v>379</v>
      </c>
      <c r="D76" s="60">
        <v>15647847487.699999</v>
      </c>
      <c r="E76" s="60">
        <v>14008813557.100002</v>
      </c>
      <c r="F76" s="60">
        <v>16123922635.920002</v>
      </c>
      <c r="G76" s="60">
        <v>-2115109078.8200006</v>
      </c>
      <c r="H76" s="60">
        <v>0</v>
      </c>
      <c r="I76" s="60">
        <v>-1343728896.7900026</v>
      </c>
      <c r="J76" s="60">
        <v>-1346416731.7000027</v>
      </c>
      <c r="K76" s="60">
        <v>-10526576359.02</v>
      </c>
      <c r="L76" s="60">
        <v>9180159627.3199978</v>
      </c>
      <c r="M76" s="60">
        <v>2687834.910000002</v>
      </c>
      <c r="N76" s="60">
        <v>15801552.33</v>
      </c>
      <c r="O76" s="60">
        <v>-13113717.419999998</v>
      </c>
      <c r="P76" s="60">
        <v>0</v>
      </c>
      <c r="Q76" s="60">
        <v>0</v>
      </c>
      <c r="R76" s="60">
        <v>0</v>
      </c>
      <c r="S76" s="60">
        <v>40018521.149999999</v>
      </c>
      <c r="T76" s="60">
        <v>40018521.149999999</v>
      </c>
      <c r="U76" s="60">
        <v>0</v>
      </c>
      <c r="V76" s="60">
        <v>40018521.149999999</v>
      </c>
      <c r="W76" s="60">
        <v>0</v>
      </c>
      <c r="X76" s="60">
        <v>0</v>
      </c>
      <c r="Y76" s="60">
        <v>0</v>
      </c>
      <c r="Z76" s="60">
        <v>2941036333.9099994</v>
      </c>
      <c r="AA76" s="60">
        <v>2402823703.0799999</v>
      </c>
      <c r="AB76" s="60">
        <v>186803890.41</v>
      </c>
      <c r="AC76" s="60">
        <v>274057831.70000005</v>
      </c>
      <c r="AD76" s="60">
        <v>77350908.719999999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1707972.33</v>
      </c>
      <c r="AK76" s="60">
        <v>1707972.33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-12056655940.649998</v>
      </c>
      <c r="AT76" s="60">
        <v>-4292804722.8499994</v>
      </c>
      <c r="AU76" s="60">
        <v>-2814765258.4299998</v>
      </c>
      <c r="AV76" s="60">
        <v>-1478039464.4199998</v>
      </c>
      <c r="AW76" s="60">
        <v>-2463590376.4199986</v>
      </c>
      <c r="AX76" s="60">
        <v>-2959563207.1799984</v>
      </c>
      <c r="AY76" s="60">
        <v>-8090874675.4800005</v>
      </c>
      <c r="AZ76" s="60">
        <v>-7311415332.0600004</v>
      </c>
      <c r="BA76" s="60">
        <v>-2518305256.8199997</v>
      </c>
      <c r="BB76" s="60">
        <v>0</v>
      </c>
      <c r="BC76" s="60">
        <v>1738845913.4000003</v>
      </c>
      <c r="BD76" s="60">
        <v>5131311468.3000021</v>
      </c>
      <c r="BE76" s="60">
        <v>495972830.75999987</v>
      </c>
      <c r="BF76" s="60">
        <v>937564511.80999994</v>
      </c>
      <c r="BG76" s="60">
        <v>789774482.41999984</v>
      </c>
      <c r="BH76" s="60">
        <v>306254793.95000005</v>
      </c>
      <c r="BI76" s="60">
        <v>0</v>
      </c>
      <c r="BJ76" s="60">
        <v>-158464764.56</v>
      </c>
      <c r="BK76" s="60">
        <v>-441591681.05000007</v>
      </c>
      <c r="BL76" s="60">
        <v>0</v>
      </c>
      <c r="BM76" s="60">
        <v>0</v>
      </c>
      <c r="BN76" s="60">
        <v>0</v>
      </c>
      <c r="BO76" s="60">
        <v>-317813926.05000001</v>
      </c>
      <c r="BP76" s="60">
        <v>-317813926.05000001</v>
      </c>
      <c r="BQ76" s="60">
        <v>0</v>
      </c>
      <c r="BR76" s="60">
        <v>0</v>
      </c>
      <c r="BS76" s="60">
        <v>-4476567593.1899996</v>
      </c>
      <c r="BT76" s="60">
        <v>-3731237390.2600002</v>
      </c>
      <c r="BU76" s="60">
        <v>-415173231.95999998</v>
      </c>
      <c r="BV76" s="60">
        <v>-106655394.36999999</v>
      </c>
      <c r="BW76" s="60">
        <v>0</v>
      </c>
      <c r="BX76" s="60">
        <v>0</v>
      </c>
      <c r="BY76" s="60">
        <v>-230261933.10999998</v>
      </c>
      <c r="BZ76" s="60">
        <v>6760356.5099999998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-505879322.13999999</v>
      </c>
      <c r="CJ76" s="60">
        <v>-505879322.13999999</v>
      </c>
      <c r="CK76" s="60">
        <v>0</v>
      </c>
      <c r="CL76" s="60">
        <v>3591191547.0500011</v>
      </c>
    </row>
    <row r="77" spans="1:90" ht="13.5" customHeight="1">
      <c r="A77" s="44" t="s">
        <v>128</v>
      </c>
      <c r="B77" s="61">
        <v>4005</v>
      </c>
      <c r="C77" s="59" t="s">
        <v>379</v>
      </c>
      <c r="D77" s="60">
        <v>2250584097.1100001</v>
      </c>
      <c r="E77" s="60">
        <v>2099725777.79</v>
      </c>
      <c r="F77" s="60">
        <v>2381786173.3099999</v>
      </c>
      <c r="G77" s="60">
        <v>-282060395.52000004</v>
      </c>
      <c r="H77" s="60">
        <v>0</v>
      </c>
      <c r="I77" s="60">
        <v>-193411857.72000003</v>
      </c>
      <c r="J77" s="60">
        <v>-193411857.72000003</v>
      </c>
      <c r="K77" s="60">
        <v>-1568341972.22</v>
      </c>
      <c r="L77" s="60">
        <v>1374930114.5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-13508188.059999999</v>
      </c>
      <c r="T77" s="60">
        <v>-13508188.059999999</v>
      </c>
      <c r="U77" s="60">
        <v>-16700440.319999998</v>
      </c>
      <c r="V77" s="60">
        <v>3192252.26</v>
      </c>
      <c r="W77" s="60">
        <v>0</v>
      </c>
      <c r="X77" s="60">
        <v>0</v>
      </c>
      <c r="Y77" s="60">
        <v>0</v>
      </c>
      <c r="Z77" s="60">
        <v>357778365.09999996</v>
      </c>
      <c r="AA77" s="60">
        <v>303564240.56999999</v>
      </c>
      <c r="AB77" s="60">
        <v>0</v>
      </c>
      <c r="AC77" s="60">
        <v>28867780.880000003</v>
      </c>
      <c r="AD77" s="60">
        <v>25346343.650000002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-1819329239.5599999</v>
      </c>
      <c r="AT77" s="60">
        <v>-697873193.20000005</v>
      </c>
      <c r="AU77" s="60">
        <v>-395211823.15000004</v>
      </c>
      <c r="AV77" s="60">
        <v>-302661370.05000001</v>
      </c>
      <c r="AW77" s="60">
        <v>-355635463.01999998</v>
      </c>
      <c r="AX77" s="60">
        <v>-360754491.92999995</v>
      </c>
      <c r="AY77" s="60">
        <v>-830933318.47000003</v>
      </c>
      <c r="AZ77" s="60">
        <v>-742534129.7299999</v>
      </c>
      <c r="BA77" s="60">
        <v>-282384812.07999998</v>
      </c>
      <c r="BB77" s="60">
        <v>0</v>
      </c>
      <c r="BC77" s="60">
        <v>193985623.33999997</v>
      </c>
      <c r="BD77" s="60">
        <v>470178826.54000008</v>
      </c>
      <c r="BE77" s="60">
        <v>5119028.9099999964</v>
      </c>
      <c r="BF77" s="60">
        <v>157804855.63999999</v>
      </c>
      <c r="BG77" s="60">
        <v>157904420.76999995</v>
      </c>
      <c r="BH77" s="60">
        <v>29795277.070000015</v>
      </c>
      <c r="BI77" s="60">
        <v>0</v>
      </c>
      <c r="BJ77" s="60">
        <v>-29894842.199999996</v>
      </c>
      <c r="BK77" s="60">
        <v>-152685826.72999999</v>
      </c>
      <c r="BL77" s="60">
        <v>0</v>
      </c>
      <c r="BM77" s="60">
        <v>0</v>
      </c>
      <c r="BN77" s="60">
        <v>0</v>
      </c>
      <c r="BO77" s="60">
        <v>-23841580.069999993</v>
      </c>
      <c r="BP77" s="60">
        <v>-23841580.069999993</v>
      </c>
      <c r="BQ77" s="60">
        <v>0</v>
      </c>
      <c r="BR77" s="60">
        <v>0</v>
      </c>
      <c r="BS77" s="60">
        <v>-637467730.88999999</v>
      </c>
      <c r="BT77" s="60">
        <v>-583455135.6099999</v>
      </c>
      <c r="BU77" s="60">
        <v>-30584138.689999998</v>
      </c>
      <c r="BV77" s="60">
        <v>-5705606.2599999998</v>
      </c>
      <c r="BW77" s="60">
        <v>0</v>
      </c>
      <c r="BX77" s="60">
        <v>0</v>
      </c>
      <c r="BY77" s="60">
        <v>-17722850.329999998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-104511272.38000001</v>
      </c>
      <c r="CJ77" s="60">
        <v>-104511272.38000001</v>
      </c>
      <c r="CK77" s="60">
        <v>0</v>
      </c>
      <c r="CL77" s="60">
        <v>431254857.55000019</v>
      </c>
    </row>
    <row r="78" spans="1:90" ht="13.5" customHeight="1">
      <c r="A78" s="45" t="s">
        <v>129</v>
      </c>
      <c r="B78" s="62">
        <v>9000</v>
      </c>
      <c r="C78" s="59" t="s">
        <v>380</v>
      </c>
      <c r="D78" s="63">
        <v>515124829808.80951</v>
      </c>
      <c r="E78" s="63">
        <v>440921122447.50885</v>
      </c>
      <c r="F78" s="63">
        <v>622049993199.6488</v>
      </c>
      <c r="G78" s="63">
        <v>-166937981474.73001</v>
      </c>
      <c r="H78" s="63">
        <v>-14190889277.409996</v>
      </c>
      <c r="I78" s="63">
        <v>-48426788305.769859</v>
      </c>
      <c r="J78" s="63">
        <v>-73406363777.42981</v>
      </c>
      <c r="K78" s="63">
        <v>-628874382539.85974</v>
      </c>
      <c r="L78" s="63">
        <v>555468018762.43018</v>
      </c>
      <c r="M78" s="63">
        <v>23162990279.819977</v>
      </c>
      <c r="N78" s="63">
        <v>141979825158.78003</v>
      </c>
      <c r="O78" s="63">
        <v>-118816834878.95999</v>
      </c>
      <c r="P78" s="63">
        <v>1816585191.8399992</v>
      </c>
      <c r="Q78" s="63">
        <v>14723542727.459999</v>
      </c>
      <c r="R78" s="63">
        <v>-12906957535.620001</v>
      </c>
      <c r="S78" s="63">
        <v>-2915609534.7999992</v>
      </c>
      <c r="T78" s="63">
        <v>-4048578232.079999</v>
      </c>
      <c r="U78" s="63">
        <v>-21970743110.5</v>
      </c>
      <c r="V78" s="63">
        <v>17922164878.419994</v>
      </c>
      <c r="W78" s="63">
        <v>1132968697.2800004</v>
      </c>
      <c r="X78" s="63">
        <v>3795156267.730001</v>
      </c>
      <c r="Y78" s="63">
        <v>-2662187570.4499993</v>
      </c>
      <c r="Z78" s="63">
        <v>120517989840.73657</v>
      </c>
      <c r="AA78" s="63">
        <v>81648053747.114197</v>
      </c>
      <c r="AB78" s="63">
        <v>4065868065.7814832</v>
      </c>
      <c r="AC78" s="63">
        <v>24074430095.490097</v>
      </c>
      <c r="AD78" s="63">
        <v>7347979962.9431925</v>
      </c>
      <c r="AE78" s="63">
        <v>852485062.58634138</v>
      </c>
      <c r="AF78" s="63">
        <v>884600079.80505204</v>
      </c>
      <c r="AG78" s="63">
        <v>1211762502.8679984</v>
      </c>
      <c r="AH78" s="63">
        <v>418696378.77999997</v>
      </c>
      <c r="AI78" s="63">
        <v>14113945.36826952</v>
      </c>
      <c r="AJ78" s="63">
        <v>634798049.31999993</v>
      </c>
      <c r="AK78" s="63">
        <v>688099006.90999985</v>
      </c>
      <c r="AL78" s="63">
        <v>-53300957.589999996</v>
      </c>
      <c r="AM78" s="63">
        <v>4393317311.8139296</v>
      </c>
      <c r="AN78" s="63">
        <v>7292248819.4039297</v>
      </c>
      <c r="AO78" s="63">
        <v>-1485732120.6799998</v>
      </c>
      <c r="AP78" s="63">
        <v>-99854251.810000002</v>
      </c>
      <c r="AQ78" s="63">
        <v>-671902.15000000014</v>
      </c>
      <c r="AR78" s="63">
        <v>-1312673232.9499998</v>
      </c>
      <c r="AS78" s="63">
        <v>-439336495808.5249</v>
      </c>
      <c r="AT78" s="63">
        <v>-241954672613.0755</v>
      </c>
      <c r="AU78" s="63">
        <v>-283778635390.26202</v>
      </c>
      <c r="AV78" s="63">
        <v>41823962777.186554</v>
      </c>
      <c r="AW78" s="63">
        <v>-73972776371.907837</v>
      </c>
      <c r="AX78" s="63">
        <v>-92647207659.550934</v>
      </c>
      <c r="AY78" s="63">
        <v>-533882502862.35089</v>
      </c>
      <c r="AZ78" s="63">
        <v>-314693245998.84387</v>
      </c>
      <c r="BA78" s="63">
        <v>-557795987881.75</v>
      </c>
      <c r="BB78" s="63">
        <v>0</v>
      </c>
      <c r="BC78" s="63">
        <v>338606731018.24335</v>
      </c>
      <c r="BD78" s="63">
        <v>441235295202.79993</v>
      </c>
      <c r="BE78" s="63">
        <v>18674431287.643044</v>
      </c>
      <c r="BF78" s="63">
        <v>136291217235.48303</v>
      </c>
      <c r="BG78" s="63">
        <v>110047958006.48276</v>
      </c>
      <c r="BH78" s="63">
        <v>105506841213.29263</v>
      </c>
      <c r="BI78" s="63">
        <v>0</v>
      </c>
      <c r="BJ78" s="63">
        <v>-79263581984.292389</v>
      </c>
      <c r="BK78" s="63">
        <v>-117616785947.84001</v>
      </c>
      <c r="BL78" s="63">
        <v>-34127724.4399997</v>
      </c>
      <c r="BM78" s="63">
        <v>-41155952.189999714</v>
      </c>
      <c r="BN78" s="63">
        <v>7028227.7500000065</v>
      </c>
      <c r="BO78" s="63">
        <v>-3214335609.6999993</v>
      </c>
      <c r="BP78" s="63">
        <v>-3214338944.9299994</v>
      </c>
      <c r="BQ78" s="63">
        <v>0</v>
      </c>
      <c r="BR78" s="63">
        <v>3335.23</v>
      </c>
      <c r="BS78" s="63">
        <v>-111050261008.05148</v>
      </c>
      <c r="BT78" s="63">
        <v>-75731217738.04126</v>
      </c>
      <c r="BU78" s="63">
        <v>-30273000242.769997</v>
      </c>
      <c r="BV78" s="63">
        <v>-8960967122.2000027</v>
      </c>
      <c r="BW78" s="63">
        <v>-2258687.3700000136</v>
      </c>
      <c r="BX78" s="63">
        <v>-3620587426.4702229</v>
      </c>
      <c r="BY78" s="63">
        <v>-5123792132.9199991</v>
      </c>
      <c r="BZ78" s="63">
        <v>16987155735.65</v>
      </c>
      <c r="CA78" s="63">
        <v>-4325593393.9299994</v>
      </c>
      <c r="CB78" s="63">
        <v>-18657829.499999996</v>
      </c>
      <c r="CC78" s="63">
        <v>-18639152.409999996</v>
      </c>
      <c r="CD78" s="63">
        <v>-84390285.090000004</v>
      </c>
      <c r="CE78" s="63">
        <v>65751132.68</v>
      </c>
      <c r="CF78" s="63">
        <v>-18677.089999999997</v>
      </c>
      <c r="CG78" s="63">
        <v>185290.35</v>
      </c>
      <c r="CH78" s="63">
        <v>-203967.44</v>
      </c>
      <c r="CI78" s="63">
        <v>-9091664651.8500023</v>
      </c>
      <c r="CJ78" s="63">
        <v>-9118643917.2600021</v>
      </c>
      <c r="CK78" s="63">
        <v>26979265.410000004</v>
      </c>
      <c r="CL78" s="63">
        <v>75788334000.28476</v>
      </c>
    </row>
    <row r="79" spans="1:90" ht="13.5" customHeight="1">
      <c r="A79" s="45" t="s">
        <v>130</v>
      </c>
      <c r="B79" s="62">
        <v>9001</v>
      </c>
      <c r="C79" s="59" t="s">
        <v>381</v>
      </c>
      <c r="D79" s="63">
        <v>5183071413.5542078</v>
      </c>
      <c r="E79" s="63">
        <v>5982889566.5356636</v>
      </c>
      <c r="F79" s="63">
        <v>6989478654.7966175</v>
      </c>
      <c r="G79" s="63">
        <v>-1006589088.2609547</v>
      </c>
      <c r="H79" s="63">
        <v>0</v>
      </c>
      <c r="I79" s="63">
        <v>-1362190564.716836</v>
      </c>
      <c r="J79" s="63">
        <v>-1832396445.336292</v>
      </c>
      <c r="K79" s="63">
        <v>-5845656785.6488647</v>
      </c>
      <c r="L79" s="63">
        <v>4013260340.3125725</v>
      </c>
      <c r="M79" s="63">
        <v>470205880.61945599</v>
      </c>
      <c r="N79" s="63">
        <v>582425862.98379314</v>
      </c>
      <c r="O79" s="63">
        <v>-112219982.36433718</v>
      </c>
      <c r="P79" s="63">
        <v>0</v>
      </c>
      <c r="Q79" s="63">
        <v>0</v>
      </c>
      <c r="R79" s="63">
        <v>0</v>
      </c>
      <c r="S79" s="63">
        <v>-1240675.92</v>
      </c>
      <c r="T79" s="63">
        <v>-932527.79999999993</v>
      </c>
      <c r="U79" s="63">
        <v>-1464385.6199999999</v>
      </c>
      <c r="V79" s="63">
        <v>531857.82000000007</v>
      </c>
      <c r="W79" s="63">
        <v>-308148.12</v>
      </c>
      <c r="X79" s="63">
        <v>1633.88</v>
      </c>
      <c r="Y79" s="63">
        <v>-309782</v>
      </c>
      <c r="Z79" s="63">
        <v>563612634.92538047</v>
      </c>
      <c r="AA79" s="63">
        <v>532095150.17872667</v>
      </c>
      <c r="AB79" s="63">
        <v>4333532.8641925585</v>
      </c>
      <c r="AC79" s="63">
        <v>26859176.612461176</v>
      </c>
      <c r="AD79" s="63">
        <v>520331.23000000004</v>
      </c>
      <c r="AE79" s="63">
        <v>0</v>
      </c>
      <c r="AF79" s="63">
        <v>0</v>
      </c>
      <c r="AG79" s="63">
        <v>585.63</v>
      </c>
      <c r="AH79" s="63">
        <v>-192706.55</v>
      </c>
      <c r="AI79" s="63">
        <v>-3435.04</v>
      </c>
      <c r="AJ79" s="63">
        <v>452.73</v>
      </c>
      <c r="AK79" s="63">
        <v>452.73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-5315696385.6689615</v>
      </c>
      <c r="AT79" s="63">
        <v>-2192288691.7049999</v>
      </c>
      <c r="AU79" s="63">
        <v>-2349839556.3000002</v>
      </c>
      <c r="AV79" s="63">
        <v>157550864.59500003</v>
      </c>
      <c r="AW79" s="63">
        <v>-341913259.99984097</v>
      </c>
      <c r="AX79" s="63">
        <v>-416071321.97800452</v>
      </c>
      <c r="AY79" s="63">
        <v>-1677661158.3945856</v>
      </c>
      <c r="AZ79" s="63">
        <v>-1789922296.1199152</v>
      </c>
      <c r="BA79" s="63">
        <v>109707884.44532955</v>
      </c>
      <c r="BB79" s="63">
        <v>0</v>
      </c>
      <c r="BC79" s="63">
        <v>2553253.2799999998</v>
      </c>
      <c r="BD79" s="63">
        <v>1261589836.4165814</v>
      </c>
      <c r="BE79" s="63">
        <v>74158061.978163496</v>
      </c>
      <c r="BF79" s="63">
        <v>282903448.40087056</v>
      </c>
      <c r="BG79" s="63">
        <v>296496203.72747177</v>
      </c>
      <c r="BH79" s="63">
        <v>-13398203.146601168</v>
      </c>
      <c r="BI79" s="63">
        <v>0</v>
      </c>
      <c r="BJ79" s="63">
        <v>-194552.18</v>
      </c>
      <c r="BK79" s="63">
        <v>-208745386.42270708</v>
      </c>
      <c r="BL79" s="63">
        <v>4957212.5502247633</v>
      </c>
      <c r="BM79" s="63">
        <v>4954532.5502247633</v>
      </c>
      <c r="BN79" s="63">
        <v>2680</v>
      </c>
      <c r="BO79" s="63">
        <v>-23085101.120692</v>
      </c>
      <c r="BP79" s="63">
        <v>-23085164.290692002</v>
      </c>
      <c r="BQ79" s="63">
        <v>0</v>
      </c>
      <c r="BR79" s="63">
        <v>63.17</v>
      </c>
      <c r="BS79" s="63">
        <v>-2686483589.1438065</v>
      </c>
      <c r="BT79" s="63">
        <v>-1248889972.2664952</v>
      </c>
      <c r="BU79" s="63">
        <v>-998338928.7954278</v>
      </c>
      <c r="BV79" s="63">
        <v>-168473453.1120249</v>
      </c>
      <c r="BW79" s="63">
        <v>-430068.85000000003</v>
      </c>
      <c r="BX79" s="63">
        <v>-182447500.70881712</v>
      </c>
      <c r="BY79" s="63">
        <v>-240023666.94201946</v>
      </c>
      <c r="BZ79" s="63">
        <v>156311921.00233829</v>
      </c>
      <c r="CA79" s="63">
        <v>-4191919.4713604986</v>
      </c>
      <c r="CB79" s="63">
        <v>-76871211.639847487</v>
      </c>
      <c r="CC79" s="63">
        <v>-77063854.259847492</v>
      </c>
      <c r="CD79" s="63">
        <v>-306037334.19984752</v>
      </c>
      <c r="CE79" s="63">
        <v>228973479.94000003</v>
      </c>
      <c r="CF79" s="63">
        <v>192642.62000000011</v>
      </c>
      <c r="CG79" s="63">
        <v>5079511.83</v>
      </c>
      <c r="CH79" s="63">
        <v>-4886869.21</v>
      </c>
      <c r="CI79" s="63">
        <v>-11744.61</v>
      </c>
      <c r="CJ79" s="63">
        <v>-11744.61</v>
      </c>
      <c r="CK79" s="63">
        <v>0</v>
      </c>
      <c r="CL79" s="63">
        <v>-132624972.11475432</v>
      </c>
    </row>
    <row r="80" spans="1:90" ht="13.5" customHeight="1">
      <c r="A80" s="45" t="s">
        <v>132</v>
      </c>
      <c r="B80" s="62">
        <v>9002</v>
      </c>
      <c r="C80" s="59" t="s">
        <v>382</v>
      </c>
      <c r="D80" s="63">
        <v>28008166578.660004</v>
      </c>
      <c r="E80" s="63">
        <v>25263643750.120003</v>
      </c>
      <c r="F80" s="63">
        <v>30870325658.470005</v>
      </c>
      <c r="G80" s="63">
        <v>-5606681908.3500004</v>
      </c>
      <c r="H80" s="63">
        <v>0</v>
      </c>
      <c r="I80" s="63">
        <v>-3636500932.250001</v>
      </c>
      <c r="J80" s="63">
        <v>-4125113144.2700014</v>
      </c>
      <c r="K80" s="63">
        <v>-22312137254.910004</v>
      </c>
      <c r="L80" s="63">
        <v>18187024110.639999</v>
      </c>
      <c r="M80" s="63">
        <v>488612212.0200001</v>
      </c>
      <c r="N80" s="63">
        <v>807093394.62</v>
      </c>
      <c r="O80" s="63">
        <v>-318481182.59999996</v>
      </c>
      <c r="P80" s="63">
        <v>0</v>
      </c>
      <c r="Q80" s="63">
        <v>0</v>
      </c>
      <c r="R80" s="63">
        <v>0</v>
      </c>
      <c r="S80" s="63">
        <v>35997855.349999994</v>
      </c>
      <c r="T80" s="63">
        <v>36921587.840000004</v>
      </c>
      <c r="U80" s="63">
        <v>-44998043.539999999</v>
      </c>
      <c r="V80" s="63">
        <v>81919631.38000001</v>
      </c>
      <c r="W80" s="63">
        <v>-923732.49000000022</v>
      </c>
      <c r="X80" s="63">
        <v>570629.78999999992</v>
      </c>
      <c r="Y80" s="63">
        <v>-1494362.2800000003</v>
      </c>
      <c r="Z80" s="63">
        <v>5980984415.8700008</v>
      </c>
      <c r="AA80" s="63">
        <v>4192347264.9600005</v>
      </c>
      <c r="AB80" s="63">
        <v>458437346.70999992</v>
      </c>
      <c r="AC80" s="63">
        <v>877243292.51000011</v>
      </c>
      <c r="AD80" s="63">
        <v>389379592.00000012</v>
      </c>
      <c r="AE80" s="63">
        <v>0</v>
      </c>
      <c r="AF80" s="63">
        <v>0</v>
      </c>
      <c r="AG80" s="63">
        <v>0</v>
      </c>
      <c r="AH80" s="63">
        <v>63576919.689999983</v>
      </c>
      <c r="AI80" s="63">
        <v>0</v>
      </c>
      <c r="AJ80" s="63">
        <v>364041489.56999993</v>
      </c>
      <c r="AK80" s="63">
        <v>331344206.31999993</v>
      </c>
      <c r="AL80" s="63">
        <v>32697283.250000004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-21654355727.10107</v>
      </c>
      <c r="AT80" s="63">
        <v>-8961834824.0499992</v>
      </c>
      <c r="AU80" s="63">
        <v>-7589578846.9699993</v>
      </c>
      <c r="AV80" s="63">
        <v>-1372255977.0799997</v>
      </c>
      <c r="AW80" s="63">
        <v>-3376708036.4310727</v>
      </c>
      <c r="AX80" s="63">
        <v>-4040951588.0332704</v>
      </c>
      <c r="AY80" s="63">
        <v>-26760604551.443562</v>
      </c>
      <c r="AZ80" s="63">
        <v>-22128050916.66</v>
      </c>
      <c r="BA80" s="63">
        <v>-9372107168.4499989</v>
      </c>
      <c r="BB80" s="63">
        <v>0</v>
      </c>
      <c r="BC80" s="63">
        <v>4739553533.666441</v>
      </c>
      <c r="BD80" s="63">
        <v>22719652963.410294</v>
      </c>
      <c r="BE80" s="63">
        <v>664243551.60219789</v>
      </c>
      <c r="BF80" s="63">
        <v>4177188492.2436171</v>
      </c>
      <c r="BG80" s="63">
        <v>3386032543.8800006</v>
      </c>
      <c r="BH80" s="63">
        <v>1107726485.3899999</v>
      </c>
      <c r="BI80" s="63">
        <v>0</v>
      </c>
      <c r="BJ80" s="63">
        <v>-316570537.02638304</v>
      </c>
      <c r="BK80" s="63">
        <v>-3512944940.6414194</v>
      </c>
      <c r="BL80" s="63">
        <v>0</v>
      </c>
      <c r="BM80" s="63">
        <v>0</v>
      </c>
      <c r="BN80" s="63">
        <v>0</v>
      </c>
      <c r="BO80" s="63">
        <v>-683234316.57999992</v>
      </c>
      <c r="BP80" s="63">
        <v>-683234316.57999992</v>
      </c>
      <c r="BQ80" s="63">
        <v>0</v>
      </c>
      <c r="BR80" s="63">
        <v>0</v>
      </c>
      <c r="BS80" s="63">
        <v>-8022187955.5199995</v>
      </c>
      <c r="BT80" s="63">
        <v>-6330504300.9399996</v>
      </c>
      <c r="BU80" s="63">
        <v>-1028178675.54</v>
      </c>
      <c r="BV80" s="63">
        <v>-277188781.63</v>
      </c>
      <c r="BW80" s="63">
        <v>0</v>
      </c>
      <c r="BX80" s="63">
        <v>0</v>
      </c>
      <c r="BY80" s="63">
        <v>-279666727.27999997</v>
      </c>
      <c r="BZ80" s="63">
        <v>216025767.22999999</v>
      </c>
      <c r="CA80" s="63">
        <v>-322675237.35999966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-610390594.51999998</v>
      </c>
      <c r="CJ80" s="63">
        <v>-610390594.51999998</v>
      </c>
      <c r="CK80" s="63">
        <v>0</v>
      </c>
      <c r="CL80" s="63">
        <v>6353810851.5589333</v>
      </c>
    </row>
    <row r="81" spans="1:90" ht="13.5" customHeight="1">
      <c r="A81" s="45" t="s">
        <v>134</v>
      </c>
      <c r="B81" s="62">
        <v>9003</v>
      </c>
      <c r="C81" s="59" t="s">
        <v>383</v>
      </c>
      <c r="D81" s="63">
        <v>520307901222.36371</v>
      </c>
      <c r="E81" s="63">
        <v>446904012014.04449</v>
      </c>
      <c r="F81" s="63">
        <v>629039471854.44543</v>
      </c>
      <c r="G81" s="63">
        <v>-167944570562.99097</v>
      </c>
      <c r="H81" s="63">
        <v>-14190889277.409996</v>
      </c>
      <c r="I81" s="63">
        <v>-49788978870.486694</v>
      </c>
      <c r="J81" s="63">
        <v>-75238760222.766098</v>
      </c>
      <c r="K81" s="63">
        <v>-634720039325.50854</v>
      </c>
      <c r="L81" s="63">
        <v>559481279102.7428</v>
      </c>
      <c r="M81" s="63">
        <v>23633196160.439434</v>
      </c>
      <c r="N81" s="63">
        <v>142562251021.76382</v>
      </c>
      <c r="O81" s="63">
        <v>-118929054861.32433</v>
      </c>
      <c r="P81" s="63">
        <v>1816585191.8399992</v>
      </c>
      <c r="Q81" s="63">
        <v>14723542727.459999</v>
      </c>
      <c r="R81" s="63">
        <v>-12906957535.620001</v>
      </c>
      <c r="S81" s="63">
        <v>-2916850210.7199993</v>
      </c>
      <c r="T81" s="63">
        <v>-4049510759.8799992</v>
      </c>
      <c r="U81" s="63">
        <v>-21972207496.119999</v>
      </c>
      <c r="V81" s="63">
        <v>17922696736.239994</v>
      </c>
      <c r="W81" s="63">
        <v>1132660549.1600006</v>
      </c>
      <c r="X81" s="63">
        <v>3795157901.6100011</v>
      </c>
      <c r="Y81" s="63">
        <v>-2662497352.4499993</v>
      </c>
      <c r="Z81" s="63">
        <v>121081602475.66196</v>
      </c>
      <c r="AA81" s="63">
        <v>82180148897.292923</v>
      </c>
      <c r="AB81" s="63">
        <v>4070201598.6456757</v>
      </c>
      <c r="AC81" s="63">
        <v>24101289272.102558</v>
      </c>
      <c r="AD81" s="63">
        <v>7348500294.173192</v>
      </c>
      <c r="AE81" s="63">
        <v>852485062.58634138</v>
      </c>
      <c r="AF81" s="63">
        <v>884600079.80505204</v>
      </c>
      <c r="AG81" s="63">
        <v>1211763088.4979985</v>
      </c>
      <c r="AH81" s="63">
        <v>418503672.22999996</v>
      </c>
      <c r="AI81" s="63">
        <v>14110510.328269521</v>
      </c>
      <c r="AJ81" s="63">
        <v>634798502.04999995</v>
      </c>
      <c r="AK81" s="63">
        <v>688099459.63999987</v>
      </c>
      <c r="AL81" s="63">
        <v>-53300957.589999996</v>
      </c>
      <c r="AM81" s="63">
        <v>4393317311.8139296</v>
      </c>
      <c r="AN81" s="63">
        <v>7292248819.4039297</v>
      </c>
      <c r="AO81" s="63">
        <v>-1485732120.6799998</v>
      </c>
      <c r="AP81" s="63">
        <v>-99854251.810000002</v>
      </c>
      <c r="AQ81" s="63">
        <v>-671902.15000000014</v>
      </c>
      <c r="AR81" s="63">
        <v>-1312673232.9499998</v>
      </c>
      <c r="AS81" s="63">
        <v>-444652192194.19385</v>
      </c>
      <c r="AT81" s="63">
        <v>-244146961304.78049</v>
      </c>
      <c r="AU81" s="63">
        <v>-286128474946.56201</v>
      </c>
      <c r="AV81" s="63">
        <v>41981513641.781555</v>
      </c>
      <c r="AW81" s="63">
        <v>-74314689631.907684</v>
      </c>
      <c r="AX81" s="63">
        <v>-93063278981.528946</v>
      </c>
      <c r="AY81" s="63">
        <v>-535560164020.74548</v>
      </c>
      <c r="AZ81" s="63">
        <v>-316483168294.96381</v>
      </c>
      <c r="BA81" s="63">
        <v>-557686279997.30469</v>
      </c>
      <c r="BB81" s="63">
        <v>0</v>
      </c>
      <c r="BC81" s="63">
        <v>338609284271.52338</v>
      </c>
      <c r="BD81" s="63">
        <v>442496885039.21649</v>
      </c>
      <c r="BE81" s="63">
        <v>18748589349.621208</v>
      </c>
      <c r="BF81" s="63">
        <v>136574120683.8839</v>
      </c>
      <c r="BG81" s="63">
        <v>110344454210.21024</v>
      </c>
      <c r="BH81" s="63">
        <v>105493443010.14603</v>
      </c>
      <c r="BI81" s="63">
        <v>0</v>
      </c>
      <c r="BJ81" s="63">
        <v>-79263776536.472382</v>
      </c>
      <c r="BK81" s="63">
        <v>-117825531334.26273</v>
      </c>
      <c r="BL81" s="63">
        <v>-29170511.889774937</v>
      </c>
      <c r="BM81" s="63">
        <v>-36201419.639774948</v>
      </c>
      <c r="BN81" s="63">
        <v>7030907.7500000065</v>
      </c>
      <c r="BO81" s="63">
        <v>-3237420710.8206911</v>
      </c>
      <c r="BP81" s="63">
        <v>-3237424109.2206912</v>
      </c>
      <c r="BQ81" s="63">
        <v>0</v>
      </c>
      <c r="BR81" s="63">
        <v>3398.4</v>
      </c>
      <c r="BS81" s="63">
        <v>-113736744597.19528</v>
      </c>
      <c r="BT81" s="63">
        <v>-76980107710.307755</v>
      </c>
      <c r="BU81" s="63">
        <v>-31271339171.565426</v>
      </c>
      <c r="BV81" s="63">
        <v>-9129440575.312027</v>
      </c>
      <c r="BW81" s="63">
        <v>-2688756.2200000137</v>
      </c>
      <c r="BX81" s="63">
        <v>-3803034927.17904</v>
      </c>
      <c r="BY81" s="63">
        <v>-5363815799.8620186</v>
      </c>
      <c r="BZ81" s="63">
        <v>17143467656.652338</v>
      </c>
      <c r="CA81" s="63">
        <v>-4329785313.4013596</v>
      </c>
      <c r="CB81" s="63">
        <v>-95529041.139847487</v>
      </c>
      <c r="CC81" s="63">
        <v>-95703006.669847488</v>
      </c>
      <c r="CD81" s="63">
        <v>-390427619.28984749</v>
      </c>
      <c r="CE81" s="63">
        <v>294724612.62</v>
      </c>
      <c r="CF81" s="63">
        <v>173965.53000000012</v>
      </c>
      <c r="CG81" s="63">
        <v>5264802.18</v>
      </c>
      <c r="CH81" s="63">
        <v>-5090836.6500000004</v>
      </c>
      <c r="CI81" s="63">
        <v>-9091676396.4600029</v>
      </c>
      <c r="CJ81" s="63">
        <v>-9118655661.8700027</v>
      </c>
      <c r="CK81" s="63">
        <v>26979265.410000004</v>
      </c>
      <c r="CL81" s="63">
        <v>75655709028.169998</v>
      </c>
    </row>
    <row r="82" spans="1:90" ht="13.5" customHeight="1">
      <c r="A82" s="46" t="s">
        <v>136</v>
      </c>
      <c r="B82" s="64"/>
      <c r="C82" s="59" t="s">
        <v>384</v>
      </c>
      <c r="D82" s="63">
        <v>548316067801.02368</v>
      </c>
      <c r="E82" s="63">
        <v>472167655764.16449</v>
      </c>
      <c r="F82" s="63">
        <v>659909797512.91541</v>
      </c>
      <c r="G82" s="63">
        <v>-173551252471.34097</v>
      </c>
      <c r="H82" s="63">
        <v>-14190889277.409996</v>
      </c>
      <c r="I82" s="63">
        <v>-53425479802.736694</v>
      </c>
      <c r="J82" s="63">
        <v>-79363873367.036102</v>
      </c>
      <c r="K82" s="63">
        <v>-657032176580.41858</v>
      </c>
      <c r="L82" s="63">
        <v>577668303213.38281</v>
      </c>
      <c r="M82" s="63">
        <v>24121808372.459435</v>
      </c>
      <c r="N82" s="63">
        <v>143369344416.38382</v>
      </c>
      <c r="O82" s="63">
        <v>-119247536043.92433</v>
      </c>
      <c r="P82" s="63">
        <v>1816585191.8399992</v>
      </c>
      <c r="Q82" s="63">
        <v>14723542727.459999</v>
      </c>
      <c r="R82" s="63">
        <v>-12906957535.620001</v>
      </c>
      <c r="S82" s="63">
        <v>-2880852355.3699994</v>
      </c>
      <c r="T82" s="63">
        <v>-4012589172.039999</v>
      </c>
      <c r="U82" s="63">
        <v>-22017205539.66</v>
      </c>
      <c r="V82" s="63">
        <v>18004616367.619995</v>
      </c>
      <c r="W82" s="63">
        <v>1131736816.6700006</v>
      </c>
      <c r="X82" s="63">
        <v>3795728531.400001</v>
      </c>
      <c r="Y82" s="63">
        <v>-2663991714.7299995</v>
      </c>
      <c r="Z82" s="63">
        <v>127062586891.53195</v>
      </c>
      <c r="AA82" s="63">
        <v>86372496162.25293</v>
      </c>
      <c r="AB82" s="63">
        <v>4528638945.3556757</v>
      </c>
      <c r="AC82" s="63">
        <v>24978532564.612556</v>
      </c>
      <c r="AD82" s="63">
        <v>7737879886.173192</v>
      </c>
      <c r="AE82" s="63">
        <v>852485062.58634138</v>
      </c>
      <c r="AF82" s="63">
        <v>884600079.80505204</v>
      </c>
      <c r="AG82" s="63">
        <v>1211763088.4979985</v>
      </c>
      <c r="AH82" s="63">
        <v>482080591.91999996</v>
      </c>
      <c r="AI82" s="63">
        <v>14110510.328269521</v>
      </c>
      <c r="AJ82" s="63">
        <v>998839991.61999989</v>
      </c>
      <c r="AK82" s="63">
        <v>1019443665.9599998</v>
      </c>
      <c r="AL82" s="63">
        <v>-20603674.339999992</v>
      </c>
      <c r="AM82" s="63">
        <v>4393317311.8139296</v>
      </c>
      <c r="AN82" s="63">
        <v>7292248819.4039297</v>
      </c>
      <c r="AO82" s="63">
        <v>-1485732120.6799998</v>
      </c>
      <c r="AP82" s="63">
        <v>-99854251.810000002</v>
      </c>
      <c r="AQ82" s="63">
        <v>-671902.15000000014</v>
      </c>
      <c r="AR82" s="63">
        <v>-1312673232.9499998</v>
      </c>
      <c r="AS82" s="63">
        <v>-466306547921.29492</v>
      </c>
      <c r="AT82" s="63">
        <v>-253108796128.83047</v>
      </c>
      <c r="AU82" s="63">
        <v>-293718053793.53198</v>
      </c>
      <c r="AV82" s="63">
        <v>40609257664.701553</v>
      </c>
      <c r="AW82" s="63">
        <v>-77691397668.33876</v>
      </c>
      <c r="AX82" s="63">
        <v>-97104230569.56221</v>
      </c>
      <c r="AY82" s="63">
        <v>-562320768572.18909</v>
      </c>
      <c r="AZ82" s="63">
        <v>-338611219211.62378</v>
      </c>
      <c r="BA82" s="63">
        <v>-567058387165.75464</v>
      </c>
      <c r="BB82" s="63">
        <v>0</v>
      </c>
      <c r="BC82" s="63">
        <v>343348837805.18982</v>
      </c>
      <c r="BD82" s="63">
        <v>465216538002.62677</v>
      </c>
      <c r="BE82" s="63">
        <v>19412832901.223408</v>
      </c>
      <c r="BF82" s="63">
        <v>140751309176.1275</v>
      </c>
      <c r="BG82" s="63">
        <v>113730486754.09024</v>
      </c>
      <c r="BH82" s="63">
        <v>106601169495.53603</v>
      </c>
      <c r="BI82" s="63">
        <v>0</v>
      </c>
      <c r="BJ82" s="63">
        <v>-79580347073.498764</v>
      </c>
      <c r="BK82" s="63">
        <v>-121338476274.90414</v>
      </c>
      <c r="BL82" s="63">
        <v>-29170511.889774937</v>
      </c>
      <c r="BM82" s="63">
        <v>-36201419.639774948</v>
      </c>
      <c r="BN82" s="63">
        <v>7030907.7500000065</v>
      </c>
      <c r="BO82" s="63">
        <v>-3920655027.400691</v>
      </c>
      <c r="BP82" s="63">
        <v>-3920658425.8006911</v>
      </c>
      <c r="BQ82" s="63">
        <v>0</v>
      </c>
      <c r="BR82" s="63">
        <v>3398.4</v>
      </c>
      <c r="BS82" s="63">
        <v>-121758932552.71529</v>
      </c>
      <c r="BT82" s="63">
        <v>-83310612011.247757</v>
      </c>
      <c r="BU82" s="63">
        <v>-32299517847.105427</v>
      </c>
      <c r="BV82" s="63">
        <v>-9406629356.9420261</v>
      </c>
      <c r="BW82" s="63">
        <v>-2688756.2200000137</v>
      </c>
      <c r="BX82" s="63">
        <v>-3803034927.17904</v>
      </c>
      <c r="BY82" s="63">
        <v>-5643482527.1420183</v>
      </c>
      <c r="BZ82" s="63">
        <v>17359493423.882339</v>
      </c>
      <c r="CA82" s="63">
        <v>-4652460550.7613592</v>
      </c>
      <c r="CB82" s="63">
        <v>-95529041.139847487</v>
      </c>
      <c r="CC82" s="63">
        <v>-95703006.669847488</v>
      </c>
      <c r="CD82" s="63">
        <v>-390427619.28984749</v>
      </c>
      <c r="CE82" s="63">
        <v>294724612.62</v>
      </c>
      <c r="CF82" s="63">
        <v>173965.53000000012</v>
      </c>
      <c r="CG82" s="63">
        <v>5264802.18</v>
      </c>
      <c r="CH82" s="63">
        <v>-5090836.6500000004</v>
      </c>
      <c r="CI82" s="63">
        <v>-9702066990.9800034</v>
      </c>
      <c r="CJ82" s="63">
        <v>-9729046256.3900032</v>
      </c>
      <c r="CK82" s="63">
        <v>26979265.410000004</v>
      </c>
      <c r="CL82" s="63">
        <v>82009519879.728928</v>
      </c>
    </row>
    <row r="83" spans="1:90" ht="13.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E13D-8017-4D00-99D4-7A90751653CF}">
  <dimension ref="A1:CV82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4" width="15.85546875" style="4" bestFit="1" customWidth="1"/>
    <col min="5" max="5" width="15.28515625" style="4" bestFit="1" customWidth="1"/>
    <col min="6" max="6" width="15.85546875" style="4" bestFit="1" customWidth="1"/>
    <col min="7" max="7" width="14.28515625" style="4" bestFit="1" customWidth="1"/>
    <col min="8" max="8" width="15.28515625" style="4" bestFit="1" customWidth="1"/>
    <col min="9" max="9" width="16.42578125" style="4" bestFit="1" customWidth="1"/>
    <col min="10" max="10" width="15.28515625" style="4" bestFit="1" customWidth="1"/>
    <col min="11" max="11" width="14.42578125" style="4" bestFit="1" customWidth="1"/>
    <col min="12" max="12" width="16.42578125" style="4" bestFit="1" customWidth="1"/>
    <col min="13" max="14" width="15.7109375" style="4" customWidth="1"/>
    <col min="15" max="15" width="15.28515625" style="4" bestFit="1" customWidth="1"/>
    <col min="16" max="16" width="15.5703125" style="4" bestFit="1" customWidth="1"/>
    <col min="17" max="17" width="15.28515625" style="4" bestFit="1" customWidth="1"/>
    <col min="18" max="18" width="15.7109375" style="4" customWidth="1"/>
    <col min="19" max="19" width="15.5703125" style="4" bestFit="1" customWidth="1"/>
    <col min="20" max="20" width="15.42578125" style="4" bestFit="1" customWidth="1"/>
    <col min="21" max="21" width="15.7109375" style="4" customWidth="1"/>
    <col min="22" max="22" width="14.85546875" style="4" bestFit="1" customWidth="1"/>
    <col min="23" max="23" width="15.42578125" style="4" bestFit="1" customWidth="1"/>
    <col min="24" max="24" width="15.7109375" style="4" customWidth="1"/>
    <col min="25" max="25" width="13.5703125" style="4" bestFit="1" customWidth="1"/>
    <col min="26" max="26" width="14.85546875" style="4" bestFit="1" customWidth="1"/>
    <col min="27" max="27" width="11.7109375" style="4" bestFit="1" customWidth="1"/>
    <col min="28" max="28" width="15.5703125" style="4" bestFit="1" customWidth="1"/>
    <col min="29" max="29" width="13.85546875" style="4" bestFit="1" customWidth="1"/>
    <col min="30" max="30" width="15" style="4" bestFit="1" customWidth="1"/>
    <col min="31" max="31" width="14.42578125" style="4" bestFit="1" customWidth="1"/>
    <col min="32" max="32" width="15.140625" style="4" bestFit="1" customWidth="1"/>
    <col min="33" max="33" width="15" style="4" bestFit="1" customWidth="1"/>
    <col min="34" max="35" width="15.5703125" style="4" bestFit="1" customWidth="1"/>
    <col min="36" max="36" width="15.7109375" style="4" customWidth="1"/>
    <col min="37" max="37" width="13.140625" style="4" bestFit="1" customWidth="1"/>
    <col min="38" max="38" width="14.5703125" style="4" bestFit="1" customWidth="1"/>
    <col min="39" max="40" width="15.7109375" style="4" customWidth="1"/>
    <col min="41" max="41" width="15.28515625" style="4" bestFit="1" customWidth="1"/>
    <col min="42" max="42" width="15.140625" style="4" bestFit="1" customWidth="1"/>
    <col min="43" max="44" width="15.7109375" style="4" customWidth="1"/>
    <col min="45" max="45" width="15" style="4" bestFit="1" customWidth="1"/>
    <col min="46" max="46" width="15.7109375" style="4" customWidth="1"/>
    <col min="47" max="47" width="14.28515625" style="4" bestFit="1" customWidth="1"/>
    <col min="48" max="48" width="13.85546875" style="4" bestFit="1" customWidth="1"/>
    <col min="49" max="49" width="15.7109375" style="4" customWidth="1"/>
    <col min="50" max="50" width="15.140625" style="4" bestFit="1" customWidth="1"/>
    <col min="51" max="52" width="15.28515625" style="4" bestFit="1" customWidth="1"/>
    <col min="53" max="53" width="15.7109375" style="4" customWidth="1"/>
    <col min="54" max="54" width="13.140625" style="4" bestFit="1" customWidth="1"/>
    <col min="55" max="55" width="13.85546875" style="4" bestFit="1" customWidth="1"/>
    <col min="56" max="56" width="15.7109375" style="4" customWidth="1"/>
    <col min="57" max="57" width="15.140625" style="4" bestFit="1" customWidth="1"/>
    <col min="58" max="58" width="15.7109375" style="4" customWidth="1"/>
    <col min="59" max="59" width="15.42578125" style="4" bestFit="1" customWidth="1"/>
    <col min="60" max="60" width="14.85546875" style="4" bestFit="1" customWidth="1"/>
    <col min="61" max="61" width="15.140625" style="4" bestFit="1" customWidth="1"/>
    <col min="62" max="62" width="15.7109375" style="4" customWidth="1"/>
    <col min="63" max="64" width="15.28515625" style="4" bestFit="1" customWidth="1"/>
    <col min="65" max="65" width="14.85546875" style="4" bestFit="1" customWidth="1"/>
    <col min="66" max="66" width="15.5703125" style="4" bestFit="1" customWidth="1"/>
    <col min="67" max="67" width="15.28515625" style="4" bestFit="1" customWidth="1"/>
    <col min="68" max="68" width="15" style="4" bestFit="1" customWidth="1"/>
    <col min="69" max="69" width="15.28515625" style="4" bestFit="1" customWidth="1"/>
    <col min="70" max="73" width="15.7109375" style="4" customWidth="1"/>
    <col min="74" max="74" width="15.5703125" style="4" bestFit="1" customWidth="1"/>
    <col min="75" max="75" width="15" style="4" bestFit="1" customWidth="1"/>
    <col min="76" max="76" width="15.140625" style="4" bestFit="1" customWidth="1"/>
    <col min="77" max="77" width="11.5703125" style="4" bestFit="1" customWidth="1"/>
    <col min="78" max="78" width="15.5703125" style="4" bestFit="1" customWidth="1"/>
    <col min="79" max="79" width="15.42578125" style="4" bestFit="1" customWidth="1"/>
    <col min="80" max="80" width="15.5703125" style="4" bestFit="1" customWidth="1"/>
    <col min="81" max="81" width="13" style="4" bestFit="1" customWidth="1"/>
    <col min="82" max="82" width="15.7109375" style="4" customWidth="1"/>
    <col min="83" max="83" width="15" style="4" bestFit="1" customWidth="1"/>
    <col min="84" max="84" width="14.42578125" style="4" bestFit="1" customWidth="1"/>
    <col min="85" max="86" width="15.7109375" style="4" customWidth="1"/>
    <col min="87" max="87" width="12.140625" style="4" bestFit="1" customWidth="1"/>
    <col min="88" max="88" width="15.140625" style="4" bestFit="1" customWidth="1"/>
    <col min="89" max="89" width="15.7109375" style="4" customWidth="1"/>
    <col min="90" max="90" width="15.42578125" style="4" bestFit="1" customWidth="1"/>
    <col min="91" max="91" width="15.7109375" style="4" customWidth="1"/>
    <col min="92" max="92" width="14.42578125" style="4" bestFit="1" customWidth="1"/>
    <col min="93" max="93" width="15.7109375" style="4" customWidth="1"/>
    <col min="94" max="94" width="11.7109375" style="4" bestFit="1" customWidth="1"/>
    <col min="95" max="95" width="15.5703125" style="4" bestFit="1" customWidth="1"/>
    <col min="96" max="96" width="14.85546875" style="4" bestFit="1" customWidth="1"/>
    <col min="97" max="97" width="15" style="4" bestFit="1" customWidth="1"/>
    <col min="98" max="98" width="15.28515625" style="4" customWidth="1"/>
    <col min="99" max="99" width="14.28515625" style="4" bestFit="1" customWidth="1"/>
    <col min="100" max="16384" width="9.140625" style="4"/>
  </cols>
  <sheetData>
    <row r="1" spans="1:10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</row>
    <row r="2" spans="1:100" s="77" customFormat="1" ht="15" customHeight="1">
      <c r="A2" s="47" t="s">
        <v>218</v>
      </c>
      <c r="B2" s="75"/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</row>
    <row r="3" spans="1:10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</row>
    <row r="4" spans="1:100" ht="15" customHeight="1"/>
    <row r="5" spans="1:100" s="3" customFormat="1" ht="22.5" customHeight="1">
      <c r="D5" s="51">
        <v>62</v>
      </c>
      <c r="E5" s="52">
        <v>620</v>
      </c>
      <c r="F5" s="53">
        <v>62001</v>
      </c>
      <c r="G5" s="53">
        <v>62002</v>
      </c>
      <c r="H5" s="52">
        <v>621</v>
      </c>
      <c r="I5" s="53">
        <v>62101</v>
      </c>
      <c r="J5" s="54">
        <v>621011</v>
      </c>
      <c r="K5" s="54">
        <v>621012</v>
      </c>
      <c r="L5" s="53">
        <v>62102</v>
      </c>
      <c r="M5" s="54">
        <v>621021</v>
      </c>
      <c r="N5" s="54">
        <v>621022</v>
      </c>
      <c r="O5" s="52">
        <v>622</v>
      </c>
      <c r="P5" s="53">
        <v>62201</v>
      </c>
      <c r="Q5" s="54">
        <v>622011</v>
      </c>
      <c r="R5" s="54">
        <v>622012</v>
      </c>
      <c r="S5" s="53">
        <v>62202</v>
      </c>
      <c r="T5" s="54">
        <v>622021</v>
      </c>
      <c r="U5" s="54">
        <v>622022</v>
      </c>
      <c r="V5" s="52">
        <v>623</v>
      </c>
      <c r="W5" s="53">
        <v>62301</v>
      </c>
      <c r="X5" s="53">
        <v>62302</v>
      </c>
      <c r="Y5" s="53">
        <v>62303</v>
      </c>
      <c r="Z5" s="53">
        <v>62304</v>
      </c>
      <c r="AA5" s="53">
        <v>62305</v>
      </c>
      <c r="AB5" s="53">
        <v>62306</v>
      </c>
      <c r="AC5" s="53">
        <v>62307</v>
      </c>
      <c r="AD5" s="53">
        <v>62308</v>
      </c>
      <c r="AE5" s="53">
        <v>62399</v>
      </c>
      <c r="AF5" s="52">
        <v>624</v>
      </c>
      <c r="AG5" s="52">
        <v>625</v>
      </c>
      <c r="AH5" s="53">
        <v>62501</v>
      </c>
      <c r="AI5" s="53">
        <v>62502</v>
      </c>
      <c r="AJ5" s="52">
        <v>626</v>
      </c>
      <c r="AK5" s="53">
        <v>62601</v>
      </c>
      <c r="AL5" s="53">
        <v>62602</v>
      </c>
      <c r="AM5" s="53">
        <v>62605</v>
      </c>
      <c r="AN5" s="51">
        <v>63</v>
      </c>
      <c r="AO5" s="52">
        <v>630</v>
      </c>
      <c r="AP5" s="53">
        <v>63001</v>
      </c>
      <c r="AQ5" s="53">
        <v>63002</v>
      </c>
      <c r="AR5" s="52">
        <v>631</v>
      </c>
      <c r="AS5" s="53">
        <v>63101</v>
      </c>
      <c r="AT5" s="54">
        <v>631011</v>
      </c>
      <c r="AU5" s="55">
        <v>63101101</v>
      </c>
      <c r="AV5" s="55">
        <v>63101102</v>
      </c>
      <c r="AW5" s="55">
        <v>63101104</v>
      </c>
      <c r="AX5" s="55">
        <v>63101108</v>
      </c>
      <c r="AY5" s="54">
        <v>631012</v>
      </c>
      <c r="AZ5" s="53">
        <v>63102</v>
      </c>
      <c r="BA5" s="54">
        <v>631021</v>
      </c>
      <c r="BB5" s="55">
        <v>63102101</v>
      </c>
      <c r="BC5" s="55">
        <v>63102102</v>
      </c>
      <c r="BD5" s="55">
        <v>63102104</v>
      </c>
      <c r="BE5" s="55">
        <v>63102108</v>
      </c>
      <c r="BF5" s="54">
        <v>631022</v>
      </c>
      <c r="BG5" s="52">
        <v>632</v>
      </c>
      <c r="BH5" s="53">
        <v>63201</v>
      </c>
      <c r="BI5" s="53">
        <v>63202</v>
      </c>
      <c r="BJ5" s="52">
        <v>633</v>
      </c>
      <c r="BK5" s="53">
        <v>63301</v>
      </c>
      <c r="BL5" s="54">
        <v>633011</v>
      </c>
      <c r="BM5" s="54">
        <v>633012</v>
      </c>
      <c r="BN5" s="53">
        <v>63302</v>
      </c>
      <c r="BO5" s="54">
        <v>633021</v>
      </c>
      <c r="BP5" s="54">
        <v>633022</v>
      </c>
      <c r="BQ5" s="52">
        <v>635</v>
      </c>
      <c r="BR5" s="53">
        <v>63501</v>
      </c>
      <c r="BS5" s="53">
        <v>63502</v>
      </c>
      <c r="BT5" s="53">
        <v>63599</v>
      </c>
      <c r="BU5" s="52">
        <v>636</v>
      </c>
      <c r="BV5" s="53">
        <v>63601</v>
      </c>
      <c r="BW5" s="53">
        <v>63602</v>
      </c>
      <c r="BX5" s="53">
        <v>63603</v>
      </c>
      <c r="BY5" s="53">
        <v>63604</v>
      </c>
      <c r="BZ5" s="53">
        <v>63605</v>
      </c>
      <c r="CA5" s="53">
        <v>63606</v>
      </c>
      <c r="CB5" s="53">
        <v>63607</v>
      </c>
      <c r="CC5" s="53">
        <v>63699</v>
      </c>
      <c r="CD5" s="52">
        <v>637</v>
      </c>
      <c r="CE5" s="53">
        <v>63701</v>
      </c>
      <c r="CF5" s="53">
        <v>63702</v>
      </c>
      <c r="CG5" s="53">
        <v>63703</v>
      </c>
      <c r="CH5" s="53">
        <v>63704</v>
      </c>
      <c r="CI5" s="53">
        <v>63705</v>
      </c>
      <c r="CJ5" s="52">
        <v>638</v>
      </c>
      <c r="CK5" s="52">
        <v>639</v>
      </c>
      <c r="CL5" s="53">
        <v>63901</v>
      </c>
      <c r="CM5" s="53">
        <v>63902</v>
      </c>
      <c r="CN5" s="53">
        <v>63903</v>
      </c>
      <c r="CO5" s="53">
        <v>63904</v>
      </c>
      <c r="CP5" s="53">
        <v>63905</v>
      </c>
      <c r="CQ5" s="53">
        <v>63906</v>
      </c>
      <c r="CR5" s="53">
        <v>63907</v>
      </c>
      <c r="CS5" s="53">
        <v>63908</v>
      </c>
      <c r="CT5" s="53">
        <v>63999</v>
      </c>
      <c r="CU5" s="56" t="s">
        <v>253</v>
      </c>
      <c r="CV5" s="4"/>
    </row>
    <row r="6" spans="1:100" s="3" customFormat="1" ht="80.099999999999994" customHeight="1">
      <c r="A6" s="56" t="s">
        <v>290</v>
      </c>
      <c r="B6" s="56" t="s">
        <v>291</v>
      </c>
      <c r="C6" s="56" t="s">
        <v>292</v>
      </c>
      <c r="D6" s="51" t="s">
        <v>385</v>
      </c>
      <c r="E6" s="52" t="s">
        <v>386</v>
      </c>
      <c r="F6" s="53" t="s">
        <v>295</v>
      </c>
      <c r="G6" s="53" t="s">
        <v>296</v>
      </c>
      <c r="H6" s="52" t="s">
        <v>298</v>
      </c>
      <c r="I6" s="53" t="s">
        <v>387</v>
      </c>
      <c r="J6" s="54" t="s">
        <v>300</v>
      </c>
      <c r="K6" s="54" t="s">
        <v>301</v>
      </c>
      <c r="L6" s="53" t="s">
        <v>388</v>
      </c>
      <c r="M6" s="54" t="s">
        <v>303</v>
      </c>
      <c r="N6" s="54" t="s">
        <v>304</v>
      </c>
      <c r="O6" s="52" t="s">
        <v>389</v>
      </c>
      <c r="P6" s="53" t="s">
        <v>309</v>
      </c>
      <c r="Q6" s="54" t="s">
        <v>310</v>
      </c>
      <c r="R6" s="54" t="s">
        <v>311</v>
      </c>
      <c r="S6" s="53" t="s">
        <v>390</v>
      </c>
      <c r="T6" s="54" t="s">
        <v>313</v>
      </c>
      <c r="U6" s="54" t="s">
        <v>314</v>
      </c>
      <c r="V6" s="52" t="s">
        <v>391</v>
      </c>
      <c r="W6" s="53" t="s">
        <v>316</v>
      </c>
      <c r="X6" s="53" t="s">
        <v>317</v>
      </c>
      <c r="Y6" s="53" t="s">
        <v>318</v>
      </c>
      <c r="Z6" s="53" t="s">
        <v>319</v>
      </c>
      <c r="AA6" s="53" t="s">
        <v>320</v>
      </c>
      <c r="AB6" s="53" t="s">
        <v>321</v>
      </c>
      <c r="AC6" s="53" t="s">
        <v>322</v>
      </c>
      <c r="AD6" s="53" t="s">
        <v>323</v>
      </c>
      <c r="AE6" s="53" t="s">
        <v>324</v>
      </c>
      <c r="AF6" s="52" t="s">
        <v>392</v>
      </c>
      <c r="AG6" s="52" t="s">
        <v>325</v>
      </c>
      <c r="AH6" s="53" t="s">
        <v>326</v>
      </c>
      <c r="AI6" s="53" t="s">
        <v>393</v>
      </c>
      <c r="AJ6" s="52" t="s">
        <v>329</v>
      </c>
      <c r="AK6" s="53" t="s">
        <v>394</v>
      </c>
      <c r="AL6" s="53" t="s">
        <v>330</v>
      </c>
      <c r="AM6" s="53" t="s">
        <v>395</v>
      </c>
      <c r="AN6" s="51" t="s">
        <v>396</v>
      </c>
      <c r="AO6" s="52" t="s">
        <v>397</v>
      </c>
      <c r="AP6" s="53" t="s">
        <v>336</v>
      </c>
      <c r="AQ6" s="53" t="s">
        <v>398</v>
      </c>
      <c r="AR6" s="52" t="s">
        <v>399</v>
      </c>
      <c r="AS6" s="53" t="s">
        <v>339</v>
      </c>
      <c r="AT6" s="54" t="s">
        <v>400</v>
      </c>
      <c r="AU6" s="55" t="s">
        <v>341</v>
      </c>
      <c r="AV6" s="55" t="s">
        <v>342</v>
      </c>
      <c r="AW6" s="55" t="s">
        <v>343</v>
      </c>
      <c r="AX6" s="55" t="s">
        <v>401</v>
      </c>
      <c r="AY6" s="54" t="s">
        <v>402</v>
      </c>
      <c r="AZ6" s="53" t="s">
        <v>403</v>
      </c>
      <c r="BA6" s="54" t="s">
        <v>404</v>
      </c>
      <c r="BB6" s="55" t="s">
        <v>341</v>
      </c>
      <c r="BC6" s="55" t="s">
        <v>342</v>
      </c>
      <c r="BD6" s="55" t="s">
        <v>343</v>
      </c>
      <c r="BE6" s="55" t="s">
        <v>348</v>
      </c>
      <c r="BF6" s="54" t="s">
        <v>405</v>
      </c>
      <c r="BG6" s="52" t="s">
        <v>406</v>
      </c>
      <c r="BH6" s="53" t="s">
        <v>407</v>
      </c>
      <c r="BI6" s="53" t="s">
        <v>408</v>
      </c>
      <c r="BJ6" s="52" t="s">
        <v>409</v>
      </c>
      <c r="BK6" s="53" t="s">
        <v>367</v>
      </c>
      <c r="BL6" s="54" t="s">
        <v>368</v>
      </c>
      <c r="BM6" s="54" t="s">
        <v>410</v>
      </c>
      <c r="BN6" s="53" t="s">
        <v>411</v>
      </c>
      <c r="BO6" s="54" t="s">
        <v>412</v>
      </c>
      <c r="BP6" s="54" t="s">
        <v>372</v>
      </c>
      <c r="BQ6" s="52" t="s">
        <v>413</v>
      </c>
      <c r="BR6" s="53" t="s">
        <v>414</v>
      </c>
      <c r="BS6" s="53" t="s">
        <v>415</v>
      </c>
      <c r="BT6" s="53" t="s">
        <v>416</v>
      </c>
      <c r="BU6" s="52" t="s">
        <v>357</v>
      </c>
      <c r="BV6" s="53" t="s">
        <v>358</v>
      </c>
      <c r="BW6" s="53" t="s">
        <v>417</v>
      </c>
      <c r="BX6" s="53" t="s">
        <v>360</v>
      </c>
      <c r="BY6" s="53" t="s">
        <v>361</v>
      </c>
      <c r="BZ6" s="53" t="s">
        <v>362</v>
      </c>
      <c r="CA6" s="53" t="s">
        <v>418</v>
      </c>
      <c r="CB6" s="53" t="s">
        <v>364</v>
      </c>
      <c r="CC6" s="53" t="s">
        <v>365</v>
      </c>
      <c r="CD6" s="52" t="s">
        <v>419</v>
      </c>
      <c r="CE6" s="53" t="s">
        <v>420</v>
      </c>
      <c r="CF6" s="53" t="s">
        <v>421</v>
      </c>
      <c r="CG6" s="53" t="s">
        <v>422</v>
      </c>
      <c r="CH6" s="53" t="s">
        <v>423</v>
      </c>
      <c r="CI6" s="53" t="s">
        <v>424</v>
      </c>
      <c r="CJ6" s="52" t="s">
        <v>425</v>
      </c>
      <c r="CK6" s="52" t="s">
        <v>426</v>
      </c>
      <c r="CL6" s="53" t="s">
        <v>427</v>
      </c>
      <c r="CM6" s="53" t="s">
        <v>428</v>
      </c>
      <c r="CN6" s="53" t="s">
        <v>429</v>
      </c>
      <c r="CO6" s="53" t="s">
        <v>430</v>
      </c>
      <c r="CP6" s="53" t="s">
        <v>431</v>
      </c>
      <c r="CQ6" s="53" t="s">
        <v>432</v>
      </c>
      <c r="CR6" s="53" t="s">
        <v>433</v>
      </c>
      <c r="CS6" s="53" t="s">
        <v>434</v>
      </c>
      <c r="CT6" s="53" t="s">
        <v>435</v>
      </c>
      <c r="CU6" s="56" t="s">
        <v>252</v>
      </c>
      <c r="CV6" s="4"/>
    </row>
    <row r="7" spans="1:10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  <c r="CM7" s="60">
        <v>0</v>
      </c>
      <c r="CN7" s="60">
        <v>0</v>
      </c>
      <c r="CO7" s="60">
        <v>0</v>
      </c>
      <c r="CP7" s="60">
        <v>0</v>
      </c>
      <c r="CQ7" s="60">
        <v>0</v>
      </c>
      <c r="CR7" s="60">
        <v>0</v>
      </c>
      <c r="CS7" s="60">
        <v>0</v>
      </c>
      <c r="CT7" s="60">
        <v>0</v>
      </c>
      <c r="CU7" s="60">
        <v>0</v>
      </c>
    </row>
    <row r="8" spans="1:100" ht="12.75" customHeight="1">
      <c r="A8" s="43" t="s">
        <v>4</v>
      </c>
      <c r="B8" s="58">
        <v>1003</v>
      </c>
      <c r="C8" s="59" t="s">
        <v>376</v>
      </c>
      <c r="D8" s="60">
        <v>199202.85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199202.85</v>
      </c>
      <c r="W8" s="60">
        <v>0</v>
      </c>
      <c r="X8" s="60">
        <v>0</v>
      </c>
      <c r="Y8" s="60">
        <v>199202.85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-976151.2999999997</v>
      </c>
      <c r="AO8" s="60">
        <v>-256889.66</v>
      </c>
      <c r="AP8" s="60">
        <v>-256889.66</v>
      </c>
      <c r="AQ8" s="60">
        <v>0</v>
      </c>
      <c r="AR8" s="60">
        <v>32011</v>
      </c>
      <c r="AS8" s="60">
        <v>32011</v>
      </c>
      <c r="AT8" s="60">
        <v>-71409.509999999995</v>
      </c>
      <c r="AU8" s="60">
        <v>-71409.509999999995</v>
      </c>
      <c r="AV8" s="60">
        <v>0</v>
      </c>
      <c r="AW8" s="60">
        <v>0</v>
      </c>
      <c r="AX8" s="60">
        <v>0</v>
      </c>
      <c r="AY8" s="60">
        <v>103420.51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-751272.63999999966</v>
      </c>
      <c r="BK8" s="60">
        <v>-751272.63999999966</v>
      </c>
      <c r="BL8" s="60">
        <v>-4739760.46</v>
      </c>
      <c r="BM8" s="60">
        <v>3988487.8200000003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60">
        <v>0</v>
      </c>
      <c r="CA8" s="60">
        <v>0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</v>
      </c>
      <c r="CM8" s="60">
        <v>0</v>
      </c>
      <c r="CN8" s="60">
        <v>0</v>
      </c>
      <c r="CO8" s="60">
        <v>0</v>
      </c>
      <c r="CP8" s="60">
        <v>0</v>
      </c>
      <c r="CQ8" s="60">
        <v>0</v>
      </c>
      <c r="CR8" s="60">
        <v>0</v>
      </c>
      <c r="CS8" s="60">
        <v>0</v>
      </c>
      <c r="CT8" s="60">
        <v>0</v>
      </c>
      <c r="CU8" s="60">
        <v>-776948.44999999972</v>
      </c>
    </row>
    <row r="9" spans="1:10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  <c r="CM9" s="60">
        <v>0</v>
      </c>
      <c r="CN9" s="60">
        <v>0</v>
      </c>
      <c r="CO9" s="60">
        <v>0</v>
      </c>
      <c r="CP9" s="60">
        <v>0</v>
      </c>
      <c r="CQ9" s="60">
        <v>0</v>
      </c>
      <c r="CR9" s="60">
        <v>0</v>
      </c>
      <c r="CS9" s="60">
        <v>0</v>
      </c>
      <c r="CT9" s="60">
        <v>0</v>
      </c>
      <c r="CU9" s="60">
        <v>0</v>
      </c>
    </row>
    <row r="10" spans="1:10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  <c r="CM10" s="60">
        <v>0</v>
      </c>
      <c r="CN10" s="60">
        <v>0</v>
      </c>
      <c r="CO10" s="60">
        <v>0</v>
      </c>
      <c r="CP10" s="60">
        <v>0</v>
      </c>
      <c r="CQ10" s="60">
        <v>0</v>
      </c>
      <c r="CR10" s="60">
        <v>0</v>
      </c>
      <c r="CS10" s="60">
        <v>0</v>
      </c>
      <c r="CT10" s="60">
        <v>0</v>
      </c>
      <c r="CU10" s="60">
        <v>0</v>
      </c>
    </row>
    <row r="11" spans="1:10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  <c r="CM11" s="60">
        <v>0</v>
      </c>
      <c r="CN11" s="60">
        <v>0</v>
      </c>
      <c r="CO11" s="60">
        <v>0</v>
      </c>
      <c r="CP11" s="60">
        <v>0</v>
      </c>
      <c r="CQ11" s="60">
        <v>0</v>
      </c>
      <c r="CR11" s="60">
        <v>0</v>
      </c>
      <c r="CS11" s="60">
        <v>0</v>
      </c>
      <c r="CT11" s="60">
        <v>0</v>
      </c>
      <c r="CU11" s="60">
        <v>0</v>
      </c>
    </row>
    <row r="12" spans="1:10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  <c r="CM12" s="60">
        <v>0</v>
      </c>
      <c r="CN12" s="60">
        <v>0</v>
      </c>
      <c r="CO12" s="60">
        <v>0</v>
      </c>
      <c r="CP12" s="60">
        <v>0</v>
      </c>
      <c r="CQ12" s="60">
        <v>0</v>
      </c>
      <c r="CR12" s="60">
        <v>0</v>
      </c>
      <c r="CS12" s="60">
        <v>0</v>
      </c>
      <c r="CT12" s="60">
        <v>0</v>
      </c>
      <c r="CU12" s="60">
        <v>0</v>
      </c>
    </row>
    <row r="13" spans="1:10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  <c r="CM13" s="60">
        <v>0</v>
      </c>
      <c r="CN13" s="60">
        <v>0</v>
      </c>
      <c r="CO13" s="60">
        <v>0</v>
      </c>
      <c r="CP13" s="60">
        <v>0</v>
      </c>
      <c r="CQ13" s="60">
        <v>0</v>
      </c>
      <c r="CR13" s="60">
        <v>0</v>
      </c>
      <c r="CS13" s="60">
        <v>0</v>
      </c>
      <c r="CT13" s="60">
        <v>0</v>
      </c>
      <c r="CU13" s="60">
        <v>0</v>
      </c>
    </row>
    <row r="14" spans="1:10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  <c r="CM14" s="60">
        <v>0</v>
      </c>
      <c r="CN14" s="60">
        <v>0</v>
      </c>
      <c r="CO14" s="60">
        <v>0</v>
      </c>
      <c r="CP14" s="60">
        <v>0</v>
      </c>
      <c r="CQ14" s="60">
        <v>0</v>
      </c>
      <c r="CR14" s="60">
        <v>0</v>
      </c>
      <c r="CS14" s="60">
        <v>0</v>
      </c>
      <c r="CT14" s="60">
        <v>0</v>
      </c>
      <c r="CU14" s="60">
        <v>0</v>
      </c>
    </row>
    <row r="15" spans="1:10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  <c r="CM15" s="60">
        <v>0</v>
      </c>
      <c r="CN15" s="60">
        <v>0</v>
      </c>
      <c r="CO15" s="60">
        <v>0</v>
      </c>
      <c r="CP15" s="60">
        <v>0</v>
      </c>
      <c r="CQ15" s="60">
        <v>0</v>
      </c>
      <c r="CR15" s="60">
        <v>0</v>
      </c>
      <c r="CS15" s="60">
        <v>0</v>
      </c>
      <c r="CT15" s="60">
        <v>0</v>
      </c>
      <c r="CU15" s="60">
        <v>0</v>
      </c>
    </row>
    <row r="16" spans="1:10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  <c r="CM16" s="60">
        <v>0</v>
      </c>
      <c r="CN16" s="60">
        <v>0</v>
      </c>
      <c r="CO16" s="60">
        <v>0</v>
      </c>
      <c r="CP16" s="60">
        <v>0</v>
      </c>
      <c r="CQ16" s="60">
        <v>0</v>
      </c>
      <c r="CR16" s="60">
        <v>0</v>
      </c>
      <c r="CS16" s="60">
        <v>0</v>
      </c>
      <c r="CT16" s="60">
        <v>0</v>
      </c>
      <c r="CU16" s="60">
        <v>0</v>
      </c>
    </row>
    <row r="17" spans="1:99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  <c r="CM17" s="60">
        <v>0</v>
      </c>
      <c r="CN17" s="60">
        <v>0</v>
      </c>
      <c r="CO17" s="60">
        <v>0</v>
      </c>
      <c r="CP17" s="60">
        <v>0</v>
      </c>
      <c r="CQ17" s="60">
        <v>0</v>
      </c>
      <c r="CR17" s="60">
        <v>0</v>
      </c>
      <c r="CS17" s="60">
        <v>0</v>
      </c>
      <c r="CT17" s="60">
        <v>0</v>
      </c>
      <c r="CU17" s="60">
        <v>0</v>
      </c>
    </row>
    <row r="18" spans="1:99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  <c r="CM18" s="60">
        <v>0</v>
      </c>
      <c r="CN18" s="60">
        <v>0</v>
      </c>
      <c r="CO18" s="60">
        <v>0</v>
      </c>
      <c r="CP18" s="60">
        <v>0</v>
      </c>
      <c r="CQ18" s="60">
        <v>0</v>
      </c>
      <c r="CR18" s="60">
        <v>0</v>
      </c>
      <c r="CS18" s="60">
        <v>0</v>
      </c>
      <c r="CT18" s="60">
        <v>0</v>
      </c>
      <c r="CU18" s="60">
        <v>0</v>
      </c>
    </row>
    <row r="19" spans="1:99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  <c r="CM19" s="60">
        <v>0</v>
      </c>
      <c r="CN19" s="60">
        <v>0</v>
      </c>
      <c r="CO19" s="60">
        <v>0</v>
      </c>
      <c r="CP19" s="60">
        <v>0</v>
      </c>
      <c r="CQ19" s="60">
        <v>0</v>
      </c>
      <c r="CR19" s="60">
        <v>0</v>
      </c>
      <c r="CS19" s="60">
        <v>0</v>
      </c>
      <c r="CT19" s="60">
        <v>0</v>
      </c>
      <c r="CU19" s="60">
        <v>0</v>
      </c>
    </row>
    <row r="20" spans="1:99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  <c r="CM20" s="60">
        <v>0</v>
      </c>
      <c r="CN20" s="60">
        <v>0</v>
      </c>
      <c r="CO20" s="60">
        <v>0</v>
      </c>
      <c r="CP20" s="60">
        <v>0</v>
      </c>
      <c r="CQ20" s="60">
        <v>0</v>
      </c>
      <c r="CR20" s="60">
        <v>0</v>
      </c>
      <c r="CS20" s="60">
        <v>0</v>
      </c>
      <c r="CT20" s="60">
        <v>0</v>
      </c>
      <c r="CU20" s="60">
        <v>0</v>
      </c>
    </row>
    <row r="21" spans="1:99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  <c r="CM21" s="60">
        <v>0</v>
      </c>
      <c r="CN21" s="60">
        <v>0</v>
      </c>
      <c r="CO21" s="60">
        <v>0</v>
      </c>
      <c r="CP21" s="60">
        <v>0</v>
      </c>
      <c r="CQ21" s="60">
        <v>0</v>
      </c>
      <c r="CR21" s="60">
        <v>0</v>
      </c>
      <c r="CS21" s="60">
        <v>0</v>
      </c>
      <c r="CT21" s="60">
        <v>0</v>
      </c>
      <c r="CU21" s="60">
        <v>0</v>
      </c>
    </row>
    <row r="22" spans="1:99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  <c r="CM22" s="60">
        <v>0</v>
      </c>
      <c r="CN22" s="60">
        <v>0</v>
      </c>
      <c r="CO22" s="60">
        <v>0</v>
      </c>
      <c r="CP22" s="60">
        <v>0</v>
      </c>
      <c r="CQ22" s="60">
        <v>0</v>
      </c>
      <c r="CR22" s="60">
        <v>0</v>
      </c>
      <c r="CS22" s="60">
        <v>0</v>
      </c>
      <c r="CT22" s="60">
        <v>0</v>
      </c>
      <c r="CU22" s="60">
        <v>0</v>
      </c>
    </row>
    <row r="23" spans="1:99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  <c r="CM23" s="60">
        <v>0</v>
      </c>
      <c r="CN23" s="60">
        <v>0</v>
      </c>
      <c r="CO23" s="60">
        <v>0</v>
      </c>
      <c r="CP23" s="60">
        <v>0</v>
      </c>
      <c r="CQ23" s="60">
        <v>0</v>
      </c>
      <c r="CR23" s="60">
        <v>0</v>
      </c>
      <c r="CS23" s="60">
        <v>0</v>
      </c>
      <c r="CT23" s="60">
        <v>0</v>
      </c>
      <c r="CU23" s="60">
        <v>0</v>
      </c>
    </row>
    <row r="24" spans="1:99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  <c r="CM24" s="60">
        <v>0</v>
      </c>
      <c r="CN24" s="60">
        <v>0</v>
      </c>
      <c r="CO24" s="60">
        <v>0</v>
      </c>
      <c r="CP24" s="60">
        <v>0</v>
      </c>
      <c r="CQ24" s="60">
        <v>0</v>
      </c>
      <c r="CR24" s="60">
        <v>0</v>
      </c>
      <c r="CS24" s="60">
        <v>0</v>
      </c>
      <c r="CT24" s="60">
        <v>0</v>
      </c>
      <c r="CU24" s="60">
        <v>0</v>
      </c>
    </row>
    <row r="25" spans="1:99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  <c r="CM25" s="60">
        <v>0</v>
      </c>
      <c r="CN25" s="60">
        <v>0</v>
      </c>
      <c r="CO25" s="60">
        <v>0</v>
      </c>
      <c r="CP25" s="60">
        <v>0</v>
      </c>
      <c r="CQ25" s="60">
        <v>0</v>
      </c>
      <c r="CR25" s="60">
        <v>0</v>
      </c>
      <c r="CS25" s="60">
        <v>0</v>
      </c>
      <c r="CT25" s="60">
        <v>0</v>
      </c>
      <c r="CU25" s="60">
        <v>0</v>
      </c>
    </row>
    <row r="26" spans="1:99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  <c r="CM26" s="60">
        <v>0</v>
      </c>
      <c r="CN26" s="60">
        <v>0</v>
      </c>
      <c r="CO26" s="60">
        <v>0</v>
      </c>
      <c r="CP26" s="60">
        <v>0</v>
      </c>
      <c r="CQ26" s="60">
        <v>0</v>
      </c>
      <c r="CR26" s="60">
        <v>0</v>
      </c>
      <c r="CS26" s="60">
        <v>0</v>
      </c>
      <c r="CT26" s="60">
        <v>0</v>
      </c>
      <c r="CU26" s="60">
        <v>0</v>
      </c>
    </row>
    <row r="27" spans="1:99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  <c r="CM27" s="60">
        <v>0</v>
      </c>
      <c r="CN27" s="60">
        <v>0</v>
      </c>
      <c r="CO27" s="60">
        <v>0</v>
      </c>
      <c r="CP27" s="60">
        <v>0</v>
      </c>
      <c r="CQ27" s="60">
        <v>0</v>
      </c>
      <c r="CR27" s="60">
        <v>0</v>
      </c>
      <c r="CS27" s="60">
        <v>0</v>
      </c>
      <c r="CT27" s="60">
        <v>0</v>
      </c>
      <c r="CU27" s="60">
        <v>0</v>
      </c>
    </row>
    <row r="28" spans="1:99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  <c r="CM28" s="60">
        <v>0</v>
      </c>
      <c r="CN28" s="60">
        <v>0</v>
      </c>
      <c r="CO28" s="60">
        <v>0</v>
      </c>
      <c r="CP28" s="60">
        <v>0</v>
      </c>
      <c r="CQ28" s="60">
        <v>0</v>
      </c>
      <c r="CR28" s="60">
        <v>0</v>
      </c>
      <c r="CS28" s="60">
        <v>0</v>
      </c>
      <c r="CT28" s="60">
        <v>0</v>
      </c>
      <c r="CU28" s="60">
        <v>0</v>
      </c>
    </row>
    <row r="29" spans="1:99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  <c r="CM29" s="60">
        <v>0</v>
      </c>
      <c r="CN29" s="60">
        <v>0</v>
      </c>
      <c r="CO29" s="60">
        <v>0</v>
      </c>
      <c r="CP29" s="60">
        <v>0</v>
      </c>
      <c r="CQ29" s="60">
        <v>0</v>
      </c>
      <c r="CR29" s="60">
        <v>0</v>
      </c>
      <c r="CS29" s="60">
        <v>0</v>
      </c>
      <c r="CT29" s="60">
        <v>0</v>
      </c>
      <c r="CU29" s="60">
        <v>0</v>
      </c>
    </row>
    <row r="30" spans="1:99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  <c r="CM30" s="60">
        <v>0</v>
      </c>
      <c r="CN30" s="60">
        <v>0</v>
      </c>
      <c r="CO30" s="60">
        <v>0</v>
      </c>
      <c r="CP30" s="60">
        <v>0</v>
      </c>
      <c r="CQ30" s="60">
        <v>0</v>
      </c>
      <c r="CR30" s="60">
        <v>0</v>
      </c>
      <c r="CS30" s="60">
        <v>0</v>
      </c>
      <c r="CT30" s="60">
        <v>0</v>
      </c>
      <c r="CU30" s="60">
        <v>0</v>
      </c>
    </row>
    <row r="31" spans="1:99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  <c r="CM31" s="60">
        <v>0</v>
      </c>
      <c r="CN31" s="60">
        <v>0</v>
      </c>
      <c r="CO31" s="60">
        <v>0</v>
      </c>
      <c r="CP31" s="60">
        <v>0</v>
      </c>
      <c r="CQ31" s="60">
        <v>0</v>
      </c>
      <c r="CR31" s="60">
        <v>0</v>
      </c>
      <c r="CS31" s="60">
        <v>0</v>
      </c>
      <c r="CT31" s="60">
        <v>0</v>
      </c>
      <c r="CU31" s="60">
        <v>0</v>
      </c>
    </row>
    <row r="32" spans="1:99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  <c r="CM32" s="60">
        <v>0</v>
      </c>
      <c r="CN32" s="60">
        <v>0</v>
      </c>
      <c r="CO32" s="60">
        <v>0</v>
      </c>
      <c r="CP32" s="60">
        <v>0</v>
      </c>
      <c r="CQ32" s="60">
        <v>0</v>
      </c>
      <c r="CR32" s="60">
        <v>0</v>
      </c>
      <c r="CS32" s="60">
        <v>0</v>
      </c>
      <c r="CT32" s="60">
        <v>0</v>
      </c>
      <c r="CU32" s="60">
        <v>0</v>
      </c>
    </row>
    <row r="33" spans="1:99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  <c r="CM33" s="60">
        <v>0</v>
      </c>
      <c r="CN33" s="60">
        <v>0</v>
      </c>
      <c r="CO33" s="60">
        <v>0</v>
      </c>
      <c r="CP33" s="60">
        <v>0</v>
      </c>
      <c r="CQ33" s="60">
        <v>0</v>
      </c>
      <c r="CR33" s="60">
        <v>0</v>
      </c>
      <c r="CS33" s="60">
        <v>0</v>
      </c>
      <c r="CT33" s="60">
        <v>0</v>
      </c>
      <c r="CU33" s="60">
        <v>0</v>
      </c>
    </row>
    <row r="34" spans="1:99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  <c r="CM34" s="60">
        <v>0</v>
      </c>
      <c r="CN34" s="60">
        <v>0</v>
      </c>
      <c r="CO34" s="60">
        <v>0</v>
      </c>
      <c r="CP34" s="60">
        <v>0</v>
      </c>
      <c r="CQ34" s="60">
        <v>0</v>
      </c>
      <c r="CR34" s="60">
        <v>0</v>
      </c>
      <c r="CS34" s="60">
        <v>0</v>
      </c>
      <c r="CT34" s="60">
        <v>0</v>
      </c>
      <c r="CU34" s="60">
        <v>0</v>
      </c>
    </row>
    <row r="35" spans="1:99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  <c r="CM35" s="60">
        <v>0</v>
      </c>
      <c r="CN35" s="60">
        <v>0</v>
      </c>
      <c r="CO35" s="60">
        <v>0</v>
      </c>
      <c r="CP35" s="60">
        <v>0</v>
      </c>
      <c r="CQ35" s="60">
        <v>0</v>
      </c>
      <c r="CR35" s="60">
        <v>0</v>
      </c>
      <c r="CS35" s="60">
        <v>0</v>
      </c>
      <c r="CT35" s="60">
        <v>0</v>
      </c>
      <c r="CU35" s="60">
        <v>0</v>
      </c>
    </row>
    <row r="36" spans="1:99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  <c r="CM36" s="60">
        <v>0</v>
      </c>
      <c r="CN36" s="60">
        <v>0</v>
      </c>
      <c r="CO36" s="60">
        <v>0</v>
      </c>
      <c r="CP36" s="60">
        <v>0</v>
      </c>
      <c r="CQ36" s="60">
        <v>0</v>
      </c>
      <c r="CR36" s="60">
        <v>0</v>
      </c>
      <c r="CS36" s="60">
        <v>0</v>
      </c>
      <c r="CT36" s="60">
        <v>0</v>
      </c>
      <c r="CU36" s="60">
        <v>0</v>
      </c>
    </row>
    <row r="37" spans="1:99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  <c r="CM37" s="60">
        <v>0</v>
      </c>
      <c r="CN37" s="60">
        <v>0</v>
      </c>
      <c r="CO37" s="60">
        <v>0</v>
      </c>
      <c r="CP37" s="60">
        <v>0</v>
      </c>
      <c r="CQ37" s="60">
        <v>0</v>
      </c>
      <c r="CR37" s="60">
        <v>0</v>
      </c>
      <c r="CS37" s="60">
        <v>0</v>
      </c>
      <c r="CT37" s="60">
        <v>0</v>
      </c>
      <c r="CU37" s="60">
        <v>0</v>
      </c>
    </row>
    <row r="38" spans="1:99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  <c r="CM38" s="60">
        <v>0</v>
      </c>
      <c r="CN38" s="60">
        <v>0</v>
      </c>
      <c r="CO38" s="60">
        <v>0</v>
      </c>
      <c r="CP38" s="60">
        <v>0</v>
      </c>
      <c r="CQ38" s="60">
        <v>0</v>
      </c>
      <c r="CR38" s="60">
        <v>0</v>
      </c>
      <c r="CS38" s="60">
        <v>0</v>
      </c>
      <c r="CT38" s="60">
        <v>0</v>
      </c>
      <c r="CU38" s="60">
        <v>0</v>
      </c>
    </row>
    <row r="39" spans="1:99" ht="12.75" customHeight="1">
      <c r="A39" s="43" t="s">
        <v>65</v>
      </c>
      <c r="B39" s="58">
        <v>1045</v>
      </c>
      <c r="C39" s="59" t="s">
        <v>376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0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  <c r="CM39" s="60">
        <v>0</v>
      </c>
      <c r="CN39" s="60">
        <v>0</v>
      </c>
      <c r="CO39" s="60">
        <v>0</v>
      </c>
      <c r="CP39" s="60">
        <v>0</v>
      </c>
      <c r="CQ39" s="60">
        <v>0</v>
      </c>
      <c r="CR39" s="60">
        <v>0</v>
      </c>
      <c r="CS39" s="60">
        <v>0</v>
      </c>
      <c r="CT39" s="60">
        <v>0</v>
      </c>
      <c r="CU39" s="60">
        <v>0</v>
      </c>
    </row>
    <row r="40" spans="1:99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  <c r="CM40" s="60">
        <v>0</v>
      </c>
      <c r="CN40" s="60">
        <v>0</v>
      </c>
      <c r="CO40" s="60">
        <v>0</v>
      </c>
      <c r="CP40" s="60">
        <v>0</v>
      </c>
      <c r="CQ40" s="60">
        <v>0</v>
      </c>
      <c r="CR40" s="60">
        <v>0</v>
      </c>
      <c r="CS40" s="60">
        <v>0</v>
      </c>
      <c r="CT40" s="60">
        <v>0</v>
      </c>
      <c r="CU40" s="60">
        <v>0</v>
      </c>
    </row>
    <row r="41" spans="1:99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  <c r="CM41" s="60">
        <v>0</v>
      </c>
      <c r="CN41" s="60">
        <v>0</v>
      </c>
      <c r="CO41" s="60">
        <v>0</v>
      </c>
      <c r="CP41" s="60">
        <v>0</v>
      </c>
      <c r="CQ41" s="60">
        <v>0</v>
      </c>
      <c r="CR41" s="60">
        <v>0</v>
      </c>
      <c r="CS41" s="60">
        <v>0</v>
      </c>
      <c r="CT41" s="60">
        <v>0</v>
      </c>
      <c r="CU41" s="60">
        <v>0</v>
      </c>
    </row>
    <row r="42" spans="1:99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  <c r="CM42" s="60">
        <v>0</v>
      </c>
      <c r="CN42" s="60">
        <v>0</v>
      </c>
      <c r="CO42" s="60">
        <v>0</v>
      </c>
      <c r="CP42" s="60">
        <v>0</v>
      </c>
      <c r="CQ42" s="60">
        <v>0</v>
      </c>
      <c r="CR42" s="60">
        <v>0</v>
      </c>
      <c r="CS42" s="60">
        <v>0</v>
      </c>
      <c r="CT42" s="60">
        <v>0</v>
      </c>
      <c r="CU42" s="60">
        <v>0</v>
      </c>
    </row>
    <row r="43" spans="1:99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  <c r="CM43" s="60">
        <v>0</v>
      </c>
      <c r="CN43" s="60">
        <v>0</v>
      </c>
      <c r="CO43" s="60">
        <v>0</v>
      </c>
      <c r="CP43" s="60">
        <v>0</v>
      </c>
      <c r="CQ43" s="60">
        <v>0</v>
      </c>
      <c r="CR43" s="60">
        <v>0</v>
      </c>
      <c r="CS43" s="60">
        <v>0</v>
      </c>
      <c r="CT43" s="60">
        <v>0</v>
      </c>
      <c r="CU43" s="60">
        <v>0</v>
      </c>
    </row>
    <row r="44" spans="1:99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  <c r="CM44" s="60">
        <v>0</v>
      </c>
      <c r="CN44" s="60">
        <v>0</v>
      </c>
      <c r="CO44" s="60">
        <v>0</v>
      </c>
      <c r="CP44" s="60">
        <v>0</v>
      </c>
      <c r="CQ44" s="60">
        <v>0</v>
      </c>
      <c r="CR44" s="60">
        <v>0</v>
      </c>
      <c r="CS44" s="60">
        <v>0</v>
      </c>
      <c r="CT44" s="60">
        <v>0</v>
      </c>
      <c r="CU44" s="60">
        <v>0</v>
      </c>
    </row>
    <row r="45" spans="1:99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  <c r="CM45" s="60">
        <v>0</v>
      </c>
      <c r="CN45" s="60">
        <v>0</v>
      </c>
      <c r="CO45" s="60">
        <v>0</v>
      </c>
      <c r="CP45" s="60">
        <v>0</v>
      </c>
      <c r="CQ45" s="60">
        <v>0</v>
      </c>
      <c r="CR45" s="60">
        <v>0</v>
      </c>
      <c r="CS45" s="60">
        <v>0</v>
      </c>
      <c r="CT45" s="60">
        <v>0</v>
      </c>
      <c r="CU45" s="60">
        <v>0</v>
      </c>
    </row>
    <row r="46" spans="1:99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  <c r="CM46" s="60">
        <v>0</v>
      </c>
      <c r="CN46" s="60">
        <v>0</v>
      </c>
      <c r="CO46" s="60">
        <v>0</v>
      </c>
      <c r="CP46" s="60">
        <v>0</v>
      </c>
      <c r="CQ46" s="60">
        <v>0</v>
      </c>
      <c r="CR46" s="60">
        <v>0</v>
      </c>
      <c r="CS46" s="60">
        <v>0</v>
      </c>
      <c r="CT46" s="60">
        <v>0</v>
      </c>
      <c r="CU46" s="60">
        <v>0</v>
      </c>
    </row>
    <row r="47" spans="1:99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  <c r="CM47" s="60">
        <v>0</v>
      </c>
      <c r="CN47" s="60">
        <v>0</v>
      </c>
      <c r="CO47" s="60">
        <v>0</v>
      </c>
      <c r="CP47" s="60">
        <v>0</v>
      </c>
      <c r="CQ47" s="60">
        <v>0</v>
      </c>
      <c r="CR47" s="60">
        <v>0</v>
      </c>
      <c r="CS47" s="60">
        <v>0</v>
      </c>
      <c r="CT47" s="60">
        <v>0</v>
      </c>
      <c r="CU47" s="60">
        <v>0</v>
      </c>
    </row>
    <row r="48" spans="1:99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  <c r="CM48" s="60">
        <v>0</v>
      </c>
      <c r="CN48" s="60">
        <v>0</v>
      </c>
      <c r="CO48" s="60">
        <v>0</v>
      </c>
      <c r="CP48" s="60">
        <v>0</v>
      </c>
      <c r="CQ48" s="60">
        <v>0</v>
      </c>
      <c r="CR48" s="60">
        <v>0</v>
      </c>
      <c r="CS48" s="60">
        <v>0</v>
      </c>
      <c r="CT48" s="60">
        <v>0</v>
      </c>
      <c r="CU48" s="60">
        <v>0</v>
      </c>
    </row>
    <row r="49" spans="1:99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  <c r="CM49" s="60">
        <v>0</v>
      </c>
      <c r="CN49" s="60">
        <v>0</v>
      </c>
      <c r="CO49" s="60">
        <v>0</v>
      </c>
      <c r="CP49" s="60">
        <v>0</v>
      </c>
      <c r="CQ49" s="60">
        <v>0</v>
      </c>
      <c r="CR49" s="60">
        <v>0</v>
      </c>
      <c r="CS49" s="60">
        <v>0</v>
      </c>
      <c r="CT49" s="60">
        <v>0</v>
      </c>
      <c r="CU49" s="60">
        <v>0</v>
      </c>
    </row>
    <row r="50" spans="1:99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  <c r="CM50" s="60">
        <v>0</v>
      </c>
      <c r="CN50" s="60">
        <v>0</v>
      </c>
      <c r="CO50" s="60">
        <v>0</v>
      </c>
      <c r="CP50" s="60">
        <v>0</v>
      </c>
      <c r="CQ50" s="60">
        <v>0</v>
      </c>
      <c r="CR50" s="60">
        <v>0</v>
      </c>
      <c r="CS50" s="60">
        <v>0</v>
      </c>
      <c r="CT50" s="60">
        <v>0</v>
      </c>
      <c r="CU50" s="60">
        <v>0</v>
      </c>
    </row>
    <row r="51" spans="1:99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  <c r="CM51" s="60">
        <v>0</v>
      </c>
      <c r="CN51" s="60">
        <v>0</v>
      </c>
      <c r="CO51" s="60">
        <v>0</v>
      </c>
      <c r="CP51" s="60">
        <v>0</v>
      </c>
      <c r="CQ51" s="60">
        <v>0</v>
      </c>
      <c r="CR51" s="60">
        <v>0</v>
      </c>
      <c r="CS51" s="60">
        <v>0</v>
      </c>
      <c r="CT51" s="60">
        <v>0</v>
      </c>
      <c r="CU51" s="60">
        <v>0</v>
      </c>
    </row>
    <row r="52" spans="1:99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  <c r="CM52" s="60">
        <v>0</v>
      </c>
      <c r="CN52" s="60">
        <v>0</v>
      </c>
      <c r="CO52" s="60">
        <v>0</v>
      </c>
      <c r="CP52" s="60">
        <v>0</v>
      </c>
      <c r="CQ52" s="60">
        <v>0</v>
      </c>
      <c r="CR52" s="60">
        <v>0</v>
      </c>
      <c r="CS52" s="60">
        <v>0</v>
      </c>
      <c r="CT52" s="60">
        <v>0</v>
      </c>
      <c r="CU52" s="60">
        <v>0</v>
      </c>
    </row>
    <row r="53" spans="1:99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  <c r="CM53" s="60">
        <v>0</v>
      </c>
      <c r="CN53" s="60">
        <v>0</v>
      </c>
      <c r="CO53" s="60">
        <v>0</v>
      </c>
      <c r="CP53" s="60">
        <v>0</v>
      </c>
      <c r="CQ53" s="60">
        <v>0</v>
      </c>
      <c r="CR53" s="60">
        <v>0</v>
      </c>
      <c r="CS53" s="60">
        <v>0</v>
      </c>
      <c r="CT53" s="60">
        <v>0</v>
      </c>
      <c r="CU53" s="60">
        <v>0</v>
      </c>
    </row>
    <row r="54" spans="1:99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-485401.19000000012</v>
      </c>
      <c r="AU54" s="60">
        <v>-485401.19000000012</v>
      </c>
      <c r="AV54" s="60">
        <v>0</v>
      </c>
      <c r="AW54" s="60">
        <v>0</v>
      </c>
      <c r="AX54" s="60">
        <v>0</v>
      </c>
      <c r="AY54" s="60">
        <v>485401.19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  <c r="CM54" s="60">
        <v>0</v>
      </c>
      <c r="CN54" s="60">
        <v>0</v>
      </c>
      <c r="CO54" s="60">
        <v>0</v>
      </c>
      <c r="CP54" s="60">
        <v>0</v>
      </c>
      <c r="CQ54" s="60">
        <v>0</v>
      </c>
      <c r="CR54" s="60">
        <v>0</v>
      </c>
      <c r="CS54" s="60">
        <v>0</v>
      </c>
      <c r="CT54" s="60">
        <v>0</v>
      </c>
      <c r="CU54" s="60">
        <v>0</v>
      </c>
    </row>
    <row r="55" spans="1:99" ht="12.75" customHeight="1">
      <c r="A55" s="43" t="s">
        <v>97</v>
      </c>
      <c r="B55" s="58">
        <v>2002</v>
      </c>
      <c r="C55" s="59" t="s">
        <v>377</v>
      </c>
      <c r="D55" s="60">
        <v>1953728582.6499991</v>
      </c>
      <c r="E55" s="60">
        <v>2172672752.8399997</v>
      </c>
      <c r="F55" s="60">
        <v>2176408647.4799995</v>
      </c>
      <c r="G55" s="60">
        <v>-3735894.64</v>
      </c>
      <c r="H55" s="60">
        <v>-219396887.05000043</v>
      </c>
      <c r="I55" s="60">
        <v>-219396887.05000043</v>
      </c>
      <c r="J55" s="60">
        <v>-1396622064.0200005</v>
      </c>
      <c r="K55" s="60">
        <v>1177225176.97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452716.86000000004</v>
      </c>
      <c r="W55" s="60">
        <v>369955.62</v>
      </c>
      <c r="X55" s="60">
        <v>0</v>
      </c>
      <c r="Y55" s="60">
        <v>83550.78</v>
      </c>
      <c r="Z55" s="60">
        <v>-789.53999999999985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-1997246302.0299997</v>
      </c>
      <c r="AO55" s="60">
        <v>-427697382.28999996</v>
      </c>
      <c r="AP55" s="60">
        <v>-427697382.28999996</v>
      </c>
      <c r="AQ55" s="60">
        <v>0</v>
      </c>
      <c r="AR55" s="60">
        <v>-105250341.1700002</v>
      </c>
      <c r="AS55" s="60">
        <v>-105250341.1700002</v>
      </c>
      <c r="AT55" s="60">
        <v>-688944704.12000024</v>
      </c>
      <c r="AU55" s="60">
        <v>-539235049.05000019</v>
      </c>
      <c r="AV55" s="60">
        <v>-149709655.07000005</v>
      </c>
      <c r="AW55" s="60">
        <v>0</v>
      </c>
      <c r="AX55" s="60">
        <v>0</v>
      </c>
      <c r="AY55" s="60">
        <v>583694362.95000005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-18219869.229999959</v>
      </c>
      <c r="BK55" s="60">
        <v>-18219869.229999959</v>
      </c>
      <c r="BL55" s="60">
        <v>-188528794.29999995</v>
      </c>
      <c r="BM55" s="60">
        <v>170308925.06999999</v>
      </c>
      <c r="BN55" s="60">
        <v>0</v>
      </c>
      <c r="BO55" s="60">
        <v>0</v>
      </c>
      <c r="BP55" s="60">
        <v>0</v>
      </c>
      <c r="BQ55" s="60">
        <v>-88016.099999996834</v>
      </c>
      <c r="BR55" s="60">
        <v>-88016.099999996834</v>
      </c>
      <c r="BS55" s="60">
        <v>0</v>
      </c>
      <c r="BT55" s="60">
        <v>0</v>
      </c>
      <c r="BU55" s="60">
        <v>-1445990693.2399995</v>
      </c>
      <c r="BV55" s="60">
        <v>-1205585895.1399996</v>
      </c>
      <c r="BW55" s="60">
        <v>-159120301.78</v>
      </c>
      <c r="BX55" s="60">
        <v>-27455894.929999996</v>
      </c>
      <c r="BY55" s="60">
        <v>0</v>
      </c>
      <c r="BZ55" s="60">
        <v>-2678931.29</v>
      </c>
      <c r="CA55" s="60">
        <v>-51149670.100000001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  <c r="CM55" s="60">
        <v>0</v>
      </c>
      <c r="CN55" s="60">
        <v>0</v>
      </c>
      <c r="CO55" s="60">
        <v>0</v>
      </c>
      <c r="CP55" s="60">
        <v>0</v>
      </c>
      <c r="CQ55" s="60">
        <v>0</v>
      </c>
      <c r="CR55" s="60">
        <v>0</v>
      </c>
      <c r="CS55" s="60">
        <v>0</v>
      </c>
      <c r="CT55" s="60">
        <v>0</v>
      </c>
      <c r="CU55" s="60">
        <v>-43517719.380000591</v>
      </c>
    </row>
    <row r="56" spans="1:99" ht="12.75" customHeight="1">
      <c r="A56" s="43" t="s">
        <v>99</v>
      </c>
      <c r="B56" s="58">
        <v>2005</v>
      </c>
      <c r="C56" s="59" t="s">
        <v>377</v>
      </c>
      <c r="D56" s="60">
        <v>5211943.2699999996</v>
      </c>
      <c r="E56" s="60">
        <v>79974.59</v>
      </c>
      <c r="F56" s="60">
        <v>89621.95</v>
      </c>
      <c r="G56" s="60">
        <v>-9647.36</v>
      </c>
      <c r="H56" s="60">
        <v>37369.339999999997</v>
      </c>
      <c r="I56" s="60">
        <v>29137.61</v>
      </c>
      <c r="J56" s="60">
        <v>-113316.79</v>
      </c>
      <c r="K56" s="60">
        <v>142454.39999999999</v>
      </c>
      <c r="L56" s="60">
        <v>8231.73</v>
      </c>
      <c r="M56" s="60">
        <v>14708.93</v>
      </c>
      <c r="N56" s="60">
        <v>-6477.2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5094599.34</v>
      </c>
      <c r="W56" s="60">
        <v>2492775.5300000003</v>
      </c>
      <c r="X56" s="60">
        <v>0</v>
      </c>
      <c r="Y56" s="60">
        <v>0</v>
      </c>
      <c r="Z56" s="60">
        <v>2601823.81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-1404488.1800000009</v>
      </c>
      <c r="AO56" s="60">
        <v>-2929523.6</v>
      </c>
      <c r="AP56" s="60">
        <v>-2929523.6</v>
      </c>
      <c r="AQ56" s="60">
        <v>0</v>
      </c>
      <c r="AR56" s="60">
        <v>89381.889999999665</v>
      </c>
      <c r="AS56" s="60">
        <v>89381.889999999665</v>
      </c>
      <c r="AT56" s="60">
        <v>-3649380.72</v>
      </c>
      <c r="AU56" s="60">
        <v>-3649380.72</v>
      </c>
      <c r="AV56" s="60">
        <v>0</v>
      </c>
      <c r="AW56" s="60">
        <v>0</v>
      </c>
      <c r="AX56" s="60">
        <v>0</v>
      </c>
      <c r="AY56" s="60">
        <v>3738762.61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1816758.6899999995</v>
      </c>
      <c r="BK56" s="60">
        <v>1816758.6899999995</v>
      </c>
      <c r="BL56" s="60">
        <v>-4435504.3499999996</v>
      </c>
      <c r="BM56" s="60">
        <v>6252263.0399999991</v>
      </c>
      <c r="BN56" s="60">
        <v>0</v>
      </c>
      <c r="BO56" s="60">
        <v>0</v>
      </c>
      <c r="BP56" s="60">
        <v>0</v>
      </c>
      <c r="BQ56" s="60">
        <v>-272.07</v>
      </c>
      <c r="BR56" s="60">
        <v>-272.07</v>
      </c>
      <c r="BS56" s="60">
        <v>0</v>
      </c>
      <c r="BT56" s="60">
        <v>0</v>
      </c>
      <c r="BU56" s="60">
        <v>-109924.02</v>
      </c>
      <c r="BV56" s="60">
        <v>-11975.48</v>
      </c>
      <c r="BW56" s="60">
        <v>-74798.84</v>
      </c>
      <c r="BX56" s="60">
        <v>-7543.85</v>
      </c>
      <c r="BY56" s="60">
        <v>0</v>
      </c>
      <c r="BZ56" s="60">
        <v>-5316.99</v>
      </c>
      <c r="CA56" s="60">
        <v>-9794.25</v>
      </c>
      <c r="CB56" s="60">
        <v>0</v>
      </c>
      <c r="CC56" s="60">
        <v>-494.61</v>
      </c>
      <c r="CD56" s="60">
        <v>-270909.07</v>
      </c>
      <c r="CE56" s="60">
        <v>0</v>
      </c>
      <c r="CF56" s="60">
        <v>0</v>
      </c>
      <c r="CG56" s="60">
        <v>0</v>
      </c>
      <c r="CH56" s="60">
        <v>0</v>
      </c>
      <c r="CI56" s="60">
        <v>-270909.07</v>
      </c>
      <c r="CJ56" s="60">
        <v>0</v>
      </c>
      <c r="CK56" s="60">
        <v>0</v>
      </c>
      <c r="CL56" s="60">
        <v>0</v>
      </c>
      <c r="CM56" s="60">
        <v>0</v>
      </c>
      <c r="CN56" s="60">
        <v>0</v>
      </c>
      <c r="CO56" s="60">
        <v>0</v>
      </c>
      <c r="CP56" s="60">
        <v>0</v>
      </c>
      <c r="CQ56" s="60">
        <v>0</v>
      </c>
      <c r="CR56" s="60">
        <v>0</v>
      </c>
      <c r="CS56" s="60">
        <v>0</v>
      </c>
      <c r="CT56" s="60">
        <v>0</v>
      </c>
      <c r="CU56" s="60">
        <v>3807455.0899999989</v>
      </c>
    </row>
    <row r="57" spans="1:99" ht="12.75" customHeight="1">
      <c r="A57" s="43" t="s">
        <v>101</v>
      </c>
      <c r="B57" s="58">
        <v>2006</v>
      </c>
      <c r="C57" s="59" t="s">
        <v>378</v>
      </c>
      <c r="D57" s="60">
        <v>338204532.06999999</v>
      </c>
      <c r="E57" s="60">
        <v>325314050.07999998</v>
      </c>
      <c r="F57" s="60">
        <v>355933407.65999997</v>
      </c>
      <c r="G57" s="60">
        <v>-30619357.579999998</v>
      </c>
      <c r="H57" s="60">
        <v>-54921716.29999999</v>
      </c>
      <c r="I57" s="60">
        <v>-47223689.75999999</v>
      </c>
      <c r="J57" s="60">
        <v>-214869761.56</v>
      </c>
      <c r="K57" s="60">
        <v>167646071.80000001</v>
      </c>
      <c r="L57" s="60">
        <v>-7698026.54</v>
      </c>
      <c r="M57" s="60">
        <v>1395706.97</v>
      </c>
      <c r="N57" s="60">
        <v>-9093733.5099999998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58237627.359999992</v>
      </c>
      <c r="W57" s="60">
        <v>115.9</v>
      </c>
      <c r="X57" s="60">
        <v>0</v>
      </c>
      <c r="Y57" s="60">
        <v>-72962.58</v>
      </c>
      <c r="Z57" s="60">
        <v>58310474.039999992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-4.9000000000000004</v>
      </c>
      <c r="AG57" s="60">
        <v>9574575.8300000001</v>
      </c>
      <c r="AH57" s="60">
        <v>9574575.8300000001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-451025863.54587674</v>
      </c>
      <c r="AO57" s="60">
        <v>-63956001.5</v>
      </c>
      <c r="AP57" s="60">
        <v>-75430293.5</v>
      </c>
      <c r="AQ57" s="60">
        <v>11474292</v>
      </c>
      <c r="AR57" s="60">
        <v>22106846.599999994</v>
      </c>
      <c r="AS57" s="60">
        <v>21510298.049999997</v>
      </c>
      <c r="AT57" s="60">
        <v>-94042066.340000004</v>
      </c>
      <c r="AU57" s="60">
        <v>-83298646.340000004</v>
      </c>
      <c r="AV57" s="60">
        <v>-10743420</v>
      </c>
      <c r="AW57" s="60">
        <v>0</v>
      </c>
      <c r="AX57" s="60">
        <v>0</v>
      </c>
      <c r="AY57" s="60">
        <v>115552364.39</v>
      </c>
      <c r="AZ57" s="60">
        <v>596548.54999999702</v>
      </c>
      <c r="BA57" s="60">
        <v>20113983.859999999</v>
      </c>
      <c r="BB57" s="60">
        <v>16592144.76</v>
      </c>
      <c r="BC57" s="60">
        <v>3521839.1</v>
      </c>
      <c r="BD57" s="60">
        <v>0</v>
      </c>
      <c r="BE57" s="60">
        <v>0</v>
      </c>
      <c r="BF57" s="60">
        <v>-19517435.310000002</v>
      </c>
      <c r="BG57" s="60">
        <v>0</v>
      </c>
      <c r="BH57" s="60">
        <v>0</v>
      </c>
      <c r="BI57" s="60">
        <v>0</v>
      </c>
      <c r="BJ57" s="60">
        <v>-99453300.789999858</v>
      </c>
      <c r="BK57" s="60">
        <v>-99068192.649999857</v>
      </c>
      <c r="BL57" s="60">
        <v>-948793557.82999992</v>
      </c>
      <c r="BM57" s="60">
        <v>849725365.18000007</v>
      </c>
      <c r="BN57" s="60">
        <v>-385108.14</v>
      </c>
      <c r="BO57" s="60">
        <v>480534.5</v>
      </c>
      <c r="BP57" s="60">
        <v>-865642.64</v>
      </c>
      <c r="BQ57" s="60">
        <v>-1736601.5000000028</v>
      </c>
      <c r="BR57" s="60">
        <v>-1736601.5000000028</v>
      </c>
      <c r="BS57" s="60">
        <v>0</v>
      </c>
      <c r="BT57" s="60">
        <v>0</v>
      </c>
      <c r="BU57" s="60">
        <v>-307986806.35587686</v>
      </c>
      <c r="BV57" s="60">
        <v>-109816908.41587682</v>
      </c>
      <c r="BW57" s="60">
        <v>-113301160.54000001</v>
      </c>
      <c r="BX57" s="60">
        <v>-66333340.719999999</v>
      </c>
      <c r="BY57" s="60">
        <v>0</v>
      </c>
      <c r="BZ57" s="60">
        <v>-2703780.02</v>
      </c>
      <c r="CA57" s="60">
        <v>0</v>
      </c>
      <c r="CB57" s="60">
        <v>501496.13</v>
      </c>
      <c r="CC57" s="60">
        <v>-16333112.789999997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  <c r="CM57" s="60">
        <v>0</v>
      </c>
      <c r="CN57" s="60">
        <v>0</v>
      </c>
      <c r="CO57" s="60">
        <v>0</v>
      </c>
      <c r="CP57" s="60">
        <v>0</v>
      </c>
      <c r="CQ57" s="60">
        <v>0</v>
      </c>
      <c r="CR57" s="60">
        <v>0</v>
      </c>
      <c r="CS57" s="60">
        <v>0</v>
      </c>
      <c r="CT57" s="60">
        <v>0</v>
      </c>
      <c r="CU57" s="60">
        <v>-112821331.47587675</v>
      </c>
    </row>
    <row r="58" spans="1:99" ht="12.75" customHeight="1">
      <c r="A58" s="43" t="s">
        <v>103</v>
      </c>
      <c r="B58" s="58">
        <v>2007</v>
      </c>
      <c r="C58" s="59" t="s">
        <v>377</v>
      </c>
      <c r="D58" s="60">
        <v>287762488.64999998</v>
      </c>
      <c r="E58" s="60">
        <v>238038548.30000001</v>
      </c>
      <c r="F58" s="60">
        <v>247168340</v>
      </c>
      <c r="G58" s="60">
        <v>-9129791.6999999993</v>
      </c>
      <c r="H58" s="60">
        <v>-9160099.2800000012</v>
      </c>
      <c r="I58" s="60">
        <v>-9160099.2800000012</v>
      </c>
      <c r="J58" s="60">
        <v>-46556963.060000002</v>
      </c>
      <c r="K58" s="60">
        <v>37396863.780000001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58426053.549999997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58426053.549999997</v>
      </c>
      <c r="AF58" s="60">
        <v>0</v>
      </c>
      <c r="AG58" s="60">
        <v>457986.08</v>
      </c>
      <c r="AH58" s="60">
        <v>457986.08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-181227871.95999998</v>
      </c>
      <c r="AO58" s="60">
        <v>-11167951.369999999</v>
      </c>
      <c r="AP58" s="60">
        <v>-11167951.369999999</v>
      </c>
      <c r="AQ58" s="60">
        <v>0</v>
      </c>
      <c r="AR58" s="60">
        <v>-9948281.4000000004</v>
      </c>
      <c r="AS58" s="60">
        <v>-9938677.0500000007</v>
      </c>
      <c r="AT58" s="60">
        <v>-16404350.620000001</v>
      </c>
      <c r="AU58" s="60">
        <v>-10817628.82</v>
      </c>
      <c r="AV58" s="60">
        <v>-5586721.7999999998</v>
      </c>
      <c r="AW58" s="60">
        <v>0</v>
      </c>
      <c r="AX58" s="60">
        <v>0</v>
      </c>
      <c r="AY58" s="60">
        <v>6465673.5700000003</v>
      </c>
      <c r="AZ58" s="60">
        <v>-9604.35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-9604.35</v>
      </c>
      <c r="BG58" s="60">
        <v>0</v>
      </c>
      <c r="BH58" s="60">
        <v>0</v>
      </c>
      <c r="BI58" s="60">
        <v>0</v>
      </c>
      <c r="BJ58" s="60">
        <v>-39330591.960000008</v>
      </c>
      <c r="BK58" s="60">
        <v>-39330591.960000008</v>
      </c>
      <c r="BL58" s="60">
        <v>-159838445.93000001</v>
      </c>
      <c r="BM58" s="60">
        <v>120507853.97</v>
      </c>
      <c r="BN58" s="60">
        <v>0</v>
      </c>
      <c r="BO58" s="60">
        <v>0</v>
      </c>
      <c r="BP58" s="60">
        <v>0</v>
      </c>
      <c r="BQ58" s="60">
        <v>-3115895.0700000003</v>
      </c>
      <c r="BR58" s="60">
        <v>-3115895.0700000003</v>
      </c>
      <c r="BS58" s="60">
        <v>0</v>
      </c>
      <c r="BT58" s="60">
        <v>0</v>
      </c>
      <c r="BU58" s="60">
        <v>-117665152.15999998</v>
      </c>
      <c r="BV58" s="60">
        <v>-84524130.049999982</v>
      </c>
      <c r="BW58" s="60">
        <v>-29049834.839999996</v>
      </c>
      <c r="BX58" s="60">
        <v>-11762562.060000002</v>
      </c>
      <c r="BY58" s="60">
        <v>0</v>
      </c>
      <c r="BZ58" s="60">
        <v>27210824.109999999</v>
      </c>
      <c r="CA58" s="60">
        <v>-29914989.399999991</v>
      </c>
      <c r="CB58" s="60">
        <v>0</v>
      </c>
      <c r="CC58" s="60">
        <v>10375540.079999998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  <c r="CM58" s="60">
        <v>0</v>
      </c>
      <c r="CN58" s="60">
        <v>0</v>
      </c>
      <c r="CO58" s="60">
        <v>0</v>
      </c>
      <c r="CP58" s="60">
        <v>0</v>
      </c>
      <c r="CQ58" s="60">
        <v>0</v>
      </c>
      <c r="CR58" s="60">
        <v>0</v>
      </c>
      <c r="CS58" s="60">
        <v>0</v>
      </c>
      <c r="CT58" s="60">
        <v>0</v>
      </c>
      <c r="CU58" s="60">
        <v>106534616.69</v>
      </c>
    </row>
    <row r="59" spans="1:99" ht="12.75" customHeight="1">
      <c r="A59" s="43" t="s">
        <v>105</v>
      </c>
      <c r="B59" s="58">
        <v>2008</v>
      </c>
      <c r="C59" s="59" t="s">
        <v>377</v>
      </c>
      <c r="D59" s="60">
        <v>269166549.53999996</v>
      </c>
      <c r="E59" s="60">
        <v>172348246.56999999</v>
      </c>
      <c r="F59" s="60">
        <v>172348246.56999999</v>
      </c>
      <c r="G59" s="60">
        <v>0</v>
      </c>
      <c r="H59" s="60">
        <v>-6240032.5900000036</v>
      </c>
      <c r="I59" s="60">
        <v>-6240032.5900000036</v>
      </c>
      <c r="J59" s="60">
        <v>-182130103.72</v>
      </c>
      <c r="K59" s="60">
        <v>175890071.13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103058335.56</v>
      </c>
      <c r="W59" s="60">
        <v>88564373.579999998</v>
      </c>
      <c r="X59" s="60">
        <v>0</v>
      </c>
      <c r="Y59" s="60">
        <v>14493961.98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-211302400.69511998</v>
      </c>
      <c r="AO59" s="60">
        <v>-18623409.219999999</v>
      </c>
      <c r="AP59" s="60">
        <v>-18623409.219999999</v>
      </c>
      <c r="AQ59" s="60">
        <v>0</v>
      </c>
      <c r="AR59" s="60">
        <v>-49764789.669999994</v>
      </c>
      <c r="AS59" s="60">
        <v>-49764789.669999994</v>
      </c>
      <c r="AT59" s="60">
        <v>-100387035.94</v>
      </c>
      <c r="AU59" s="60">
        <v>-8508125</v>
      </c>
      <c r="AV59" s="60">
        <v>-91878910.939999998</v>
      </c>
      <c r="AW59" s="60">
        <v>0</v>
      </c>
      <c r="AX59" s="60">
        <v>0</v>
      </c>
      <c r="AY59" s="60">
        <v>50622246.270000003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-2496247.6700000004</v>
      </c>
      <c r="BK59" s="60">
        <v>-2496247.6700000004</v>
      </c>
      <c r="BL59" s="60">
        <v>-3123679.49</v>
      </c>
      <c r="BM59" s="60">
        <v>627431.81999999995</v>
      </c>
      <c r="BN59" s="60">
        <v>0</v>
      </c>
      <c r="BO59" s="60">
        <v>0</v>
      </c>
      <c r="BP59" s="60">
        <v>0</v>
      </c>
      <c r="BQ59" s="60">
        <v>-1499638.84</v>
      </c>
      <c r="BR59" s="60">
        <v>-1499638.84</v>
      </c>
      <c r="BS59" s="60">
        <v>0</v>
      </c>
      <c r="BT59" s="60">
        <v>0</v>
      </c>
      <c r="BU59" s="60">
        <v>-138918315.29512</v>
      </c>
      <c r="BV59" s="60">
        <v>-6176594.5099999998</v>
      </c>
      <c r="BW59" s="60">
        <v>-39624754.253842004</v>
      </c>
      <c r="BX59" s="60">
        <v>-10983911.338288</v>
      </c>
      <c r="BY59" s="60">
        <v>0</v>
      </c>
      <c r="BZ59" s="60">
        <v>0</v>
      </c>
      <c r="CA59" s="60">
        <v>-82132855.192990005</v>
      </c>
      <c r="CB59" s="60">
        <v>0</v>
      </c>
      <c r="CC59" s="60">
        <v>-200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  <c r="CM59" s="60">
        <v>0</v>
      </c>
      <c r="CN59" s="60">
        <v>0</v>
      </c>
      <c r="CO59" s="60">
        <v>0</v>
      </c>
      <c r="CP59" s="60">
        <v>0</v>
      </c>
      <c r="CQ59" s="60">
        <v>0</v>
      </c>
      <c r="CR59" s="60">
        <v>0</v>
      </c>
      <c r="CS59" s="60">
        <v>0</v>
      </c>
      <c r="CT59" s="60">
        <v>0</v>
      </c>
      <c r="CU59" s="60">
        <v>57864148.844879985</v>
      </c>
    </row>
    <row r="60" spans="1:99" ht="12.75" customHeight="1">
      <c r="A60" s="43" t="s">
        <v>107</v>
      </c>
      <c r="B60" s="58">
        <v>3001</v>
      </c>
      <c r="C60" s="59" t="s">
        <v>378</v>
      </c>
      <c r="D60" s="60">
        <v>17697684542.370003</v>
      </c>
      <c r="E60" s="60">
        <v>12526526718.160002</v>
      </c>
      <c r="F60" s="60">
        <v>12922848509.390001</v>
      </c>
      <c r="G60" s="60">
        <v>-396321791.22999996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5128439334.8299999</v>
      </c>
      <c r="W60" s="60">
        <v>568218232.24000013</v>
      </c>
      <c r="X60" s="60">
        <v>390520416.5</v>
      </c>
      <c r="Y60" s="60">
        <v>1062877867.0500001</v>
      </c>
      <c r="Z60" s="60">
        <v>3106638919.04</v>
      </c>
      <c r="AA60" s="60">
        <v>0</v>
      </c>
      <c r="AB60" s="60">
        <v>0</v>
      </c>
      <c r="AC60" s="60">
        <v>0</v>
      </c>
      <c r="AD60" s="60">
        <v>183900</v>
      </c>
      <c r="AE60" s="60">
        <v>0</v>
      </c>
      <c r="AF60" s="60">
        <v>0</v>
      </c>
      <c r="AG60" s="60">
        <v>42718489.380000003</v>
      </c>
      <c r="AH60" s="60">
        <v>42718489.380000003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-14427298872.819559</v>
      </c>
      <c r="AO60" s="60">
        <v>-2771453285.73</v>
      </c>
      <c r="AP60" s="60">
        <v>-2908316122.3099999</v>
      </c>
      <c r="AQ60" s="60">
        <v>136862836.58000001</v>
      </c>
      <c r="AR60" s="60">
        <v>-416407365</v>
      </c>
      <c r="AS60" s="60">
        <v>-696223730</v>
      </c>
      <c r="AT60" s="60">
        <v>-696223730</v>
      </c>
      <c r="AU60" s="60">
        <v>-577753699</v>
      </c>
      <c r="AV60" s="60">
        <v>-118470031</v>
      </c>
      <c r="AW60" s="60">
        <v>0</v>
      </c>
      <c r="AX60" s="60">
        <v>0</v>
      </c>
      <c r="AY60" s="60">
        <v>0</v>
      </c>
      <c r="AZ60" s="60">
        <v>279816365</v>
      </c>
      <c r="BA60" s="60">
        <v>279816365</v>
      </c>
      <c r="BB60" s="60">
        <v>233279020</v>
      </c>
      <c r="BC60" s="60">
        <v>46537345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-5414748337.5795584</v>
      </c>
      <c r="BK60" s="60">
        <v>-4944677734.7195587</v>
      </c>
      <c r="BL60" s="60">
        <v>-36149306243.719559</v>
      </c>
      <c r="BM60" s="60">
        <v>31204628509</v>
      </c>
      <c r="BN60" s="60">
        <v>-470070602.86000001</v>
      </c>
      <c r="BO60" s="60">
        <v>-230979799.86000001</v>
      </c>
      <c r="BP60" s="60">
        <v>-239090803</v>
      </c>
      <c r="BQ60" s="60">
        <v>-5581015</v>
      </c>
      <c r="BR60" s="60">
        <v>-5581015</v>
      </c>
      <c r="BS60" s="60">
        <v>0</v>
      </c>
      <c r="BT60" s="60">
        <v>0</v>
      </c>
      <c r="BU60" s="60">
        <v>-5708341750.3399992</v>
      </c>
      <c r="BV60" s="60">
        <v>-2427758820.5</v>
      </c>
      <c r="BW60" s="60">
        <v>-2124955377.8599999</v>
      </c>
      <c r="BX60" s="60">
        <v>-615611072.42000008</v>
      </c>
      <c r="BY60" s="60">
        <v>0</v>
      </c>
      <c r="BZ60" s="60">
        <v>0</v>
      </c>
      <c r="CA60" s="60">
        <v>-39094969.219999999</v>
      </c>
      <c r="CB60" s="60">
        <v>759.85</v>
      </c>
      <c r="CC60" s="60">
        <v>-500922270.19</v>
      </c>
      <c r="CD60" s="60">
        <v>-110767119.17</v>
      </c>
      <c r="CE60" s="60">
        <v>-3124542.99</v>
      </c>
      <c r="CF60" s="60">
        <v>-204193.47999999998</v>
      </c>
      <c r="CG60" s="60">
        <v>0</v>
      </c>
      <c r="CH60" s="60">
        <v>-106241182.7</v>
      </c>
      <c r="CI60" s="60">
        <v>-1197200</v>
      </c>
      <c r="CJ60" s="60">
        <v>0</v>
      </c>
      <c r="CK60" s="60">
        <v>0</v>
      </c>
      <c r="CL60" s="60">
        <v>0</v>
      </c>
      <c r="CM60" s="60">
        <v>0</v>
      </c>
      <c r="CN60" s="60">
        <v>0</v>
      </c>
      <c r="CO60" s="60">
        <v>0</v>
      </c>
      <c r="CP60" s="60">
        <v>0</v>
      </c>
      <c r="CQ60" s="60">
        <v>0</v>
      </c>
      <c r="CR60" s="60">
        <v>0</v>
      </c>
      <c r="CS60" s="60">
        <v>0</v>
      </c>
      <c r="CT60" s="60">
        <v>0</v>
      </c>
      <c r="CU60" s="60">
        <v>3270385669.5504436</v>
      </c>
    </row>
    <row r="61" spans="1:99" ht="12.75" customHeight="1">
      <c r="A61" s="43" t="s">
        <v>109</v>
      </c>
      <c r="B61" s="58">
        <v>3002</v>
      </c>
      <c r="C61" s="59" t="s">
        <v>378</v>
      </c>
      <c r="D61" s="60">
        <v>1901115021.1200001</v>
      </c>
      <c r="E61" s="60">
        <v>1660986114.0700002</v>
      </c>
      <c r="F61" s="60">
        <v>1735699439.2900002</v>
      </c>
      <c r="G61" s="60">
        <v>-74713325.219999999</v>
      </c>
      <c r="H61" s="60">
        <v>-118621854.20000002</v>
      </c>
      <c r="I61" s="60">
        <v>-114396187.58000001</v>
      </c>
      <c r="J61" s="60">
        <v>-343180997.98000002</v>
      </c>
      <c r="K61" s="60">
        <v>228784810.40000001</v>
      </c>
      <c r="L61" s="60">
        <v>-4225666.62</v>
      </c>
      <c r="M61" s="60">
        <v>3847047.84</v>
      </c>
      <c r="N61" s="60">
        <v>-8072714.46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353030390.38999999</v>
      </c>
      <c r="W61" s="60">
        <v>46553410.359999999</v>
      </c>
      <c r="X61" s="60">
        <v>1107915.77</v>
      </c>
      <c r="Y61" s="60">
        <v>31927081.949999999</v>
      </c>
      <c r="Z61" s="60">
        <v>273441982.31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5720370.8600000003</v>
      </c>
      <c r="AH61" s="60">
        <v>5720370.8600000003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-1843868069.6066058</v>
      </c>
      <c r="AO61" s="60">
        <v>-273907266.58999997</v>
      </c>
      <c r="AP61" s="60">
        <v>-292073676.07999998</v>
      </c>
      <c r="AQ61" s="60">
        <v>18166409.490000002</v>
      </c>
      <c r="AR61" s="60">
        <v>-13017221.509999976</v>
      </c>
      <c r="AS61" s="60">
        <v>-8658139.5299999714</v>
      </c>
      <c r="AT61" s="60">
        <v>-165284457.19999999</v>
      </c>
      <c r="AU61" s="60">
        <v>-144580274.03999999</v>
      </c>
      <c r="AV61" s="60">
        <v>-20704183.16</v>
      </c>
      <c r="AW61" s="60">
        <v>0</v>
      </c>
      <c r="AX61" s="60">
        <v>0</v>
      </c>
      <c r="AY61" s="60">
        <v>156626317.67000002</v>
      </c>
      <c r="AZ61" s="60">
        <v>-4359081.9800000042</v>
      </c>
      <c r="BA61" s="60">
        <v>43690113.999999993</v>
      </c>
      <c r="BB61" s="60">
        <v>38055677.809999995</v>
      </c>
      <c r="BC61" s="60">
        <v>5634436.1899999995</v>
      </c>
      <c r="BD61" s="60">
        <v>0</v>
      </c>
      <c r="BE61" s="60">
        <v>0</v>
      </c>
      <c r="BF61" s="60">
        <v>-48049195.979999997</v>
      </c>
      <c r="BG61" s="60">
        <v>-43015860.719999999</v>
      </c>
      <c r="BH61" s="60">
        <v>-43015860.719999999</v>
      </c>
      <c r="BI61" s="60">
        <v>0</v>
      </c>
      <c r="BJ61" s="60">
        <v>-807928481.19000006</v>
      </c>
      <c r="BK61" s="60">
        <v>-807928481.19000006</v>
      </c>
      <c r="BL61" s="60">
        <v>-4940232108.21</v>
      </c>
      <c r="BM61" s="60">
        <v>4132303627.02</v>
      </c>
      <c r="BN61" s="60">
        <v>0</v>
      </c>
      <c r="BO61" s="60">
        <v>0</v>
      </c>
      <c r="BP61" s="60">
        <v>0</v>
      </c>
      <c r="BQ61" s="60">
        <v>-10540574.300000001</v>
      </c>
      <c r="BR61" s="60">
        <v>-10540574.300000001</v>
      </c>
      <c r="BS61" s="60">
        <v>0</v>
      </c>
      <c r="BT61" s="60">
        <v>0</v>
      </c>
      <c r="BU61" s="60">
        <v>-693834439.70660591</v>
      </c>
      <c r="BV61" s="60">
        <v>-547577784.68660593</v>
      </c>
      <c r="BW61" s="60">
        <v>-111764520.98</v>
      </c>
      <c r="BX61" s="60">
        <v>-33459375.359999999</v>
      </c>
      <c r="BY61" s="60">
        <v>0</v>
      </c>
      <c r="BZ61" s="60">
        <v>-55392137.890000001</v>
      </c>
      <c r="CA61" s="60">
        <v>-4514395.18</v>
      </c>
      <c r="CB61" s="60">
        <v>60127531.939999998</v>
      </c>
      <c r="CC61" s="60">
        <v>-1253757.55</v>
      </c>
      <c r="CD61" s="60">
        <v>-1624225.5899999999</v>
      </c>
      <c r="CE61" s="60">
        <v>-457186.37</v>
      </c>
      <c r="CF61" s="60">
        <v>0</v>
      </c>
      <c r="CG61" s="60">
        <v>0</v>
      </c>
      <c r="CH61" s="60">
        <v>-92919.540000000008</v>
      </c>
      <c r="CI61" s="60">
        <v>-1074119.6799999999</v>
      </c>
      <c r="CJ61" s="60">
        <v>0</v>
      </c>
      <c r="CK61" s="60">
        <v>0</v>
      </c>
      <c r="CL61" s="60">
        <v>0</v>
      </c>
      <c r="CM61" s="60">
        <v>0</v>
      </c>
      <c r="CN61" s="60">
        <v>0</v>
      </c>
      <c r="CO61" s="60">
        <v>0</v>
      </c>
      <c r="CP61" s="60">
        <v>0</v>
      </c>
      <c r="CQ61" s="60">
        <v>0</v>
      </c>
      <c r="CR61" s="60">
        <v>0</v>
      </c>
      <c r="CS61" s="60">
        <v>0</v>
      </c>
      <c r="CT61" s="60">
        <v>0</v>
      </c>
      <c r="CU61" s="60">
        <v>57246951.513394356</v>
      </c>
    </row>
    <row r="62" spans="1:99" ht="12.75" customHeight="1">
      <c r="A62" s="43" t="s">
        <v>111</v>
      </c>
      <c r="B62" s="58">
        <v>3003</v>
      </c>
      <c r="C62" s="59" t="s">
        <v>378</v>
      </c>
      <c r="D62" s="60">
        <v>12265415778.18</v>
      </c>
      <c r="E62" s="60">
        <v>11693057231.65</v>
      </c>
      <c r="F62" s="60">
        <v>12186694605.719999</v>
      </c>
      <c r="G62" s="60">
        <v>-493637374.06999999</v>
      </c>
      <c r="H62" s="60">
        <v>-958344775.14999998</v>
      </c>
      <c r="I62" s="60">
        <v>-958952087.29999995</v>
      </c>
      <c r="J62" s="60">
        <v>-2949462977.0999999</v>
      </c>
      <c r="K62" s="60">
        <v>1990510889.8</v>
      </c>
      <c r="L62" s="60">
        <v>607312.15000000037</v>
      </c>
      <c r="M62" s="60">
        <v>14729567.710000001</v>
      </c>
      <c r="N62" s="60">
        <v>-14122255.560000001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1506869945.9100001</v>
      </c>
      <c r="W62" s="60">
        <v>43652561.609999999</v>
      </c>
      <c r="X62" s="60">
        <v>63636.52</v>
      </c>
      <c r="Y62" s="60">
        <v>589223298.13</v>
      </c>
      <c r="Z62" s="60">
        <v>873930449.6500001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23833375.77</v>
      </c>
      <c r="AH62" s="60">
        <v>23833375.77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-11270144944.829996</v>
      </c>
      <c r="AO62" s="60">
        <v>-1994680310.49</v>
      </c>
      <c r="AP62" s="60">
        <v>-2125733358.76</v>
      </c>
      <c r="AQ62" s="60">
        <v>131053048.27000001</v>
      </c>
      <c r="AR62" s="60">
        <v>-19158668.790000021</v>
      </c>
      <c r="AS62" s="60">
        <v>-33544735.24000001</v>
      </c>
      <c r="AT62" s="60">
        <v>-1221006479.78</v>
      </c>
      <c r="AU62" s="60">
        <v>-979490244.22000003</v>
      </c>
      <c r="AV62" s="60">
        <v>-241516235.56</v>
      </c>
      <c r="AW62" s="60">
        <v>0</v>
      </c>
      <c r="AX62" s="60">
        <v>0</v>
      </c>
      <c r="AY62" s="60">
        <v>1187461744.54</v>
      </c>
      <c r="AZ62" s="60">
        <v>14386066.449999988</v>
      </c>
      <c r="BA62" s="60">
        <v>289511054.04999995</v>
      </c>
      <c r="BB62" s="60">
        <v>245148247.26999998</v>
      </c>
      <c r="BC62" s="60">
        <v>44362806.780000001</v>
      </c>
      <c r="BD62" s="60">
        <v>0</v>
      </c>
      <c r="BE62" s="60">
        <v>0</v>
      </c>
      <c r="BF62" s="60">
        <v>-275124987.59999996</v>
      </c>
      <c r="BG62" s="60">
        <v>-254509213.07999995</v>
      </c>
      <c r="BH62" s="60">
        <v>-254509213.07999995</v>
      </c>
      <c r="BI62" s="60">
        <v>0</v>
      </c>
      <c r="BJ62" s="60">
        <v>-5389261781.3199959</v>
      </c>
      <c r="BK62" s="60">
        <v>-5389261781.3199959</v>
      </c>
      <c r="BL62" s="60">
        <v>-23961754099.289997</v>
      </c>
      <c r="BM62" s="60">
        <v>18572492317.970001</v>
      </c>
      <c r="BN62" s="60">
        <v>0</v>
      </c>
      <c r="BO62" s="60">
        <v>0</v>
      </c>
      <c r="BP62" s="60">
        <v>0</v>
      </c>
      <c r="BQ62" s="60">
        <v>-43895066.599999994</v>
      </c>
      <c r="BR62" s="60">
        <v>-43895066.599999994</v>
      </c>
      <c r="BS62" s="60">
        <v>0</v>
      </c>
      <c r="BT62" s="60">
        <v>0</v>
      </c>
      <c r="BU62" s="60">
        <v>-3566864887.0799999</v>
      </c>
      <c r="BV62" s="60">
        <v>-2929022990.6999993</v>
      </c>
      <c r="BW62" s="60">
        <v>-618251041.96000004</v>
      </c>
      <c r="BX62" s="60">
        <v>-189158834.63</v>
      </c>
      <c r="BY62" s="60">
        <v>0</v>
      </c>
      <c r="BZ62" s="60">
        <v>-92994612.590000004</v>
      </c>
      <c r="CA62" s="60">
        <v>-25834604.809999999</v>
      </c>
      <c r="CB62" s="60">
        <v>299497001.77999997</v>
      </c>
      <c r="CC62" s="60">
        <v>-11099804.17</v>
      </c>
      <c r="CD62" s="60">
        <v>-1775017.4700000002</v>
      </c>
      <c r="CE62" s="60">
        <v>-423701.9</v>
      </c>
      <c r="CF62" s="60">
        <v>0</v>
      </c>
      <c r="CG62" s="60">
        <v>-43958.45</v>
      </c>
      <c r="CH62" s="60">
        <v>-608112.71</v>
      </c>
      <c r="CI62" s="60">
        <v>-699244.41</v>
      </c>
      <c r="CJ62" s="60">
        <v>0</v>
      </c>
      <c r="CK62" s="60">
        <v>0</v>
      </c>
      <c r="CL62" s="60">
        <v>0</v>
      </c>
      <c r="CM62" s="60">
        <v>0</v>
      </c>
      <c r="CN62" s="60">
        <v>0</v>
      </c>
      <c r="CO62" s="60">
        <v>0</v>
      </c>
      <c r="CP62" s="60">
        <v>0</v>
      </c>
      <c r="CQ62" s="60">
        <v>0</v>
      </c>
      <c r="CR62" s="60">
        <v>0</v>
      </c>
      <c r="CS62" s="60">
        <v>0</v>
      </c>
      <c r="CT62" s="60">
        <v>0</v>
      </c>
      <c r="CU62" s="60">
        <v>995270833.3500042</v>
      </c>
    </row>
    <row r="63" spans="1:99" ht="12.75" customHeight="1">
      <c r="A63" s="43" t="s">
        <v>113</v>
      </c>
      <c r="B63" s="58">
        <v>3004</v>
      </c>
      <c r="C63" s="59" t="s">
        <v>378</v>
      </c>
      <c r="D63" s="60">
        <v>16427149939.41</v>
      </c>
      <c r="E63" s="60">
        <v>11402615577.41</v>
      </c>
      <c r="F63" s="60">
        <v>11859679498.41</v>
      </c>
      <c r="G63" s="60">
        <v>-457063921</v>
      </c>
      <c r="H63" s="60">
        <v>-315004725</v>
      </c>
      <c r="I63" s="60">
        <v>-358687730</v>
      </c>
      <c r="J63" s="60">
        <v>-3492459650</v>
      </c>
      <c r="K63" s="60">
        <v>3133771920</v>
      </c>
      <c r="L63" s="60">
        <v>43683005</v>
      </c>
      <c r="M63" s="60">
        <v>262819898</v>
      </c>
      <c r="N63" s="60">
        <v>-219136893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4850140815</v>
      </c>
      <c r="W63" s="60">
        <v>864465790</v>
      </c>
      <c r="X63" s="60">
        <v>5149266</v>
      </c>
      <c r="Y63" s="60">
        <v>1162928663</v>
      </c>
      <c r="Z63" s="60">
        <v>2817597096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489398272</v>
      </c>
      <c r="AH63" s="60">
        <v>489398272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-14081699789.20018</v>
      </c>
      <c r="AO63" s="60">
        <v>-2891670179</v>
      </c>
      <c r="AP63" s="60">
        <v>-3019500830</v>
      </c>
      <c r="AQ63" s="60">
        <v>127830651</v>
      </c>
      <c r="AR63" s="60">
        <v>-59257566.609999835</v>
      </c>
      <c r="AS63" s="60">
        <v>-112104570.64999986</v>
      </c>
      <c r="AT63" s="60">
        <v>-1088655833.4099998</v>
      </c>
      <c r="AU63" s="60">
        <v>-953130299.40999997</v>
      </c>
      <c r="AV63" s="60">
        <v>-135525534</v>
      </c>
      <c r="AW63" s="60">
        <v>0</v>
      </c>
      <c r="AX63" s="60">
        <v>0</v>
      </c>
      <c r="AY63" s="60">
        <v>976551262.75999999</v>
      </c>
      <c r="AZ63" s="60">
        <v>52847004.040000021</v>
      </c>
      <c r="BA63" s="60">
        <v>305327517.04000002</v>
      </c>
      <c r="BB63" s="60">
        <v>269450725.04000002</v>
      </c>
      <c r="BC63" s="60">
        <v>35876792</v>
      </c>
      <c r="BD63" s="60">
        <v>0</v>
      </c>
      <c r="BE63" s="60">
        <v>0</v>
      </c>
      <c r="BF63" s="60">
        <v>-252480513</v>
      </c>
      <c r="BG63" s="60">
        <v>272808</v>
      </c>
      <c r="BH63" s="60">
        <v>427265</v>
      </c>
      <c r="BI63" s="60">
        <v>-154457</v>
      </c>
      <c r="BJ63" s="60">
        <v>-7462385035.9801788</v>
      </c>
      <c r="BK63" s="60">
        <v>-7477915717.9801788</v>
      </c>
      <c r="BL63" s="60">
        <v>-49120315782.980179</v>
      </c>
      <c r="BM63" s="60">
        <v>41642400065</v>
      </c>
      <c r="BN63" s="60">
        <v>15530682</v>
      </c>
      <c r="BO63" s="60">
        <v>134975858</v>
      </c>
      <c r="BP63" s="60">
        <v>-119445176</v>
      </c>
      <c r="BQ63" s="60">
        <v>-52898464.609999999</v>
      </c>
      <c r="BR63" s="60">
        <v>-52898464.609999999</v>
      </c>
      <c r="BS63" s="60">
        <v>0</v>
      </c>
      <c r="BT63" s="60">
        <v>0</v>
      </c>
      <c r="BU63" s="60">
        <v>-3615761351</v>
      </c>
      <c r="BV63" s="60">
        <v>-2366054492</v>
      </c>
      <c r="BW63" s="60">
        <v>-899438048</v>
      </c>
      <c r="BX63" s="60">
        <v>-223366080</v>
      </c>
      <c r="BY63" s="60">
        <v>0</v>
      </c>
      <c r="BZ63" s="60">
        <v>-87547516</v>
      </c>
      <c r="CA63" s="60">
        <v>-133025718</v>
      </c>
      <c r="CB63" s="60">
        <v>128307106</v>
      </c>
      <c r="CC63" s="60">
        <v>-34636603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  <c r="CM63" s="60">
        <v>0</v>
      </c>
      <c r="CN63" s="60">
        <v>0</v>
      </c>
      <c r="CO63" s="60">
        <v>0</v>
      </c>
      <c r="CP63" s="60">
        <v>0</v>
      </c>
      <c r="CQ63" s="60">
        <v>0</v>
      </c>
      <c r="CR63" s="60">
        <v>0</v>
      </c>
      <c r="CS63" s="60">
        <v>0</v>
      </c>
      <c r="CT63" s="60">
        <v>0</v>
      </c>
      <c r="CU63" s="60">
        <v>2345450150.2098198</v>
      </c>
    </row>
    <row r="64" spans="1:99" ht="12.75" customHeight="1">
      <c r="A64" s="43" t="s">
        <v>115</v>
      </c>
      <c r="B64" s="58">
        <v>3005</v>
      </c>
      <c r="C64" s="59" t="s">
        <v>378</v>
      </c>
      <c r="D64" s="60">
        <v>886815501.50999999</v>
      </c>
      <c r="E64" s="60">
        <v>951119954.29999995</v>
      </c>
      <c r="F64" s="60">
        <v>986884363.38</v>
      </c>
      <c r="G64" s="60">
        <v>-35764409.079999998</v>
      </c>
      <c r="H64" s="60">
        <v>-64304452.790000007</v>
      </c>
      <c r="I64" s="60">
        <v>-68701837.370000005</v>
      </c>
      <c r="J64" s="60">
        <v>-745344389.45000005</v>
      </c>
      <c r="K64" s="60">
        <v>676642552.08000004</v>
      </c>
      <c r="L64" s="60">
        <v>4397384.58</v>
      </c>
      <c r="M64" s="60">
        <v>12998954.800000001</v>
      </c>
      <c r="N64" s="60">
        <v>-8601570.2200000007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-515455720.35000002</v>
      </c>
      <c r="AO64" s="60">
        <v>-169377006.87</v>
      </c>
      <c r="AP64" s="60">
        <v>-173032399.56</v>
      </c>
      <c r="AQ64" s="60">
        <v>3655392.69</v>
      </c>
      <c r="AR64" s="60">
        <v>-12911037.33</v>
      </c>
      <c r="AS64" s="60">
        <v>-13387712.25</v>
      </c>
      <c r="AT64" s="60">
        <v>-36808759.079999998</v>
      </c>
      <c r="AU64" s="60">
        <v>-32554994.57</v>
      </c>
      <c r="AV64" s="60">
        <v>-18813987.579999998</v>
      </c>
      <c r="AW64" s="60">
        <v>0</v>
      </c>
      <c r="AX64" s="60">
        <v>14560223.07</v>
      </c>
      <c r="AY64" s="60">
        <v>23421046.829999998</v>
      </c>
      <c r="AZ64" s="60">
        <v>476674.92</v>
      </c>
      <c r="BA64" s="60">
        <v>796414.1</v>
      </c>
      <c r="BB64" s="60">
        <v>1020391.75</v>
      </c>
      <c r="BC64" s="60">
        <v>77087.75</v>
      </c>
      <c r="BD64" s="60">
        <v>0</v>
      </c>
      <c r="BE64" s="60">
        <v>-301065.40000000002</v>
      </c>
      <c r="BF64" s="60">
        <v>-319739.18</v>
      </c>
      <c r="BG64" s="60">
        <v>0</v>
      </c>
      <c r="BH64" s="60">
        <v>0</v>
      </c>
      <c r="BI64" s="60">
        <v>0</v>
      </c>
      <c r="BJ64" s="60">
        <v>-4399415.1700000027</v>
      </c>
      <c r="BK64" s="60">
        <v>-4417986.950000003</v>
      </c>
      <c r="BL64" s="60">
        <v>-71475127.340000004</v>
      </c>
      <c r="BM64" s="60">
        <v>67057140.390000001</v>
      </c>
      <c r="BN64" s="60">
        <v>18571.780000000028</v>
      </c>
      <c r="BO64" s="60">
        <v>2026936.73</v>
      </c>
      <c r="BP64" s="60">
        <v>-2008364.95</v>
      </c>
      <c r="BQ64" s="60">
        <v>-12715550.030000005</v>
      </c>
      <c r="BR64" s="60">
        <v>-12715550.030000005</v>
      </c>
      <c r="BS64" s="60">
        <v>0</v>
      </c>
      <c r="BT64" s="60">
        <v>0</v>
      </c>
      <c r="BU64" s="60">
        <v>-316052710.94999999</v>
      </c>
      <c r="BV64" s="60">
        <v>-155907305.02000001</v>
      </c>
      <c r="BW64" s="60">
        <v>-118700058.3</v>
      </c>
      <c r="BX64" s="60">
        <v>-9318017.8399999999</v>
      </c>
      <c r="BY64" s="60">
        <v>0</v>
      </c>
      <c r="BZ64" s="60">
        <v>-19566150.620000001</v>
      </c>
      <c r="CA64" s="60">
        <v>-30773827.760000002</v>
      </c>
      <c r="CB64" s="60">
        <v>18301663.030000001</v>
      </c>
      <c r="CC64" s="60">
        <v>-89014.44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  <c r="CM64" s="60">
        <v>0</v>
      </c>
      <c r="CN64" s="60">
        <v>0</v>
      </c>
      <c r="CO64" s="60">
        <v>0</v>
      </c>
      <c r="CP64" s="60">
        <v>0</v>
      </c>
      <c r="CQ64" s="60">
        <v>0</v>
      </c>
      <c r="CR64" s="60">
        <v>0</v>
      </c>
      <c r="CS64" s="60">
        <v>0</v>
      </c>
      <c r="CT64" s="60">
        <v>0</v>
      </c>
      <c r="CU64" s="60">
        <v>371359781.15999997</v>
      </c>
    </row>
    <row r="65" spans="1:99" ht="12.75" customHeight="1">
      <c r="A65" s="43" t="s">
        <v>116</v>
      </c>
      <c r="B65" s="58">
        <v>3006</v>
      </c>
      <c r="C65" s="59" t="s">
        <v>378</v>
      </c>
      <c r="D65" s="60">
        <v>16399864368.559999</v>
      </c>
      <c r="E65" s="60">
        <v>15027666695.48</v>
      </c>
      <c r="F65" s="60">
        <v>15448697575.639999</v>
      </c>
      <c r="G65" s="60">
        <v>-421030880.16000003</v>
      </c>
      <c r="H65" s="60">
        <v>-2112367807.7300005</v>
      </c>
      <c r="I65" s="60">
        <v>-2115327018.8500004</v>
      </c>
      <c r="J65" s="60">
        <v>-5565143275.8500004</v>
      </c>
      <c r="K65" s="60">
        <v>3449816257</v>
      </c>
      <c r="L65" s="60">
        <v>2959211.1199999973</v>
      </c>
      <c r="M65" s="60">
        <v>22061136.289999999</v>
      </c>
      <c r="N65" s="60">
        <v>-19101925.170000002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3394060188.8099999</v>
      </c>
      <c r="W65" s="60">
        <v>188244967.36000001</v>
      </c>
      <c r="X65" s="60">
        <v>0</v>
      </c>
      <c r="Y65" s="60">
        <v>-10486740.859999999</v>
      </c>
      <c r="Z65" s="60">
        <v>3216301962.3099999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90505292</v>
      </c>
      <c r="AH65" s="60">
        <v>90505292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-13949268862.929996</v>
      </c>
      <c r="AO65" s="60">
        <v>-2454504505.77</v>
      </c>
      <c r="AP65" s="60">
        <v>-2677322455.5999999</v>
      </c>
      <c r="AQ65" s="60">
        <v>222817949.83000001</v>
      </c>
      <c r="AR65" s="60">
        <v>-132983286.19000006</v>
      </c>
      <c r="AS65" s="60">
        <v>-191605148.08000004</v>
      </c>
      <c r="AT65" s="60">
        <v>-891037967</v>
      </c>
      <c r="AU65" s="60">
        <v>-774214729.06999993</v>
      </c>
      <c r="AV65" s="60">
        <v>-79909887.840000004</v>
      </c>
      <c r="AW65" s="60">
        <v>-36913350.090000004</v>
      </c>
      <c r="AX65" s="60">
        <v>0</v>
      </c>
      <c r="AY65" s="60">
        <v>699432818.91999996</v>
      </c>
      <c r="AZ65" s="60">
        <v>58621861.889999986</v>
      </c>
      <c r="BA65" s="60">
        <v>300497548.57999998</v>
      </c>
      <c r="BB65" s="60">
        <v>255711695.47999999</v>
      </c>
      <c r="BC65" s="60">
        <v>44785853.100000001</v>
      </c>
      <c r="BD65" s="60">
        <v>0</v>
      </c>
      <c r="BE65" s="60">
        <v>0</v>
      </c>
      <c r="BF65" s="60">
        <v>-241875686.69</v>
      </c>
      <c r="BG65" s="60">
        <v>0</v>
      </c>
      <c r="BH65" s="60">
        <v>0</v>
      </c>
      <c r="BI65" s="60">
        <v>0</v>
      </c>
      <c r="BJ65" s="60">
        <v>-7178372451.6999969</v>
      </c>
      <c r="BK65" s="60">
        <v>-7178151300.3799973</v>
      </c>
      <c r="BL65" s="60">
        <v>-46315943382.339996</v>
      </c>
      <c r="BM65" s="60">
        <v>39137792081.959999</v>
      </c>
      <c r="BN65" s="60">
        <v>-221151.3200000003</v>
      </c>
      <c r="BO65" s="60">
        <v>10896185.24</v>
      </c>
      <c r="BP65" s="60">
        <v>-11117336.560000001</v>
      </c>
      <c r="BQ65" s="60">
        <v>-62116279.689999998</v>
      </c>
      <c r="BR65" s="60">
        <v>-62116279.689999998</v>
      </c>
      <c r="BS65" s="60">
        <v>0</v>
      </c>
      <c r="BT65" s="60">
        <v>0</v>
      </c>
      <c r="BU65" s="60">
        <v>-4116220195.2400002</v>
      </c>
      <c r="BV65" s="60">
        <v>-2941779071.21</v>
      </c>
      <c r="BW65" s="60">
        <v>-943675427.69000006</v>
      </c>
      <c r="BX65" s="60">
        <v>-146946361.25</v>
      </c>
      <c r="BY65" s="60">
        <v>0</v>
      </c>
      <c r="BZ65" s="60">
        <v>-41199947.359999999</v>
      </c>
      <c r="CA65" s="60">
        <v>-174441894.52000001</v>
      </c>
      <c r="CB65" s="60">
        <v>152496775.58000001</v>
      </c>
      <c r="CC65" s="60">
        <v>-20674268.789999999</v>
      </c>
      <c r="CD65" s="60">
        <v>-5072144.34</v>
      </c>
      <c r="CE65" s="60">
        <v>0</v>
      </c>
      <c r="CF65" s="60">
        <v>0</v>
      </c>
      <c r="CG65" s="60">
        <v>0</v>
      </c>
      <c r="CH65" s="60">
        <v>-5072144.34</v>
      </c>
      <c r="CI65" s="60">
        <v>0</v>
      </c>
      <c r="CJ65" s="60">
        <v>0</v>
      </c>
      <c r="CK65" s="60">
        <v>0</v>
      </c>
      <c r="CL65" s="60">
        <v>0</v>
      </c>
      <c r="CM65" s="60">
        <v>0</v>
      </c>
      <c r="CN65" s="60">
        <v>0</v>
      </c>
      <c r="CO65" s="60">
        <v>0</v>
      </c>
      <c r="CP65" s="60">
        <v>0</v>
      </c>
      <c r="CQ65" s="60">
        <v>0</v>
      </c>
      <c r="CR65" s="60">
        <v>0</v>
      </c>
      <c r="CS65" s="60">
        <v>0</v>
      </c>
      <c r="CT65" s="60">
        <v>0</v>
      </c>
      <c r="CU65" s="60">
        <v>2450595505.630003</v>
      </c>
    </row>
    <row r="66" spans="1:99" ht="12.75" customHeight="1">
      <c r="A66" s="43" t="s">
        <v>117</v>
      </c>
      <c r="B66" s="58">
        <v>3007</v>
      </c>
      <c r="C66" s="59" t="s">
        <v>378</v>
      </c>
      <c r="D66" s="60">
        <v>241947753.32000008</v>
      </c>
      <c r="E66" s="60">
        <v>256939751.98999912</v>
      </c>
      <c r="F66" s="60">
        <v>299262793.58999902</v>
      </c>
      <c r="G66" s="60">
        <v>-42323041.599999897</v>
      </c>
      <c r="H66" s="60">
        <v>-135014240.15999901</v>
      </c>
      <c r="I66" s="60">
        <v>-151995922.519999</v>
      </c>
      <c r="J66" s="60">
        <v>-193767933.03999901</v>
      </c>
      <c r="K66" s="60">
        <v>41772010.520000003</v>
      </c>
      <c r="L66" s="60">
        <v>16981682.359999999</v>
      </c>
      <c r="M66" s="60">
        <v>33682876.079999998</v>
      </c>
      <c r="N66" s="60">
        <v>-16701193.720000001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119918354.02999999</v>
      </c>
      <c r="W66" s="60">
        <v>40670552.549999997</v>
      </c>
      <c r="X66" s="60">
        <v>1412.57</v>
      </c>
      <c r="Y66" s="60">
        <v>4401162.9099999992</v>
      </c>
      <c r="Z66" s="60">
        <v>51196189.960000001</v>
      </c>
      <c r="AA66" s="60">
        <v>23504683.190000001</v>
      </c>
      <c r="AB66" s="60">
        <v>0</v>
      </c>
      <c r="AC66" s="60">
        <v>0</v>
      </c>
      <c r="AD66" s="60">
        <v>0</v>
      </c>
      <c r="AE66" s="60">
        <v>144352.85</v>
      </c>
      <c r="AF66" s="60">
        <v>0</v>
      </c>
      <c r="AG66" s="60">
        <v>103887.46</v>
      </c>
      <c r="AH66" s="60">
        <v>103887.46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-174831404.13000092</v>
      </c>
      <c r="AO66" s="60">
        <v>-55467047.609999999</v>
      </c>
      <c r="AP66" s="60">
        <v>-55467047.609999999</v>
      </c>
      <c r="AQ66" s="60">
        <v>0</v>
      </c>
      <c r="AR66" s="60">
        <v>-13417061.429999996</v>
      </c>
      <c r="AS66" s="60">
        <v>-15914100.829999998</v>
      </c>
      <c r="AT66" s="60">
        <v>-90923018.280000001</v>
      </c>
      <c r="AU66" s="60">
        <v>-73761675.560000002</v>
      </c>
      <c r="AV66" s="60">
        <v>-17161342.719999999</v>
      </c>
      <c r="AW66" s="60">
        <v>0</v>
      </c>
      <c r="AX66" s="60">
        <v>0</v>
      </c>
      <c r="AY66" s="60">
        <v>75008917.450000003</v>
      </c>
      <c r="AZ66" s="60">
        <v>2497039.4000000022</v>
      </c>
      <c r="BA66" s="60">
        <v>21071135.140000001</v>
      </c>
      <c r="BB66" s="60">
        <v>18904352.02</v>
      </c>
      <c r="BC66" s="60">
        <v>2166783.12</v>
      </c>
      <c r="BD66" s="60">
        <v>0</v>
      </c>
      <c r="BE66" s="60">
        <v>0</v>
      </c>
      <c r="BF66" s="60">
        <v>-18574095.739999998</v>
      </c>
      <c r="BG66" s="60">
        <v>0</v>
      </c>
      <c r="BH66" s="60">
        <v>0</v>
      </c>
      <c r="BI66" s="60">
        <v>0</v>
      </c>
      <c r="BJ66" s="60">
        <v>-49596947.520000935</v>
      </c>
      <c r="BK66" s="60">
        <v>-49596947.520000935</v>
      </c>
      <c r="BL66" s="60">
        <v>-671729912.33000004</v>
      </c>
      <c r="BM66" s="60">
        <v>622132964.80999911</v>
      </c>
      <c r="BN66" s="60">
        <v>0</v>
      </c>
      <c r="BO66" s="60">
        <v>0</v>
      </c>
      <c r="BP66" s="60">
        <v>0</v>
      </c>
      <c r="BQ66" s="60">
        <v>-7056983.3600000003</v>
      </c>
      <c r="BR66" s="60">
        <v>-3364648.99</v>
      </c>
      <c r="BS66" s="60">
        <v>0</v>
      </c>
      <c r="BT66" s="60">
        <v>-3692334.37</v>
      </c>
      <c r="BU66" s="60">
        <v>-45131586.110000007</v>
      </c>
      <c r="BV66" s="60">
        <v>-27625394.560000002</v>
      </c>
      <c r="BW66" s="60">
        <v>-15946588.73</v>
      </c>
      <c r="BX66" s="60">
        <v>-4929987.92</v>
      </c>
      <c r="BY66" s="60">
        <v>0</v>
      </c>
      <c r="BZ66" s="60">
        <v>-28707.73</v>
      </c>
      <c r="CA66" s="60">
        <v>0</v>
      </c>
      <c r="CB66" s="60">
        <v>8107333.0800000001</v>
      </c>
      <c r="CC66" s="60">
        <v>-4708240.25</v>
      </c>
      <c r="CD66" s="60">
        <v>-4161778.1</v>
      </c>
      <c r="CE66" s="60">
        <v>-267589.08</v>
      </c>
      <c r="CF66" s="60">
        <v>152865.57999999999</v>
      </c>
      <c r="CG66" s="60">
        <v>0</v>
      </c>
      <c r="CH66" s="60">
        <v>-4080550.46</v>
      </c>
      <c r="CI66" s="60">
        <v>33495.86</v>
      </c>
      <c r="CJ66" s="60">
        <v>0</v>
      </c>
      <c r="CK66" s="60">
        <v>0</v>
      </c>
      <c r="CL66" s="60">
        <v>0</v>
      </c>
      <c r="CM66" s="60">
        <v>0</v>
      </c>
      <c r="CN66" s="60">
        <v>0</v>
      </c>
      <c r="CO66" s="60">
        <v>0</v>
      </c>
      <c r="CP66" s="60">
        <v>0</v>
      </c>
      <c r="CQ66" s="60">
        <v>0</v>
      </c>
      <c r="CR66" s="60">
        <v>0</v>
      </c>
      <c r="CS66" s="60">
        <v>0</v>
      </c>
      <c r="CT66" s="60">
        <v>0</v>
      </c>
      <c r="CU66" s="60">
        <v>67116349.189999163</v>
      </c>
    </row>
    <row r="67" spans="1:99" ht="12.75" customHeight="1">
      <c r="A67" s="43" t="s">
        <v>118</v>
      </c>
      <c r="B67" s="58">
        <v>3008</v>
      </c>
      <c r="C67" s="59" t="s">
        <v>378</v>
      </c>
      <c r="D67" s="60">
        <v>1641532997.6999998</v>
      </c>
      <c r="E67" s="60">
        <v>1763723096.3400002</v>
      </c>
      <c r="F67" s="60">
        <v>1890249074.0700002</v>
      </c>
      <c r="G67" s="60">
        <v>-126525977.72999999</v>
      </c>
      <c r="H67" s="60">
        <v>-122135048.78000036</v>
      </c>
      <c r="I67" s="60">
        <v>-122159297.50000036</v>
      </c>
      <c r="J67" s="60">
        <v>-737067115.18000031</v>
      </c>
      <c r="K67" s="60">
        <v>614907817.67999995</v>
      </c>
      <c r="L67" s="60">
        <v>24248.719999999972</v>
      </c>
      <c r="M67" s="60">
        <v>413609.45999999996</v>
      </c>
      <c r="N67" s="60">
        <v>-389360.74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-55049.859999999986</v>
      </c>
      <c r="W67" s="60">
        <v>-1072.5</v>
      </c>
      <c r="X67" s="60">
        <v>0</v>
      </c>
      <c r="Y67" s="60">
        <v>-53977.359999999986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-1523772720.1600013</v>
      </c>
      <c r="AO67" s="60">
        <v>-316865574.84000009</v>
      </c>
      <c r="AP67" s="60">
        <v>-349207916.42000008</v>
      </c>
      <c r="AQ67" s="60">
        <v>32342341.579999998</v>
      </c>
      <c r="AR67" s="60">
        <v>-21619019.780000106</v>
      </c>
      <c r="AS67" s="60">
        <v>-16995598.400000095</v>
      </c>
      <c r="AT67" s="60">
        <v>-482034906.50000006</v>
      </c>
      <c r="AU67" s="60">
        <v>-396278885.18000007</v>
      </c>
      <c r="AV67" s="60">
        <v>-85756021.319999993</v>
      </c>
      <c r="AW67" s="60">
        <v>0</v>
      </c>
      <c r="AX67" s="60">
        <v>0</v>
      </c>
      <c r="AY67" s="60">
        <v>465039308.09999996</v>
      </c>
      <c r="AZ67" s="60">
        <v>-4623421.3800000101</v>
      </c>
      <c r="BA67" s="60">
        <v>90691525.809999987</v>
      </c>
      <c r="BB67" s="60">
        <v>77359885.889999986</v>
      </c>
      <c r="BC67" s="60">
        <v>13331639.920000002</v>
      </c>
      <c r="BD67" s="60">
        <v>0</v>
      </c>
      <c r="BE67" s="60">
        <v>0</v>
      </c>
      <c r="BF67" s="60">
        <v>-95314947.189999998</v>
      </c>
      <c r="BG67" s="60">
        <v>0</v>
      </c>
      <c r="BH67" s="60">
        <v>0</v>
      </c>
      <c r="BI67" s="60">
        <v>0</v>
      </c>
      <c r="BJ67" s="60">
        <v>-276777728.7400009</v>
      </c>
      <c r="BK67" s="60">
        <v>-276940369.55000091</v>
      </c>
      <c r="BL67" s="60">
        <v>-1328221736.3900008</v>
      </c>
      <c r="BM67" s="60">
        <v>1051281366.8399999</v>
      </c>
      <c r="BN67" s="60">
        <v>162640.81000000017</v>
      </c>
      <c r="BO67" s="60">
        <v>598335.70000000019</v>
      </c>
      <c r="BP67" s="60">
        <v>-435694.89</v>
      </c>
      <c r="BQ67" s="60">
        <v>-8633572.1700000018</v>
      </c>
      <c r="BR67" s="60">
        <v>-8633572.1700000018</v>
      </c>
      <c r="BS67" s="60">
        <v>0</v>
      </c>
      <c r="BT67" s="60">
        <v>0</v>
      </c>
      <c r="BU67" s="60">
        <v>-899882136.95000017</v>
      </c>
      <c r="BV67" s="60">
        <v>-617676555.94000018</v>
      </c>
      <c r="BW67" s="60">
        <v>-153866516.77999985</v>
      </c>
      <c r="BX67" s="60">
        <v>-30107037.980000049</v>
      </c>
      <c r="BY67" s="60">
        <v>0</v>
      </c>
      <c r="BZ67" s="60">
        <v>-6025847.9400000013</v>
      </c>
      <c r="CA67" s="60">
        <v>-92206209.700000018</v>
      </c>
      <c r="CB67" s="60">
        <v>31.39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5312.32</v>
      </c>
      <c r="CL67" s="60">
        <v>103.5</v>
      </c>
      <c r="CM67" s="60">
        <v>0</v>
      </c>
      <c r="CN67" s="60">
        <v>5208.82</v>
      </c>
      <c r="CO67" s="60">
        <v>0</v>
      </c>
      <c r="CP67" s="60">
        <v>0</v>
      </c>
      <c r="CQ67" s="60">
        <v>0</v>
      </c>
      <c r="CR67" s="60">
        <v>0</v>
      </c>
      <c r="CS67" s="60">
        <v>0</v>
      </c>
      <c r="CT67" s="60">
        <v>0</v>
      </c>
      <c r="CU67" s="60">
        <v>117760277.53999853</v>
      </c>
    </row>
    <row r="68" spans="1:99" ht="12.75" customHeight="1">
      <c r="A68" s="43" t="s">
        <v>119</v>
      </c>
      <c r="B68" s="58">
        <v>3009</v>
      </c>
      <c r="C68" s="59" t="s">
        <v>378</v>
      </c>
      <c r="D68" s="60">
        <v>10611438293.975616</v>
      </c>
      <c r="E68" s="60">
        <v>9304356690.1519794</v>
      </c>
      <c r="F68" s="60">
        <v>9865468403.1491089</v>
      </c>
      <c r="G68" s="60">
        <v>-561111712.99712884</v>
      </c>
      <c r="H68" s="60">
        <v>-87304865.230000287</v>
      </c>
      <c r="I68" s="60">
        <v>-298203921.47000027</v>
      </c>
      <c r="J68" s="60">
        <v>-2662263078.5700002</v>
      </c>
      <c r="K68" s="60">
        <v>2364059157.0999999</v>
      </c>
      <c r="L68" s="60">
        <v>210899056.23999998</v>
      </c>
      <c r="M68" s="60">
        <v>423007618.14999998</v>
      </c>
      <c r="N68" s="60">
        <v>-212108561.91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1394386469.0536368</v>
      </c>
      <c r="W68" s="60">
        <v>724264250.94636917</v>
      </c>
      <c r="X68" s="60">
        <v>22475881.459967121</v>
      </c>
      <c r="Y68" s="60">
        <v>139392229.29317555</v>
      </c>
      <c r="Z68" s="60">
        <v>508254107.35412496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-3.5797711461782455E-9</v>
      </c>
      <c r="AH68" s="60">
        <v>-3.5797711461782455E-9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-7575526644.6825581</v>
      </c>
      <c r="AO68" s="60">
        <v>-1330307071.0416384</v>
      </c>
      <c r="AP68" s="60">
        <v>-1410173703.98</v>
      </c>
      <c r="AQ68" s="60">
        <v>79866632.938361734</v>
      </c>
      <c r="AR68" s="60">
        <v>-70031216.139865577</v>
      </c>
      <c r="AS68" s="60">
        <v>-198872014.1200062</v>
      </c>
      <c r="AT68" s="60">
        <v>-591196885.41716516</v>
      </c>
      <c r="AU68" s="60">
        <v>-522418211.83716512</v>
      </c>
      <c r="AV68" s="60">
        <v>-68778673.579999998</v>
      </c>
      <c r="AW68" s="60">
        <v>0</v>
      </c>
      <c r="AX68" s="60">
        <v>0</v>
      </c>
      <c r="AY68" s="60">
        <v>392324871.29715896</v>
      </c>
      <c r="AZ68" s="60">
        <v>128840797.98014063</v>
      </c>
      <c r="BA68" s="60">
        <v>273429399.41672063</v>
      </c>
      <c r="BB68" s="60">
        <v>234101532.9767206</v>
      </c>
      <c r="BC68" s="60">
        <v>39327866.439999998</v>
      </c>
      <c r="BD68" s="60">
        <v>0</v>
      </c>
      <c r="BE68" s="60">
        <v>0</v>
      </c>
      <c r="BF68" s="60">
        <v>-144588601.43658</v>
      </c>
      <c r="BG68" s="60">
        <v>0</v>
      </c>
      <c r="BH68" s="60">
        <v>0</v>
      </c>
      <c r="BI68" s="60">
        <v>0</v>
      </c>
      <c r="BJ68" s="60">
        <v>-2510465840.6300001</v>
      </c>
      <c r="BK68" s="60">
        <v>-2510465840.6300001</v>
      </c>
      <c r="BL68" s="60">
        <v>-9817312563.2700005</v>
      </c>
      <c r="BM68" s="60">
        <v>7306846722.6400003</v>
      </c>
      <c r="BN68" s="60">
        <v>0</v>
      </c>
      <c r="BO68" s="60">
        <v>0</v>
      </c>
      <c r="BP68" s="60">
        <v>0</v>
      </c>
      <c r="BQ68" s="60">
        <v>-36029784.929999985</v>
      </c>
      <c r="BR68" s="60">
        <v>-34294337.509999983</v>
      </c>
      <c r="BS68" s="60">
        <v>0</v>
      </c>
      <c r="BT68" s="60">
        <v>-1735447.4200000002</v>
      </c>
      <c r="BU68" s="60">
        <v>-3628692731.9410534</v>
      </c>
      <c r="BV68" s="60">
        <v>-2896381154.2638016</v>
      </c>
      <c r="BW68" s="60">
        <v>-693823640.53227556</v>
      </c>
      <c r="BX68" s="60">
        <v>-72136811.856223896</v>
      </c>
      <c r="BY68" s="60">
        <v>0</v>
      </c>
      <c r="BZ68" s="60">
        <v>-41809755.44378417</v>
      </c>
      <c r="CA68" s="60">
        <v>-23700168.863425676</v>
      </c>
      <c r="CB68" s="60">
        <v>145040015.49430031</v>
      </c>
      <c r="CC68" s="60">
        <v>-45881216.475842319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  <c r="CM68" s="60">
        <v>0</v>
      </c>
      <c r="CN68" s="60">
        <v>0</v>
      </c>
      <c r="CO68" s="60">
        <v>0</v>
      </c>
      <c r="CP68" s="60">
        <v>0</v>
      </c>
      <c r="CQ68" s="60">
        <v>0</v>
      </c>
      <c r="CR68" s="60">
        <v>0</v>
      </c>
      <c r="CS68" s="60">
        <v>0</v>
      </c>
      <c r="CT68" s="60">
        <v>0</v>
      </c>
      <c r="CU68" s="60">
        <v>3035911649.2930584</v>
      </c>
    </row>
    <row r="69" spans="1:99" ht="12.75" customHeight="1">
      <c r="A69" s="43" t="s">
        <v>120</v>
      </c>
      <c r="B69" s="58">
        <v>3011</v>
      </c>
      <c r="C69" s="59" t="s">
        <v>378</v>
      </c>
      <c r="D69" s="60">
        <v>2403224323.8800001</v>
      </c>
      <c r="E69" s="60">
        <v>2752526978.0400004</v>
      </c>
      <c r="F69" s="60">
        <v>2880064316.6400003</v>
      </c>
      <c r="G69" s="60">
        <v>-127537338.59999999</v>
      </c>
      <c r="H69" s="60">
        <v>-382005523.86000001</v>
      </c>
      <c r="I69" s="60">
        <v>-418419163.13999999</v>
      </c>
      <c r="J69" s="60">
        <v>-1163329297.01</v>
      </c>
      <c r="K69" s="60">
        <v>744910133.87</v>
      </c>
      <c r="L69" s="60">
        <v>36413639.280000001</v>
      </c>
      <c r="M69" s="60">
        <v>102392545.48</v>
      </c>
      <c r="N69" s="60">
        <v>-65978906.200000003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25747123.989999983</v>
      </c>
      <c r="W69" s="60">
        <v>3039489.35</v>
      </c>
      <c r="X69" s="60">
        <v>0</v>
      </c>
      <c r="Y69" s="60">
        <v>17298550.749999996</v>
      </c>
      <c r="Z69" s="60">
        <v>5409083.8899999857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6955745.7100000009</v>
      </c>
      <c r="AH69" s="60">
        <v>6955745.7100000009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-2145605697.7999997</v>
      </c>
      <c r="AO69" s="60">
        <v>-349830490.52999997</v>
      </c>
      <c r="AP69" s="60">
        <v>-365842310.44999999</v>
      </c>
      <c r="AQ69" s="60">
        <v>16011819.92</v>
      </c>
      <c r="AR69" s="60">
        <v>-4647851.3100000098</v>
      </c>
      <c r="AS69" s="60">
        <v>-10921230.690000013</v>
      </c>
      <c r="AT69" s="60">
        <v>-133972259.24000001</v>
      </c>
      <c r="AU69" s="60">
        <v>-120590780.93000001</v>
      </c>
      <c r="AV69" s="60">
        <v>-13381478.310000001</v>
      </c>
      <c r="AW69" s="60">
        <v>0</v>
      </c>
      <c r="AX69" s="60">
        <v>0</v>
      </c>
      <c r="AY69" s="60">
        <v>123051028.55</v>
      </c>
      <c r="AZ69" s="60">
        <v>6273379.3800000027</v>
      </c>
      <c r="BA69" s="60">
        <v>36919842.530000001</v>
      </c>
      <c r="BB69" s="60">
        <v>28485352.600000001</v>
      </c>
      <c r="BC69" s="60">
        <v>8434489.9299999997</v>
      </c>
      <c r="BD69" s="60">
        <v>0</v>
      </c>
      <c r="BE69" s="60">
        <v>0</v>
      </c>
      <c r="BF69" s="60">
        <v>-30646463.149999999</v>
      </c>
      <c r="BG69" s="60">
        <v>-1872655.6200000003</v>
      </c>
      <c r="BH69" s="60">
        <v>-1872655.6200000003</v>
      </c>
      <c r="BI69" s="60">
        <v>0</v>
      </c>
      <c r="BJ69" s="60">
        <v>-311229490.56999993</v>
      </c>
      <c r="BK69" s="60">
        <v>-311229490.56999993</v>
      </c>
      <c r="BL69" s="60">
        <v>-1387938805.79</v>
      </c>
      <c r="BM69" s="60">
        <v>1076709315.22</v>
      </c>
      <c r="BN69" s="60">
        <v>0</v>
      </c>
      <c r="BO69" s="60">
        <v>0</v>
      </c>
      <c r="BP69" s="60">
        <v>0</v>
      </c>
      <c r="BQ69" s="60">
        <v>-12012460.520000003</v>
      </c>
      <c r="BR69" s="60">
        <v>-12012460.520000003</v>
      </c>
      <c r="BS69" s="60">
        <v>0</v>
      </c>
      <c r="BT69" s="60">
        <v>0</v>
      </c>
      <c r="BU69" s="60">
        <v>-1466034229.0899997</v>
      </c>
      <c r="BV69" s="60">
        <v>-1245255446.8699999</v>
      </c>
      <c r="BW69" s="60">
        <v>-129889595.15999998</v>
      </c>
      <c r="BX69" s="60">
        <v>-76666452.879999995</v>
      </c>
      <c r="BY69" s="60">
        <v>0</v>
      </c>
      <c r="BZ69" s="60">
        <v>-10420780.49</v>
      </c>
      <c r="CA69" s="60">
        <v>-3135276.8</v>
      </c>
      <c r="CB69" s="60">
        <v>36787118.959999993</v>
      </c>
      <c r="CC69" s="60">
        <v>-37453795.850000001</v>
      </c>
      <c r="CD69" s="60">
        <v>21479.840000000084</v>
      </c>
      <c r="CE69" s="60">
        <v>0</v>
      </c>
      <c r="CF69" s="60">
        <v>21479.840000000084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  <c r="CM69" s="60">
        <v>0</v>
      </c>
      <c r="CN69" s="60">
        <v>0</v>
      </c>
      <c r="CO69" s="60">
        <v>0</v>
      </c>
      <c r="CP69" s="60">
        <v>0</v>
      </c>
      <c r="CQ69" s="60">
        <v>0</v>
      </c>
      <c r="CR69" s="60">
        <v>0</v>
      </c>
      <c r="CS69" s="60">
        <v>0</v>
      </c>
      <c r="CT69" s="60">
        <v>0</v>
      </c>
      <c r="CU69" s="60">
        <v>257618626.0800004</v>
      </c>
    </row>
    <row r="70" spans="1:99" ht="12.75" customHeight="1">
      <c r="A70" s="43" t="s">
        <v>121</v>
      </c>
      <c r="B70" s="58">
        <v>3012</v>
      </c>
      <c r="C70" s="59" t="s">
        <v>378</v>
      </c>
      <c r="D70" s="60">
        <v>11304548883.339998</v>
      </c>
      <c r="E70" s="60">
        <v>9831956935.7999992</v>
      </c>
      <c r="F70" s="60">
        <v>11433578975.549999</v>
      </c>
      <c r="G70" s="60">
        <v>-1601622039.75</v>
      </c>
      <c r="H70" s="60">
        <v>-826987786.61000013</v>
      </c>
      <c r="I70" s="60">
        <v>-1152790477.6100001</v>
      </c>
      <c r="J70" s="60">
        <v>-3829109937.0300002</v>
      </c>
      <c r="K70" s="60">
        <v>2676319459.4200001</v>
      </c>
      <c r="L70" s="60">
        <v>325802691</v>
      </c>
      <c r="M70" s="60">
        <v>1472834542.6400001</v>
      </c>
      <c r="N70" s="60">
        <v>-1147031851.6400001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2299579734.1500001</v>
      </c>
      <c r="W70" s="60">
        <v>811986009.12000012</v>
      </c>
      <c r="X70" s="60">
        <v>0</v>
      </c>
      <c r="Y70" s="60">
        <v>714445647.40999997</v>
      </c>
      <c r="Z70" s="60">
        <v>773148077.62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-6590318814.3982363</v>
      </c>
      <c r="AO70" s="60">
        <v>-1880968375.3499999</v>
      </c>
      <c r="AP70" s="60">
        <v>-2142799080.3499999</v>
      </c>
      <c r="AQ70" s="60">
        <v>261830705</v>
      </c>
      <c r="AR70" s="60">
        <v>-89715596.830000043</v>
      </c>
      <c r="AS70" s="60">
        <v>-204123217.68000007</v>
      </c>
      <c r="AT70" s="60">
        <v>-1188251409.6300001</v>
      </c>
      <c r="AU70" s="60">
        <v>-935998083.73000002</v>
      </c>
      <c r="AV70" s="60">
        <v>-252253325.90000001</v>
      </c>
      <c r="AW70" s="60">
        <v>0</v>
      </c>
      <c r="AX70" s="60">
        <v>0</v>
      </c>
      <c r="AY70" s="60">
        <v>984128191.95000005</v>
      </c>
      <c r="AZ70" s="60">
        <v>114407620.85000002</v>
      </c>
      <c r="BA70" s="60">
        <v>599718070.10000002</v>
      </c>
      <c r="BB70" s="60">
        <v>487685056.92000002</v>
      </c>
      <c r="BC70" s="60">
        <v>112033013.18000001</v>
      </c>
      <c r="BD70" s="60">
        <v>0</v>
      </c>
      <c r="BE70" s="60">
        <v>0</v>
      </c>
      <c r="BF70" s="60">
        <v>-485310449.25</v>
      </c>
      <c r="BG70" s="60">
        <v>1626339.01</v>
      </c>
      <c r="BH70" s="60">
        <v>1626339.01</v>
      </c>
      <c r="BI70" s="60">
        <v>0</v>
      </c>
      <c r="BJ70" s="60">
        <v>-2883376729.4800014</v>
      </c>
      <c r="BK70" s="60">
        <v>-2883376729.4800014</v>
      </c>
      <c r="BL70" s="60">
        <v>-16364154688.870001</v>
      </c>
      <c r="BM70" s="60">
        <v>13480777959.389999</v>
      </c>
      <c r="BN70" s="60">
        <v>0</v>
      </c>
      <c r="BO70" s="60">
        <v>0</v>
      </c>
      <c r="BP70" s="60">
        <v>0</v>
      </c>
      <c r="BQ70" s="60">
        <v>-23587747.050000004</v>
      </c>
      <c r="BR70" s="60">
        <v>-23587747.050000004</v>
      </c>
      <c r="BS70" s="60">
        <v>0</v>
      </c>
      <c r="BT70" s="60">
        <v>0</v>
      </c>
      <c r="BU70" s="60">
        <v>-1714296704.6982348</v>
      </c>
      <c r="BV70" s="60">
        <v>-2179919822.6899996</v>
      </c>
      <c r="BW70" s="60">
        <v>-218237754.04696327</v>
      </c>
      <c r="BX70" s="60">
        <v>-113132898.01127219</v>
      </c>
      <c r="BY70" s="60">
        <v>0</v>
      </c>
      <c r="BZ70" s="60">
        <v>0</v>
      </c>
      <c r="CA70" s="60">
        <v>0</v>
      </c>
      <c r="CB70" s="60">
        <v>811475572.10000002</v>
      </c>
      <c r="CC70" s="60">
        <v>-14481802.050000001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  <c r="CM70" s="60">
        <v>0</v>
      </c>
      <c r="CN70" s="60">
        <v>0</v>
      </c>
      <c r="CO70" s="60">
        <v>0</v>
      </c>
      <c r="CP70" s="60">
        <v>0</v>
      </c>
      <c r="CQ70" s="60">
        <v>0</v>
      </c>
      <c r="CR70" s="60">
        <v>0</v>
      </c>
      <c r="CS70" s="60">
        <v>0</v>
      </c>
      <c r="CT70" s="60">
        <v>0</v>
      </c>
      <c r="CU70" s="60">
        <v>4714230068.941762</v>
      </c>
    </row>
    <row r="71" spans="1:99" ht="12.75" customHeight="1">
      <c r="A71" s="43" t="s">
        <v>122</v>
      </c>
      <c r="B71" s="58">
        <v>3016</v>
      </c>
      <c r="C71" s="59" t="s">
        <v>378</v>
      </c>
      <c r="D71" s="60">
        <v>529532732.57000005</v>
      </c>
      <c r="E71" s="60">
        <v>569596941.47000003</v>
      </c>
      <c r="F71" s="60">
        <v>611583444.23000002</v>
      </c>
      <c r="G71" s="60">
        <v>-41986502.759999998</v>
      </c>
      <c r="H71" s="60">
        <v>-40064208.900000006</v>
      </c>
      <c r="I71" s="60">
        <v>-45011696.220000006</v>
      </c>
      <c r="J71" s="60">
        <v>-89096992.040000007</v>
      </c>
      <c r="K71" s="60">
        <v>44085295.82</v>
      </c>
      <c r="L71" s="60">
        <v>4947487.32</v>
      </c>
      <c r="M71" s="60">
        <v>9757626.9100000001</v>
      </c>
      <c r="N71" s="60">
        <v>-4810139.59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-376404025.74803376</v>
      </c>
      <c r="AO71" s="60">
        <v>-30737151.440000001</v>
      </c>
      <c r="AP71" s="60">
        <v>-33463852.280000001</v>
      </c>
      <c r="AQ71" s="60">
        <v>2726700.84</v>
      </c>
      <c r="AR71" s="60">
        <v>-5824338.8900000006</v>
      </c>
      <c r="AS71" s="60">
        <v>-7409075.25</v>
      </c>
      <c r="AT71" s="60">
        <v>-64938183.25</v>
      </c>
      <c r="AU71" s="60">
        <v>-40338337.549999997</v>
      </c>
      <c r="AV71" s="60">
        <v>-24599845.699999999</v>
      </c>
      <c r="AW71" s="60">
        <v>0</v>
      </c>
      <c r="AX71" s="60">
        <v>0</v>
      </c>
      <c r="AY71" s="60">
        <v>57529108</v>
      </c>
      <c r="AZ71" s="60">
        <v>1584736.3599999994</v>
      </c>
      <c r="BA71" s="60">
        <v>17518447.359999999</v>
      </c>
      <c r="BB71" s="60">
        <v>12240017.109999999</v>
      </c>
      <c r="BC71" s="60">
        <v>5278430.25</v>
      </c>
      <c r="BD71" s="60">
        <v>0</v>
      </c>
      <c r="BE71" s="60">
        <v>0</v>
      </c>
      <c r="BF71" s="60">
        <v>-15933711</v>
      </c>
      <c r="BG71" s="60">
        <v>0</v>
      </c>
      <c r="BH71" s="60">
        <v>0</v>
      </c>
      <c r="BI71" s="60">
        <v>0</v>
      </c>
      <c r="BJ71" s="60">
        <v>-42226410.600000054</v>
      </c>
      <c r="BK71" s="60">
        <v>-45446845.880000055</v>
      </c>
      <c r="BL71" s="60">
        <v>-347005721.86000001</v>
      </c>
      <c r="BM71" s="60">
        <v>301558875.97999996</v>
      </c>
      <c r="BN71" s="60">
        <v>3220435.2799999993</v>
      </c>
      <c r="BO71" s="60">
        <v>15998093.93</v>
      </c>
      <c r="BP71" s="60">
        <v>-12777658.65</v>
      </c>
      <c r="BQ71" s="60">
        <v>-6264568.25</v>
      </c>
      <c r="BR71" s="60">
        <v>-6264568.25</v>
      </c>
      <c r="BS71" s="60">
        <v>0</v>
      </c>
      <c r="BT71" s="60">
        <v>0</v>
      </c>
      <c r="BU71" s="60">
        <v>-291351556.5680337</v>
      </c>
      <c r="BV71" s="60">
        <v>-210820122.68803376</v>
      </c>
      <c r="BW71" s="60">
        <v>-44268460.640000001</v>
      </c>
      <c r="BX71" s="60">
        <v>-4609239.22</v>
      </c>
      <c r="BY71" s="60">
        <v>0</v>
      </c>
      <c r="BZ71" s="60">
        <v>-24992468.789999999</v>
      </c>
      <c r="CA71" s="60">
        <v>-10856557.32</v>
      </c>
      <c r="CB71" s="60">
        <v>5297763.93</v>
      </c>
      <c r="CC71" s="60">
        <v>-1102471.8400000001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  <c r="CM71" s="60">
        <v>0</v>
      </c>
      <c r="CN71" s="60">
        <v>0</v>
      </c>
      <c r="CO71" s="60">
        <v>0</v>
      </c>
      <c r="CP71" s="60">
        <v>0</v>
      </c>
      <c r="CQ71" s="60">
        <v>0</v>
      </c>
      <c r="CR71" s="60">
        <v>0</v>
      </c>
      <c r="CS71" s="60">
        <v>0</v>
      </c>
      <c r="CT71" s="60">
        <v>0</v>
      </c>
      <c r="CU71" s="60">
        <v>153128706.82196629</v>
      </c>
    </row>
    <row r="72" spans="1:99" ht="12.75" customHeight="1">
      <c r="A72" s="43" t="s">
        <v>123</v>
      </c>
      <c r="B72" s="58">
        <v>3017</v>
      </c>
      <c r="C72" s="59" t="s">
        <v>378</v>
      </c>
      <c r="D72" s="60">
        <v>9209947744.9599991</v>
      </c>
      <c r="E72" s="60">
        <v>8778070614.1499977</v>
      </c>
      <c r="F72" s="60">
        <v>9502730131.4399986</v>
      </c>
      <c r="G72" s="60">
        <v>-724659517.28999996</v>
      </c>
      <c r="H72" s="60">
        <v>-538095209.64999998</v>
      </c>
      <c r="I72" s="60">
        <v>-592378433.75</v>
      </c>
      <c r="J72" s="60">
        <v>-3509154155.0900002</v>
      </c>
      <c r="K72" s="60">
        <v>2916775721.3400002</v>
      </c>
      <c r="L72" s="60">
        <v>54283224.099999994</v>
      </c>
      <c r="M72" s="60">
        <v>231087981.88</v>
      </c>
      <c r="N72" s="60">
        <v>-176804757.78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969972340.46000004</v>
      </c>
      <c r="W72" s="60">
        <v>0</v>
      </c>
      <c r="X72" s="60">
        <v>0</v>
      </c>
      <c r="Y72" s="60">
        <v>969972340.46000004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-6596899913.4800005</v>
      </c>
      <c r="AO72" s="60">
        <v>-2712965904.98</v>
      </c>
      <c r="AP72" s="60">
        <v>-2884331192.02</v>
      </c>
      <c r="AQ72" s="60">
        <v>171365287.03999999</v>
      </c>
      <c r="AR72" s="60">
        <v>-42938670.020000011</v>
      </c>
      <c r="AS72" s="60">
        <v>-144944260.82000005</v>
      </c>
      <c r="AT72" s="60">
        <v>-724733815.10000002</v>
      </c>
      <c r="AU72" s="60">
        <v>-886811035.51999998</v>
      </c>
      <c r="AV72" s="60">
        <v>162077220.41999999</v>
      </c>
      <c r="AW72" s="60">
        <v>0</v>
      </c>
      <c r="AX72" s="60">
        <v>0</v>
      </c>
      <c r="AY72" s="60">
        <v>579789554.27999997</v>
      </c>
      <c r="AZ72" s="60">
        <v>102005590.80000004</v>
      </c>
      <c r="BA72" s="60">
        <v>369705342.86000001</v>
      </c>
      <c r="BB72" s="60">
        <v>357028131.72000003</v>
      </c>
      <c r="BC72" s="60">
        <v>12677211.140000001</v>
      </c>
      <c r="BD72" s="60">
        <v>0</v>
      </c>
      <c r="BE72" s="60">
        <v>0</v>
      </c>
      <c r="BF72" s="60">
        <v>-267699752.05999997</v>
      </c>
      <c r="BG72" s="60">
        <v>-1692185.78</v>
      </c>
      <c r="BH72" s="60">
        <v>-1736464.73</v>
      </c>
      <c r="BI72" s="60">
        <v>44278.950000000012</v>
      </c>
      <c r="BJ72" s="60">
        <v>-303957063.09000027</v>
      </c>
      <c r="BK72" s="60">
        <v>-315099537.47000027</v>
      </c>
      <c r="BL72" s="60">
        <v>-2326635545.0300002</v>
      </c>
      <c r="BM72" s="60">
        <v>2011536007.5599999</v>
      </c>
      <c r="BN72" s="60">
        <v>11142474.379999995</v>
      </c>
      <c r="BO72" s="60">
        <v>156453623.63999999</v>
      </c>
      <c r="BP72" s="60">
        <v>-145311149.25999999</v>
      </c>
      <c r="BQ72" s="60">
        <v>-46355471.980000004</v>
      </c>
      <c r="BR72" s="60">
        <v>-46355471.980000004</v>
      </c>
      <c r="BS72" s="60">
        <v>0</v>
      </c>
      <c r="BT72" s="60">
        <v>0</v>
      </c>
      <c r="BU72" s="60">
        <v>-3488894502.8299994</v>
      </c>
      <c r="BV72" s="60">
        <v>-3026717379.3899999</v>
      </c>
      <c r="BW72" s="60">
        <v>-480221495.53999996</v>
      </c>
      <c r="BX72" s="60">
        <v>-82568967.180000007</v>
      </c>
      <c r="BY72" s="60">
        <v>0</v>
      </c>
      <c r="BZ72" s="60">
        <v>-53476259.190000005</v>
      </c>
      <c r="CA72" s="60">
        <v>-131118974.98</v>
      </c>
      <c r="CB72" s="60">
        <v>130520897.11000001</v>
      </c>
      <c r="CC72" s="60">
        <v>154687676.34000009</v>
      </c>
      <c r="CD72" s="60">
        <v>-96114.8</v>
      </c>
      <c r="CE72" s="60">
        <v>-96114.8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  <c r="CM72" s="60">
        <v>0</v>
      </c>
      <c r="CN72" s="60">
        <v>0</v>
      </c>
      <c r="CO72" s="60">
        <v>0</v>
      </c>
      <c r="CP72" s="60">
        <v>0</v>
      </c>
      <c r="CQ72" s="60">
        <v>0</v>
      </c>
      <c r="CR72" s="60">
        <v>0</v>
      </c>
      <c r="CS72" s="60">
        <v>0</v>
      </c>
      <c r="CT72" s="60">
        <v>0</v>
      </c>
      <c r="CU72" s="60">
        <v>2613047831.4799986</v>
      </c>
    </row>
    <row r="73" spans="1:99" ht="12.75" customHeight="1">
      <c r="A73" s="43" t="s">
        <v>124</v>
      </c>
      <c r="B73" s="58">
        <v>3018</v>
      </c>
      <c r="C73" s="59" t="s">
        <v>378</v>
      </c>
      <c r="D73" s="60">
        <v>18162182886.189999</v>
      </c>
      <c r="E73" s="60">
        <v>20205831068.41</v>
      </c>
      <c r="F73" s="60">
        <v>20270264417.91</v>
      </c>
      <c r="G73" s="60">
        <v>-64433349.5</v>
      </c>
      <c r="H73" s="60">
        <v>-2262223176.4099998</v>
      </c>
      <c r="I73" s="60">
        <v>-2262223176.4099998</v>
      </c>
      <c r="J73" s="60">
        <v>-10085547991.91</v>
      </c>
      <c r="K73" s="60">
        <v>7823324815.5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103566899.84</v>
      </c>
      <c r="W73" s="60">
        <v>96608015.590000004</v>
      </c>
      <c r="X73" s="60">
        <v>0</v>
      </c>
      <c r="Y73" s="60">
        <v>0</v>
      </c>
      <c r="Z73" s="60">
        <v>6958884.25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115008094.35000001</v>
      </c>
      <c r="AH73" s="60">
        <v>115008094.35000001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-13359441429.449997</v>
      </c>
      <c r="AO73" s="60">
        <v>-1973912964.8999999</v>
      </c>
      <c r="AP73" s="60">
        <v>-1998602360.9599998</v>
      </c>
      <c r="AQ73" s="60">
        <v>24689396.059999999</v>
      </c>
      <c r="AR73" s="60">
        <v>-313737107.64000022</v>
      </c>
      <c r="AS73" s="60">
        <v>-287070284.26000023</v>
      </c>
      <c r="AT73" s="60">
        <v>-2806948982.21</v>
      </c>
      <c r="AU73" s="60">
        <v>-2408111053.48</v>
      </c>
      <c r="AV73" s="60">
        <v>-398837928.73000002</v>
      </c>
      <c r="AW73" s="60">
        <v>0</v>
      </c>
      <c r="AX73" s="60">
        <v>0</v>
      </c>
      <c r="AY73" s="60">
        <v>2519878697.9499998</v>
      </c>
      <c r="AZ73" s="60">
        <v>-26666823.379999999</v>
      </c>
      <c r="BA73" s="60">
        <v>12755450.91</v>
      </c>
      <c r="BB73" s="60">
        <v>10514759.15</v>
      </c>
      <c r="BC73" s="60">
        <v>2240691.7599999998</v>
      </c>
      <c r="BD73" s="60">
        <v>0</v>
      </c>
      <c r="BE73" s="60">
        <v>0</v>
      </c>
      <c r="BF73" s="60">
        <v>-39422274.289999999</v>
      </c>
      <c r="BG73" s="60">
        <v>-112077017.86999999</v>
      </c>
      <c r="BH73" s="60">
        <v>-112084739.86999999</v>
      </c>
      <c r="BI73" s="60">
        <v>7722</v>
      </c>
      <c r="BJ73" s="60">
        <v>-3930309047.1999979</v>
      </c>
      <c r="BK73" s="60">
        <v>-3930309047.1999979</v>
      </c>
      <c r="BL73" s="60">
        <v>-10564974109.899998</v>
      </c>
      <c r="BM73" s="60">
        <v>6634665062.6999998</v>
      </c>
      <c r="BN73" s="60">
        <v>0</v>
      </c>
      <c r="BO73" s="60">
        <v>0</v>
      </c>
      <c r="BP73" s="60">
        <v>0</v>
      </c>
      <c r="BQ73" s="60">
        <v>-162274903.81999993</v>
      </c>
      <c r="BR73" s="60">
        <v>-162274903.81999993</v>
      </c>
      <c r="BS73" s="60">
        <v>0</v>
      </c>
      <c r="BT73" s="60">
        <v>0</v>
      </c>
      <c r="BU73" s="60">
        <v>-6782762003.3399982</v>
      </c>
      <c r="BV73" s="60">
        <v>-5370102649.7499981</v>
      </c>
      <c r="BW73" s="60">
        <v>-837389004.75999999</v>
      </c>
      <c r="BX73" s="60">
        <v>-84514645.11999999</v>
      </c>
      <c r="BY73" s="60">
        <v>0</v>
      </c>
      <c r="BZ73" s="60">
        <v>-252434857.78000003</v>
      </c>
      <c r="CA73" s="60">
        <v>-132896131.09999999</v>
      </c>
      <c r="CB73" s="60">
        <v>0</v>
      </c>
      <c r="CC73" s="60">
        <v>-105424714.83</v>
      </c>
      <c r="CD73" s="60">
        <v>-4831679.17</v>
      </c>
      <c r="CE73" s="60">
        <v>0</v>
      </c>
      <c r="CF73" s="60">
        <v>-4386816.0599999996</v>
      </c>
      <c r="CG73" s="60">
        <v>0</v>
      </c>
      <c r="CH73" s="60">
        <v>-444863.11</v>
      </c>
      <c r="CI73" s="60">
        <v>0</v>
      </c>
      <c r="CJ73" s="60">
        <v>0</v>
      </c>
      <c r="CK73" s="60">
        <v>-79536705.510000005</v>
      </c>
      <c r="CL73" s="60">
        <v>-79536705.510000005</v>
      </c>
      <c r="CM73" s="60">
        <v>0</v>
      </c>
      <c r="CN73" s="60">
        <v>0</v>
      </c>
      <c r="CO73" s="60">
        <v>0</v>
      </c>
      <c r="CP73" s="60">
        <v>0</v>
      </c>
      <c r="CQ73" s="60">
        <v>0</v>
      </c>
      <c r="CR73" s="60">
        <v>0</v>
      </c>
      <c r="CS73" s="60">
        <v>0</v>
      </c>
      <c r="CT73" s="60">
        <v>0</v>
      </c>
      <c r="CU73" s="60">
        <v>4802741456.7400017</v>
      </c>
    </row>
    <row r="74" spans="1:99" ht="12.75" customHeight="1">
      <c r="A74" s="43" t="s">
        <v>125</v>
      </c>
      <c r="B74" s="58">
        <v>4002</v>
      </c>
      <c r="C74" s="59" t="s">
        <v>379</v>
      </c>
      <c r="D74" s="60">
        <v>103614748.55999999</v>
      </c>
      <c r="E74" s="60">
        <v>105964575.88</v>
      </c>
      <c r="F74" s="60">
        <v>127703258.22</v>
      </c>
      <c r="G74" s="60">
        <v>-21738682.34</v>
      </c>
      <c r="H74" s="60">
        <v>-34103279.840000004</v>
      </c>
      <c r="I74" s="60">
        <v>-37003833.640000001</v>
      </c>
      <c r="J74" s="60">
        <v>-121630460.88</v>
      </c>
      <c r="K74" s="60">
        <v>84626627.239999995</v>
      </c>
      <c r="L74" s="60">
        <v>2900553.799999997</v>
      </c>
      <c r="M74" s="60">
        <v>19803924.829999998</v>
      </c>
      <c r="N74" s="60">
        <v>-16903371.030000001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30414704.670000002</v>
      </c>
      <c r="W74" s="60">
        <v>30414704.670000002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1338747.8500000001</v>
      </c>
      <c r="AH74" s="60">
        <v>1337682.52</v>
      </c>
      <c r="AI74" s="60">
        <v>1065.33</v>
      </c>
      <c r="AJ74" s="60">
        <v>0</v>
      </c>
      <c r="AK74" s="60">
        <v>0</v>
      </c>
      <c r="AL74" s="60">
        <v>0</v>
      </c>
      <c r="AM74" s="60">
        <v>0</v>
      </c>
      <c r="AN74" s="60">
        <v>-65221965.860000014</v>
      </c>
      <c r="AO74" s="60">
        <v>-15579009.369999999</v>
      </c>
      <c r="AP74" s="60">
        <v>-18790968.719999999</v>
      </c>
      <c r="AQ74" s="60">
        <v>3211959.35</v>
      </c>
      <c r="AR74" s="60">
        <v>-14242570.510000009</v>
      </c>
      <c r="AS74" s="60">
        <v>-19666050.170000009</v>
      </c>
      <c r="AT74" s="60">
        <v>-86391585.600000009</v>
      </c>
      <c r="AU74" s="60">
        <v>-93680826.680000007</v>
      </c>
      <c r="AV74" s="60">
        <v>7289241.0800000001</v>
      </c>
      <c r="AW74" s="60">
        <v>0</v>
      </c>
      <c r="AX74" s="60">
        <v>0</v>
      </c>
      <c r="AY74" s="60">
        <v>66725535.43</v>
      </c>
      <c r="AZ74" s="60">
        <v>5423479.6600000001</v>
      </c>
      <c r="BA74" s="60">
        <v>28340858.25</v>
      </c>
      <c r="BB74" s="60">
        <v>32484760.629999999</v>
      </c>
      <c r="BC74" s="60">
        <v>-4143902.38</v>
      </c>
      <c r="BD74" s="60">
        <v>0</v>
      </c>
      <c r="BE74" s="60">
        <v>0</v>
      </c>
      <c r="BF74" s="60">
        <v>-22917378.59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-1382309.28</v>
      </c>
      <c r="BR74" s="60">
        <v>-1382309.28</v>
      </c>
      <c r="BS74" s="60">
        <v>0</v>
      </c>
      <c r="BT74" s="60">
        <v>0</v>
      </c>
      <c r="BU74" s="60">
        <v>-34018076.700000003</v>
      </c>
      <c r="BV74" s="60">
        <v>-29901499.109999999</v>
      </c>
      <c r="BW74" s="60">
        <v>-3846848.56</v>
      </c>
      <c r="BX74" s="60">
        <v>-904585.11</v>
      </c>
      <c r="BY74" s="60">
        <v>0</v>
      </c>
      <c r="BZ74" s="60">
        <v>0</v>
      </c>
      <c r="CA74" s="60">
        <v>-270057.71999999997</v>
      </c>
      <c r="CB74" s="60">
        <v>1638689.24</v>
      </c>
      <c r="CC74" s="60">
        <v>-733775.44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  <c r="CM74" s="60">
        <v>0</v>
      </c>
      <c r="CN74" s="60">
        <v>0</v>
      </c>
      <c r="CO74" s="60">
        <v>0</v>
      </c>
      <c r="CP74" s="60">
        <v>0</v>
      </c>
      <c r="CQ74" s="60">
        <v>0</v>
      </c>
      <c r="CR74" s="60">
        <v>0</v>
      </c>
      <c r="CS74" s="60">
        <v>0</v>
      </c>
      <c r="CT74" s="60">
        <v>0</v>
      </c>
      <c r="CU74" s="60">
        <v>38392782.699999973</v>
      </c>
    </row>
    <row r="75" spans="1:99" ht="12.7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  <c r="CM75" s="60">
        <v>0</v>
      </c>
      <c r="CN75" s="60">
        <v>0</v>
      </c>
      <c r="CO75" s="60">
        <v>0</v>
      </c>
      <c r="CP75" s="60">
        <v>0</v>
      </c>
      <c r="CQ75" s="60">
        <v>0</v>
      </c>
      <c r="CR75" s="60">
        <v>0</v>
      </c>
      <c r="CS75" s="60">
        <v>0</v>
      </c>
      <c r="CT75" s="60">
        <v>0</v>
      </c>
      <c r="CU75" s="60">
        <v>0</v>
      </c>
    </row>
    <row r="76" spans="1:99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  <c r="CM76" s="60">
        <v>0</v>
      </c>
      <c r="CN76" s="60">
        <v>0</v>
      </c>
      <c r="CO76" s="60">
        <v>0</v>
      </c>
      <c r="CP76" s="60">
        <v>0</v>
      </c>
      <c r="CQ76" s="60">
        <v>0</v>
      </c>
      <c r="CR76" s="60">
        <v>0</v>
      </c>
      <c r="CS76" s="60">
        <v>0</v>
      </c>
      <c r="CT76" s="60">
        <v>0</v>
      </c>
      <c r="CU76" s="60">
        <v>0</v>
      </c>
    </row>
    <row r="77" spans="1:99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  <c r="CM77" s="60">
        <v>0</v>
      </c>
      <c r="CN77" s="60">
        <v>0</v>
      </c>
      <c r="CO77" s="60">
        <v>0</v>
      </c>
      <c r="CP77" s="60">
        <v>0</v>
      </c>
      <c r="CQ77" s="60">
        <v>0</v>
      </c>
      <c r="CR77" s="60">
        <v>0</v>
      </c>
      <c r="CS77" s="60">
        <v>0</v>
      </c>
      <c r="CT77" s="60">
        <v>0</v>
      </c>
      <c r="CU77" s="60">
        <v>0</v>
      </c>
    </row>
    <row r="78" spans="1:99" ht="12.75" customHeight="1">
      <c r="A78" s="45" t="s">
        <v>129</v>
      </c>
      <c r="B78" s="62">
        <v>9000</v>
      </c>
      <c r="C78" s="59" t="s">
        <v>380</v>
      </c>
      <c r="D78" s="63">
        <v>199202.85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199202.85</v>
      </c>
      <c r="W78" s="63">
        <v>0</v>
      </c>
      <c r="X78" s="63">
        <v>0</v>
      </c>
      <c r="Y78" s="63">
        <v>199202.85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-976151.2999999997</v>
      </c>
      <c r="AO78" s="63">
        <v>-256889.66</v>
      </c>
      <c r="AP78" s="63">
        <v>-256889.66</v>
      </c>
      <c r="AQ78" s="63">
        <v>0</v>
      </c>
      <c r="AR78" s="63">
        <v>32011</v>
      </c>
      <c r="AS78" s="63">
        <v>32011</v>
      </c>
      <c r="AT78" s="63">
        <v>-556810.70000000007</v>
      </c>
      <c r="AU78" s="63">
        <v>-556810.70000000007</v>
      </c>
      <c r="AV78" s="63">
        <v>0</v>
      </c>
      <c r="AW78" s="63">
        <v>0</v>
      </c>
      <c r="AX78" s="63">
        <v>0</v>
      </c>
      <c r="AY78" s="63">
        <v>588821.69999999995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-751272.63999999966</v>
      </c>
      <c r="BK78" s="63">
        <v>-751272.63999999966</v>
      </c>
      <c r="BL78" s="63">
        <v>-4739760.46</v>
      </c>
      <c r="BM78" s="63">
        <v>3988487.8200000003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0</v>
      </c>
      <c r="BT78" s="63">
        <v>0</v>
      </c>
      <c r="BU78" s="63">
        <v>0</v>
      </c>
      <c r="BV78" s="63">
        <v>0</v>
      </c>
      <c r="BW78" s="63">
        <v>0</v>
      </c>
      <c r="BX78" s="63">
        <v>0</v>
      </c>
      <c r="BY78" s="63">
        <v>0</v>
      </c>
      <c r="BZ78" s="63">
        <v>0</v>
      </c>
      <c r="CA78" s="63">
        <v>0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0</v>
      </c>
      <c r="CJ78" s="63">
        <v>0</v>
      </c>
      <c r="CK78" s="63">
        <v>0</v>
      </c>
      <c r="CL78" s="63">
        <v>0</v>
      </c>
      <c r="CM78" s="63">
        <v>0</v>
      </c>
      <c r="CN78" s="63">
        <v>0</v>
      </c>
      <c r="CO78" s="63">
        <v>0</v>
      </c>
      <c r="CP78" s="63">
        <v>0</v>
      </c>
      <c r="CQ78" s="63">
        <v>0</v>
      </c>
      <c r="CR78" s="63">
        <v>0</v>
      </c>
      <c r="CS78" s="63">
        <v>0</v>
      </c>
      <c r="CT78" s="63">
        <v>0</v>
      </c>
      <c r="CU78" s="63">
        <v>-776948.44999999972</v>
      </c>
    </row>
    <row r="79" spans="1:99" ht="12.75" customHeight="1">
      <c r="A79" s="45" t="s">
        <v>130</v>
      </c>
      <c r="B79" s="62">
        <v>9001</v>
      </c>
      <c r="C79" s="59" t="s">
        <v>381</v>
      </c>
      <c r="D79" s="63">
        <v>122536474863.26561</v>
      </c>
      <c r="E79" s="63">
        <v>109633427939.80197</v>
      </c>
      <c r="F79" s="63">
        <v>114845653812.06911</v>
      </c>
      <c r="G79" s="63">
        <v>-5212225872.267128</v>
      </c>
      <c r="H79" s="63">
        <v>-8252155040.3499994</v>
      </c>
      <c r="I79" s="63">
        <v>-8941238520.7900009</v>
      </c>
      <c r="J79" s="63">
        <v>-37205219999.400002</v>
      </c>
      <c r="K79" s="63">
        <v>28263981478.610001</v>
      </c>
      <c r="L79" s="63">
        <v>689083480.44000006</v>
      </c>
      <c r="M79" s="63">
        <v>2591043821.1399999</v>
      </c>
      <c r="N79" s="63">
        <v>-1901960340.7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20370925879.273636</v>
      </c>
      <c r="W79" s="63">
        <v>3479129427.2563701</v>
      </c>
      <c r="X79" s="63">
        <v>419318528.81996709</v>
      </c>
      <c r="Y79" s="63">
        <v>4696430672.9131756</v>
      </c>
      <c r="Z79" s="63">
        <v>11693788260.694124</v>
      </c>
      <c r="AA79" s="63">
        <v>23504683.190000001</v>
      </c>
      <c r="AB79" s="63">
        <v>0</v>
      </c>
      <c r="AC79" s="63">
        <v>0</v>
      </c>
      <c r="AD79" s="63">
        <v>183900</v>
      </c>
      <c r="AE79" s="63">
        <v>58570406.399999999</v>
      </c>
      <c r="AF79" s="63">
        <v>-4.9000000000000004</v>
      </c>
      <c r="AG79" s="63">
        <v>784276089.44000018</v>
      </c>
      <c r="AH79" s="63">
        <v>784276089.44000018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-97272743835.99614</v>
      </c>
      <c r="AO79" s="63">
        <v>-19731021403.121643</v>
      </c>
      <c r="AP79" s="63">
        <v>-20971714866.360001</v>
      </c>
      <c r="AQ79" s="63">
        <v>1240693463.2383618</v>
      </c>
      <c r="AR79" s="63">
        <v>-1358433191.219866</v>
      </c>
      <c r="AS79" s="63">
        <v>-2085127945.7500069</v>
      </c>
      <c r="AT79" s="63">
        <v>-11085444223.837164</v>
      </c>
      <c r="AU79" s="63">
        <v>-9491541134.0271645</v>
      </c>
      <c r="AV79" s="63">
        <v>-1571549962.79</v>
      </c>
      <c r="AW79" s="63">
        <v>-36913350.090000004</v>
      </c>
      <c r="AX79" s="63">
        <v>14560223.07</v>
      </c>
      <c r="AY79" s="63">
        <v>9000316278.0871582</v>
      </c>
      <c r="AZ79" s="63">
        <v>726694754.53014064</v>
      </c>
      <c r="BA79" s="63">
        <v>2661562210.756721</v>
      </c>
      <c r="BB79" s="63">
        <v>2285576990.4967208</v>
      </c>
      <c r="BC79" s="63">
        <v>376286285.65999997</v>
      </c>
      <c r="BD79" s="63">
        <v>0</v>
      </c>
      <c r="BE79" s="63">
        <v>-301065.40000000002</v>
      </c>
      <c r="BF79" s="63">
        <v>-1934867456.2265799</v>
      </c>
      <c r="BG79" s="63">
        <v>-411267786.05999994</v>
      </c>
      <c r="BH79" s="63">
        <v>-411165330.00999999</v>
      </c>
      <c r="BI79" s="63">
        <v>-102456.04999999999</v>
      </c>
      <c r="BJ79" s="63">
        <v>-36722718011.729729</v>
      </c>
      <c r="BK79" s="63">
        <v>-36282115953.659737</v>
      </c>
      <c r="BL79" s="63">
        <v>-204671719809.2197</v>
      </c>
      <c r="BM79" s="63">
        <v>168389603855.56</v>
      </c>
      <c r="BN79" s="63">
        <v>-440602058.07000005</v>
      </c>
      <c r="BO79" s="63">
        <v>90449767.879999965</v>
      </c>
      <c r="BP79" s="63">
        <v>-531051825.94999993</v>
      </c>
      <c r="BQ79" s="63">
        <v>-496402865.88999993</v>
      </c>
      <c r="BR79" s="63">
        <v>-490975084.0999999</v>
      </c>
      <c r="BS79" s="63">
        <v>0</v>
      </c>
      <c r="BT79" s="63">
        <v>-5427781.79</v>
      </c>
      <c r="BU79" s="63">
        <v>-38344791676.914925</v>
      </c>
      <c r="BV79" s="63">
        <v>-28348714493.864311</v>
      </c>
      <c r="BW79" s="63">
        <v>-7731598381.2330809</v>
      </c>
      <c r="BX79" s="63">
        <v>-1803069034.5657842</v>
      </c>
      <c r="BY79" s="63">
        <v>0</v>
      </c>
      <c r="BZ79" s="63">
        <v>-664066246.01378429</v>
      </c>
      <c r="CA79" s="63">
        <v>-964806037.1964159</v>
      </c>
      <c r="CB79" s="63">
        <v>1796461066.3743005</v>
      </c>
      <c r="CC79" s="63">
        <v>-628998550.41584229</v>
      </c>
      <c r="CD79" s="63">
        <v>-128577507.86999999</v>
      </c>
      <c r="CE79" s="63">
        <v>-4369135.1399999997</v>
      </c>
      <c r="CF79" s="63">
        <v>-4416664.1199999992</v>
      </c>
      <c r="CG79" s="63">
        <v>-43958.45</v>
      </c>
      <c r="CH79" s="63">
        <v>-116539772.86</v>
      </c>
      <c r="CI79" s="63">
        <v>-3207977.3</v>
      </c>
      <c r="CJ79" s="63">
        <v>0</v>
      </c>
      <c r="CK79" s="63">
        <v>-79531393.190000013</v>
      </c>
      <c r="CL79" s="63">
        <v>-79536602.010000005</v>
      </c>
      <c r="CM79" s="63">
        <v>0</v>
      </c>
      <c r="CN79" s="63">
        <v>5208.82</v>
      </c>
      <c r="CO79" s="63">
        <v>0</v>
      </c>
      <c r="CP79" s="63">
        <v>0</v>
      </c>
      <c r="CQ79" s="63">
        <v>0</v>
      </c>
      <c r="CR79" s="63">
        <v>0</v>
      </c>
      <c r="CS79" s="63">
        <v>0</v>
      </c>
      <c r="CT79" s="63">
        <v>0</v>
      </c>
      <c r="CU79" s="63">
        <v>25263731027.269455</v>
      </c>
    </row>
    <row r="80" spans="1:99">
      <c r="A80" s="45" t="s">
        <v>132</v>
      </c>
      <c r="B80" s="62">
        <v>9002</v>
      </c>
      <c r="C80" s="59" t="s">
        <v>382</v>
      </c>
      <c r="D80" s="63">
        <v>103614748.55999999</v>
      </c>
      <c r="E80" s="63">
        <v>105964575.88</v>
      </c>
      <c r="F80" s="63">
        <v>127703258.22</v>
      </c>
      <c r="G80" s="63">
        <v>-21738682.34</v>
      </c>
      <c r="H80" s="63">
        <v>-34103279.840000004</v>
      </c>
      <c r="I80" s="63">
        <v>-37003833.640000001</v>
      </c>
      <c r="J80" s="63">
        <v>-121630460.88</v>
      </c>
      <c r="K80" s="63">
        <v>84626627.239999995</v>
      </c>
      <c r="L80" s="63">
        <v>2900553.799999997</v>
      </c>
      <c r="M80" s="63">
        <v>19803924.829999998</v>
      </c>
      <c r="N80" s="63">
        <v>-16903371.030000001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30414704.670000002</v>
      </c>
      <c r="W80" s="63">
        <v>30414704.670000002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1338747.8500000001</v>
      </c>
      <c r="AH80" s="63">
        <v>1337682.52</v>
      </c>
      <c r="AI80" s="63">
        <v>1065.33</v>
      </c>
      <c r="AJ80" s="63">
        <v>0</v>
      </c>
      <c r="AK80" s="63">
        <v>0</v>
      </c>
      <c r="AL80" s="63">
        <v>0</v>
      </c>
      <c r="AM80" s="63">
        <v>0</v>
      </c>
      <c r="AN80" s="63">
        <v>-65221965.860000014</v>
      </c>
      <c r="AO80" s="63">
        <v>-15579009.369999999</v>
      </c>
      <c r="AP80" s="63">
        <v>-18790968.719999999</v>
      </c>
      <c r="AQ80" s="63">
        <v>3211959.35</v>
      </c>
      <c r="AR80" s="63">
        <v>-14242570.510000009</v>
      </c>
      <c r="AS80" s="63">
        <v>-19666050.170000009</v>
      </c>
      <c r="AT80" s="63">
        <v>-86391585.600000009</v>
      </c>
      <c r="AU80" s="63">
        <v>-93680826.680000007</v>
      </c>
      <c r="AV80" s="63">
        <v>7289241.0800000001</v>
      </c>
      <c r="AW80" s="63">
        <v>0</v>
      </c>
      <c r="AX80" s="63">
        <v>0</v>
      </c>
      <c r="AY80" s="63">
        <v>66725535.43</v>
      </c>
      <c r="AZ80" s="63">
        <v>5423479.6600000001</v>
      </c>
      <c r="BA80" s="63">
        <v>28340858.25</v>
      </c>
      <c r="BB80" s="63">
        <v>32484760.629999999</v>
      </c>
      <c r="BC80" s="63">
        <v>-4143902.38</v>
      </c>
      <c r="BD80" s="63">
        <v>0</v>
      </c>
      <c r="BE80" s="63">
        <v>0</v>
      </c>
      <c r="BF80" s="63">
        <v>-22917378.59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-1382309.28</v>
      </c>
      <c r="BR80" s="63">
        <v>-1382309.28</v>
      </c>
      <c r="BS80" s="63">
        <v>0</v>
      </c>
      <c r="BT80" s="63">
        <v>0</v>
      </c>
      <c r="BU80" s="63">
        <v>-34018076.700000003</v>
      </c>
      <c r="BV80" s="63">
        <v>-29901499.109999999</v>
      </c>
      <c r="BW80" s="63">
        <v>-3846848.56</v>
      </c>
      <c r="BX80" s="63">
        <v>-904585.11</v>
      </c>
      <c r="BY80" s="63">
        <v>0</v>
      </c>
      <c r="BZ80" s="63">
        <v>0</v>
      </c>
      <c r="CA80" s="63">
        <v>-270057.71999999997</v>
      </c>
      <c r="CB80" s="63">
        <v>1638689.24</v>
      </c>
      <c r="CC80" s="63">
        <v>-733775.44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0</v>
      </c>
      <c r="CM80" s="63">
        <v>0</v>
      </c>
      <c r="CN80" s="63">
        <v>0</v>
      </c>
      <c r="CO80" s="63">
        <v>0</v>
      </c>
      <c r="CP80" s="63">
        <v>0</v>
      </c>
      <c r="CQ80" s="63">
        <v>0</v>
      </c>
      <c r="CR80" s="63">
        <v>0</v>
      </c>
      <c r="CS80" s="63">
        <v>0</v>
      </c>
      <c r="CT80" s="63">
        <v>0</v>
      </c>
      <c r="CU80" s="63">
        <v>38392782.699999973</v>
      </c>
    </row>
    <row r="81" spans="1:99">
      <c r="A81" s="45" t="s">
        <v>134</v>
      </c>
      <c r="B81" s="62">
        <v>9003</v>
      </c>
      <c r="C81" s="59" t="s">
        <v>383</v>
      </c>
      <c r="D81" s="63">
        <v>122536674066.11562</v>
      </c>
      <c r="E81" s="63">
        <v>109633427939.80197</v>
      </c>
      <c r="F81" s="63">
        <v>114845653812.06911</v>
      </c>
      <c r="G81" s="63">
        <v>-5212225872.267128</v>
      </c>
      <c r="H81" s="63">
        <v>-8252155040.3499994</v>
      </c>
      <c r="I81" s="63">
        <v>-8941238520.7900009</v>
      </c>
      <c r="J81" s="63">
        <v>-37205219999.400002</v>
      </c>
      <c r="K81" s="63">
        <v>28263981478.610001</v>
      </c>
      <c r="L81" s="63">
        <v>689083480.44000006</v>
      </c>
      <c r="M81" s="63">
        <v>2591043821.1399999</v>
      </c>
      <c r="N81" s="63">
        <v>-1901960340.7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20371125082.123634</v>
      </c>
      <c r="W81" s="63">
        <v>3479129427.2563701</v>
      </c>
      <c r="X81" s="63">
        <v>419318528.81996709</v>
      </c>
      <c r="Y81" s="63">
        <v>4696629875.763176</v>
      </c>
      <c r="Z81" s="63">
        <v>11693788260.694124</v>
      </c>
      <c r="AA81" s="63">
        <v>23504683.190000001</v>
      </c>
      <c r="AB81" s="63">
        <v>0</v>
      </c>
      <c r="AC81" s="63">
        <v>0</v>
      </c>
      <c r="AD81" s="63">
        <v>183900</v>
      </c>
      <c r="AE81" s="63">
        <v>58570406.399999999</v>
      </c>
      <c r="AF81" s="63">
        <v>-4.9000000000000004</v>
      </c>
      <c r="AG81" s="63">
        <v>784276089.44000018</v>
      </c>
      <c r="AH81" s="63">
        <v>784276089.44000018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-97273719987.296143</v>
      </c>
      <c r="AO81" s="63">
        <v>-19731278292.781643</v>
      </c>
      <c r="AP81" s="63">
        <v>-20971971756.02</v>
      </c>
      <c r="AQ81" s="63">
        <v>1240693463.2383618</v>
      </c>
      <c r="AR81" s="63">
        <v>-1358401180.219866</v>
      </c>
      <c r="AS81" s="63">
        <v>-2085095934.7500069</v>
      </c>
      <c r="AT81" s="63">
        <v>-11086001034.537165</v>
      </c>
      <c r="AU81" s="63">
        <v>-9492097944.7271652</v>
      </c>
      <c r="AV81" s="63">
        <v>-1571549962.79</v>
      </c>
      <c r="AW81" s="63">
        <v>-36913350.090000004</v>
      </c>
      <c r="AX81" s="63">
        <v>14560223.07</v>
      </c>
      <c r="AY81" s="63">
        <v>9000905099.787159</v>
      </c>
      <c r="AZ81" s="63">
        <v>726694754.53014064</v>
      </c>
      <c r="BA81" s="63">
        <v>2661562210.756721</v>
      </c>
      <c r="BB81" s="63">
        <v>2285576990.4967208</v>
      </c>
      <c r="BC81" s="63">
        <v>376286285.65999997</v>
      </c>
      <c r="BD81" s="63">
        <v>0</v>
      </c>
      <c r="BE81" s="63">
        <v>-301065.40000000002</v>
      </c>
      <c r="BF81" s="63">
        <v>-1934867456.2265799</v>
      </c>
      <c r="BG81" s="63">
        <v>-411267786.05999994</v>
      </c>
      <c r="BH81" s="63">
        <v>-411165330.00999999</v>
      </c>
      <c r="BI81" s="63">
        <v>-102456.04999999999</v>
      </c>
      <c r="BJ81" s="63">
        <v>-36723469284.369728</v>
      </c>
      <c r="BK81" s="63">
        <v>-36282867226.299736</v>
      </c>
      <c r="BL81" s="63">
        <v>-204676459569.67969</v>
      </c>
      <c r="BM81" s="63">
        <v>168393592343.38</v>
      </c>
      <c r="BN81" s="63">
        <v>-440602058.07000005</v>
      </c>
      <c r="BO81" s="63">
        <v>90449767.879999965</v>
      </c>
      <c r="BP81" s="63">
        <v>-531051825.94999993</v>
      </c>
      <c r="BQ81" s="63">
        <v>-496402865.88999993</v>
      </c>
      <c r="BR81" s="63">
        <v>-490975084.0999999</v>
      </c>
      <c r="BS81" s="63">
        <v>0</v>
      </c>
      <c r="BT81" s="63">
        <v>-5427781.79</v>
      </c>
      <c r="BU81" s="63">
        <v>-38344791676.914925</v>
      </c>
      <c r="BV81" s="63">
        <v>-28348714493.864311</v>
      </c>
      <c r="BW81" s="63">
        <v>-7731598381.2330809</v>
      </c>
      <c r="BX81" s="63">
        <v>-1803069034.5657842</v>
      </c>
      <c r="BY81" s="63">
        <v>0</v>
      </c>
      <c r="BZ81" s="63">
        <v>-664066246.01378429</v>
      </c>
      <c r="CA81" s="63">
        <v>-964806037.1964159</v>
      </c>
      <c r="CB81" s="63">
        <v>1796461066.3743005</v>
      </c>
      <c r="CC81" s="63">
        <v>-628998550.41584229</v>
      </c>
      <c r="CD81" s="63">
        <v>-128577507.86999999</v>
      </c>
      <c r="CE81" s="63">
        <v>-4369135.1399999997</v>
      </c>
      <c r="CF81" s="63">
        <v>-4416664.1199999992</v>
      </c>
      <c r="CG81" s="63">
        <v>-43958.45</v>
      </c>
      <c r="CH81" s="63">
        <v>-116539772.86</v>
      </c>
      <c r="CI81" s="63">
        <v>-3207977.3</v>
      </c>
      <c r="CJ81" s="63">
        <v>0</v>
      </c>
      <c r="CK81" s="63">
        <v>-79531393.190000013</v>
      </c>
      <c r="CL81" s="63">
        <v>-79536602.010000005</v>
      </c>
      <c r="CM81" s="63">
        <v>0</v>
      </c>
      <c r="CN81" s="63">
        <v>5208.82</v>
      </c>
      <c r="CO81" s="63">
        <v>0</v>
      </c>
      <c r="CP81" s="63">
        <v>0</v>
      </c>
      <c r="CQ81" s="63">
        <v>0</v>
      </c>
      <c r="CR81" s="63">
        <v>0</v>
      </c>
      <c r="CS81" s="63">
        <v>0</v>
      </c>
      <c r="CT81" s="63">
        <v>0</v>
      </c>
      <c r="CU81" s="63">
        <v>25262954078.819454</v>
      </c>
    </row>
    <row r="82" spans="1:99">
      <c r="A82" s="46" t="s">
        <v>136</v>
      </c>
      <c r="B82" s="64"/>
      <c r="C82" s="59" t="s">
        <v>384</v>
      </c>
      <c r="D82" s="63">
        <v>122640288814.67561</v>
      </c>
      <c r="E82" s="63">
        <v>109739392515.68198</v>
      </c>
      <c r="F82" s="63">
        <v>114973357070.28911</v>
      </c>
      <c r="G82" s="63">
        <v>-5233964554.6071281</v>
      </c>
      <c r="H82" s="63">
        <v>-8286258320.1899996</v>
      </c>
      <c r="I82" s="63">
        <v>-8978242354.4300003</v>
      </c>
      <c r="J82" s="63">
        <v>-37326850460.279999</v>
      </c>
      <c r="K82" s="63">
        <v>28348608105.850002</v>
      </c>
      <c r="L82" s="63">
        <v>691984034.24000001</v>
      </c>
      <c r="M82" s="63">
        <v>2610847745.9699998</v>
      </c>
      <c r="N82" s="63">
        <v>-1918863711.73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20401539786.793633</v>
      </c>
      <c r="W82" s="63">
        <v>3509544131.9263701</v>
      </c>
      <c r="X82" s="63">
        <v>419318528.81996709</v>
      </c>
      <c r="Y82" s="63">
        <v>4696629875.763176</v>
      </c>
      <c r="Z82" s="63">
        <v>11693788260.694124</v>
      </c>
      <c r="AA82" s="63">
        <v>23504683.190000001</v>
      </c>
      <c r="AB82" s="63">
        <v>0</v>
      </c>
      <c r="AC82" s="63">
        <v>0</v>
      </c>
      <c r="AD82" s="63">
        <v>183900</v>
      </c>
      <c r="AE82" s="63">
        <v>58570406.399999999</v>
      </c>
      <c r="AF82" s="63">
        <v>-4.9000000000000004</v>
      </c>
      <c r="AG82" s="63">
        <v>785614837.2900002</v>
      </c>
      <c r="AH82" s="63">
        <v>785613771.96000016</v>
      </c>
      <c r="AI82" s="63">
        <v>1065.33</v>
      </c>
      <c r="AJ82" s="63">
        <v>0</v>
      </c>
      <c r="AK82" s="63">
        <v>0</v>
      </c>
      <c r="AL82" s="63">
        <v>0</v>
      </c>
      <c r="AM82" s="63">
        <v>0</v>
      </c>
      <c r="AN82" s="63">
        <v>-97338941953.156143</v>
      </c>
      <c r="AO82" s="63">
        <v>-19746857302.151642</v>
      </c>
      <c r="AP82" s="63">
        <v>-20990762724.740002</v>
      </c>
      <c r="AQ82" s="63">
        <v>1243905422.5883617</v>
      </c>
      <c r="AR82" s="63">
        <v>-1372643750.729866</v>
      </c>
      <c r="AS82" s="63">
        <v>-2104761984.920007</v>
      </c>
      <c r="AT82" s="63">
        <v>-11172392620.137165</v>
      </c>
      <c r="AU82" s="63">
        <v>-9585778771.4071655</v>
      </c>
      <c r="AV82" s="63">
        <v>-1564260721.71</v>
      </c>
      <c r="AW82" s="63">
        <v>-36913350.090000004</v>
      </c>
      <c r="AX82" s="63">
        <v>14560223.07</v>
      </c>
      <c r="AY82" s="63">
        <v>9067630635.2171593</v>
      </c>
      <c r="AZ82" s="63">
        <v>732118234.1901406</v>
      </c>
      <c r="BA82" s="63">
        <v>2689903069.006721</v>
      </c>
      <c r="BB82" s="63">
        <v>2318061751.1267209</v>
      </c>
      <c r="BC82" s="63">
        <v>372142383.27999997</v>
      </c>
      <c r="BD82" s="63">
        <v>0</v>
      </c>
      <c r="BE82" s="63">
        <v>-301065.40000000002</v>
      </c>
      <c r="BF82" s="63">
        <v>-1957784834.8165798</v>
      </c>
      <c r="BG82" s="63">
        <v>-411267786.05999994</v>
      </c>
      <c r="BH82" s="63">
        <v>-411165330.00999999</v>
      </c>
      <c r="BI82" s="63">
        <v>-102456.04999999999</v>
      </c>
      <c r="BJ82" s="63">
        <v>-36723469284.369728</v>
      </c>
      <c r="BK82" s="63">
        <v>-36282867226.299736</v>
      </c>
      <c r="BL82" s="63">
        <v>-204676459569.67969</v>
      </c>
      <c r="BM82" s="63">
        <v>168393592343.38</v>
      </c>
      <c r="BN82" s="63">
        <v>-440602058.07000005</v>
      </c>
      <c r="BO82" s="63">
        <v>90449767.879999965</v>
      </c>
      <c r="BP82" s="63">
        <v>-531051825.94999993</v>
      </c>
      <c r="BQ82" s="63">
        <v>-497785175.1699999</v>
      </c>
      <c r="BR82" s="63">
        <v>-492357393.37999988</v>
      </c>
      <c r="BS82" s="63">
        <v>0</v>
      </c>
      <c r="BT82" s="63">
        <v>-5427781.79</v>
      </c>
      <c r="BU82" s="63">
        <v>-38378809753.614922</v>
      </c>
      <c r="BV82" s="63">
        <v>-28378615992.974312</v>
      </c>
      <c r="BW82" s="63">
        <v>-7735445229.7930813</v>
      </c>
      <c r="BX82" s="63">
        <v>-1803973619.6757841</v>
      </c>
      <c r="BY82" s="63">
        <v>0</v>
      </c>
      <c r="BZ82" s="63">
        <v>-664066246.01378429</v>
      </c>
      <c r="CA82" s="63">
        <v>-965076094.91641593</v>
      </c>
      <c r="CB82" s="63">
        <v>1798099755.6143005</v>
      </c>
      <c r="CC82" s="63">
        <v>-629732325.85584235</v>
      </c>
      <c r="CD82" s="63">
        <v>-128577507.86999999</v>
      </c>
      <c r="CE82" s="63">
        <v>-4369135.1399999997</v>
      </c>
      <c r="CF82" s="63">
        <v>-4416664.1199999992</v>
      </c>
      <c r="CG82" s="63">
        <v>-43958.45</v>
      </c>
      <c r="CH82" s="63">
        <v>-116539772.86</v>
      </c>
      <c r="CI82" s="63">
        <v>-3207977.3</v>
      </c>
      <c r="CJ82" s="63">
        <v>0</v>
      </c>
      <c r="CK82" s="63">
        <v>-79531393.190000013</v>
      </c>
      <c r="CL82" s="63">
        <v>-79536602.010000005</v>
      </c>
      <c r="CM82" s="63">
        <v>0</v>
      </c>
      <c r="CN82" s="63">
        <v>5208.82</v>
      </c>
      <c r="CO82" s="63">
        <v>0</v>
      </c>
      <c r="CP82" s="63">
        <v>0</v>
      </c>
      <c r="CQ82" s="63">
        <v>0</v>
      </c>
      <c r="CR82" s="63">
        <v>0</v>
      </c>
      <c r="CS82" s="63">
        <v>0</v>
      </c>
      <c r="CT82" s="63">
        <v>0</v>
      </c>
      <c r="CU82" s="63">
        <v>25301346861.519455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192E-612D-4572-BF53-D4B863118F11}">
  <sheetPr>
    <tabColor theme="5" tint="0.39997558519241921"/>
  </sheetPr>
  <dimension ref="A1:AF82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4" width="14.5703125" style="4" bestFit="1" customWidth="1"/>
    <col min="5" max="6" width="14.85546875" style="4" bestFit="1" customWidth="1"/>
    <col min="7" max="7" width="12.42578125" style="4" customWidth="1"/>
    <col min="8" max="8" width="13.85546875" style="4" bestFit="1" customWidth="1"/>
    <col min="9" max="9" width="13.5703125" style="4" bestFit="1" customWidth="1"/>
    <col min="10" max="10" width="15.28515625" style="4" bestFit="1" customWidth="1"/>
    <col min="11" max="11" width="15.7109375" style="4" customWidth="1"/>
    <col min="12" max="12" width="15.42578125" style="4" bestFit="1" customWidth="1"/>
    <col min="13" max="13" width="11.42578125" style="4" bestFit="1" customWidth="1"/>
    <col min="14" max="14" width="15.28515625" style="4" bestFit="1" customWidth="1"/>
    <col min="15" max="15" width="14.28515625" style="4" bestFit="1" customWidth="1"/>
    <col min="16" max="16" width="15.5703125" style="4" bestFit="1" customWidth="1"/>
    <col min="17" max="17" width="14.28515625" style="4" bestFit="1" customWidth="1"/>
    <col min="18" max="18" width="12.42578125" style="4" bestFit="1" customWidth="1"/>
    <col min="19" max="19" width="13" style="4" bestFit="1" customWidth="1"/>
    <col min="20" max="20" width="15" style="4" bestFit="1" customWidth="1"/>
    <col min="21" max="22" width="15.7109375" style="4" customWidth="1"/>
    <col min="23" max="23" width="15" style="4" bestFit="1" customWidth="1"/>
    <col min="24" max="24" width="15.140625" style="4" bestFit="1" customWidth="1"/>
    <col min="25" max="25" width="11.5703125" style="4" bestFit="1" customWidth="1"/>
    <col min="26" max="26" width="15.5703125" style="4" bestFit="1" customWidth="1"/>
    <col min="27" max="27" width="15.42578125" style="4" bestFit="1" customWidth="1"/>
    <col min="28" max="28" width="14.28515625" style="4" bestFit="1" customWidth="1"/>
    <col min="29" max="29" width="15.7109375" style="4" customWidth="1"/>
    <col min="30" max="30" width="14.85546875" style="4" bestFit="1" customWidth="1"/>
    <col min="31" max="31" width="13.85546875" style="4" bestFit="1" customWidth="1"/>
    <col min="32" max="32" width="14.28515625" style="4" bestFit="1" customWidth="1"/>
    <col min="33" max="16384" width="9.140625" style="4"/>
  </cols>
  <sheetData>
    <row r="1" spans="1:32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</row>
    <row r="2" spans="1:32" s="77" customFormat="1" ht="15" customHeight="1">
      <c r="A2" s="47" t="s">
        <v>436</v>
      </c>
      <c r="B2" s="75" t="s">
        <v>287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</row>
    <row r="3" spans="1:32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</row>
    <row r="4" spans="1:32" ht="15" customHeight="1"/>
    <row r="5" spans="1:32" ht="22.5" customHeight="1">
      <c r="D5" s="51">
        <v>64</v>
      </c>
      <c r="E5" s="52">
        <v>640</v>
      </c>
      <c r="F5" s="53">
        <v>64001</v>
      </c>
      <c r="G5" s="53">
        <v>64002</v>
      </c>
      <c r="H5" s="52">
        <v>641</v>
      </c>
      <c r="I5" s="52">
        <v>642</v>
      </c>
      <c r="J5" s="52">
        <v>643</v>
      </c>
      <c r="K5" s="52">
        <v>644</v>
      </c>
      <c r="L5" s="52">
        <v>645</v>
      </c>
      <c r="M5" s="52">
        <v>649</v>
      </c>
      <c r="N5" s="51">
        <v>65</v>
      </c>
      <c r="O5" s="52">
        <v>650</v>
      </c>
      <c r="P5" s="53">
        <v>65001</v>
      </c>
      <c r="Q5" s="54">
        <v>650011</v>
      </c>
      <c r="R5" s="54">
        <v>650012</v>
      </c>
      <c r="S5" s="53">
        <v>65002</v>
      </c>
      <c r="T5" s="52">
        <v>651</v>
      </c>
      <c r="U5" s="52">
        <v>652</v>
      </c>
      <c r="V5" s="53">
        <v>65201</v>
      </c>
      <c r="W5" s="53">
        <v>65202</v>
      </c>
      <c r="X5" s="53">
        <v>65203</v>
      </c>
      <c r="Y5" s="53">
        <v>65204</v>
      </c>
      <c r="Z5" s="53">
        <v>65205</v>
      </c>
      <c r="AA5" s="53">
        <v>65206</v>
      </c>
      <c r="AB5" s="52">
        <v>653</v>
      </c>
      <c r="AC5" s="52">
        <v>654</v>
      </c>
      <c r="AD5" s="53">
        <v>65401</v>
      </c>
      <c r="AE5" s="53">
        <v>65402</v>
      </c>
      <c r="AF5" s="56" t="s">
        <v>253</v>
      </c>
    </row>
    <row r="6" spans="1:32" ht="80.099999999999994" customHeight="1">
      <c r="A6" s="56" t="s">
        <v>290</v>
      </c>
      <c r="B6" s="56" t="s">
        <v>291</v>
      </c>
      <c r="C6" s="56" t="s">
        <v>292</v>
      </c>
      <c r="D6" s="51" t="s">
        <v>437</v>
      </c>
      <c r="E6" s="52" t="s">
        <v>438</v>
      </c>
      <c r="F6" s="53" t="s">
        <v>439</v>
      </c>
      <c r="G6" s="53" t="s">
        <v>440</v>
      </c>
      <c r="H6" s="52" t="s">
        <v>441</v>
      </c>
      <c r="I6" s="52" t="s">
        <v>442</v>
      </c>
      <c r="J6" s="52" t="s">
        <v>443</v>
      </c>
      <c r="K6" s="52" t="s">
        <v>444</v>
      </c>
      <c r="L6" s="52" t="s">
        <v>445</v>
      </c>
      <c r="M6" s="52" t="s">
        <v>446</v>
      </c>
      <c r="N6" s="51" t="s">
        <v>447</v>
      </c>
      <c r="O6" s="52" t="s">
        <v>448</v>
      </c>
      <c r="P6" s="53" t="s">
        <v>449</v>
      </c>
      <c r="Q6" s="54" t="s">
        <v>439</v>
      </c>
      <c r="R6" s="54" t="s">
        <v>440</v>
      </c>
      <c r="S6" s="53" t="s">
        <v>450</v>
      </c>
      <c r="T6" s="52" t="s">
        <v>451</v>
      </c>
      <c r="U6" s="52" t="s">
        <v>357</v>
      </c>
      <c r="V6" s="53" t="s">
        <v>452</v>
      </c>
      <c r="W6" s="53" t="s">
        <v>417</v>
      </c>
      <c r="X6" s="53" t="s">
        <v>360</v>
      </c>
      <c r="Y6" s="53" t="s">
        <v>361</v>
      </c>
      <c r="Z6" s="53" t="s">
        <v>362</v>
      </c>
      <c r="AA6" s="53" t="s">
        <v>453</v>
      </c>
      <c r="AB6" s="52" t="s">
        <v>373</v>
      </c>
      <c r="AC6" s="52" t="s">
        <v>454</v>
      </c>
      <c r="AD6" s="53" t="s">
        <v>455</v>
      </c>
      <c r="AE6" s="53" t="s">
        <v>456</v>
      </c>
      <c r="AF6" s="56" t="s">
        <v>252</v>
      </c>
    </row>
    <row r="7" spans="1:32" ht="12.75" customHeight="1">
      <c r="A7" s="43" t="s">
        <v>2</v>
      </c>
      <c r="B7" s="58">
        <v>1001</v>
      </c>
      <c r="C7" s="59" t="s">
        <v>376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79">
        <v>0</v>
      </c>
      <c r="J7" s="79">
        <v>0</v>
      </c>
      <c r="K7" s="79">
        <v>0</v>
      </c>
      <c r="L7" s="79">
        <v>0</v>
      </c>
      <c r="M7" s="79">
        <v>0</v>
      </c>
      <c r="N7" s="79">
        <v>0</v>
      </c>
      <c r="O7" s="79">
        <v>0</v>
      </c>
      <c r="P7" s="79">
        <v>0</v>
      </c>
      <c r="Q7" s="79">
        <v>0</v>
      </c>
      <c r="R7" s="79">
        <v>0</v>
      </c>
      <c r="S7" s="79">
        <v>0</v>
      </c>
      <c r="T7" s="79">
        <v>0</v>
      </c>
      <c r="U7" s="79">
        <v>0</v>
      </c>
      <c r="V7" s="79">
        <v>0</v>
      </c>
      <c r="W7" s="79">
        <v>0</v>
      </c>
      <c r="X7" s="79">
        <v>0</v>
      </c>
      <c r="Y7" s="79">
        <v>0</v>
      </c>
      <c r="Z7" s="79">
        <v>0</v>
      </c>
      <c r="AA7" s="79">
        <v>0</v>
      </c>
      <c r="AB7" s="79">
        <v>0</v>
      </c>
      <c r="AC7" s="79">
        <v>0</v>
      </c>
      <c r="AD7" s="79">
        <v>0</v>
      </c>
      <c r="AE7" s="79">
        <v>0</v>
      </c>
      <c r="AF7" s="79">
        <v>0</v>
      </c>
    </row>
    <row r="8" spans="1:32" ht="12.75" customHeight="1">
      <c r="A8" s="43" t="s">
        <v>4</v>
      </c>
      <c r="B8" s="58">
        <v>1003</v>
      </c>
      <c r="C8" s="59" t="s">
        <v>376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0</v>
      </c>
      <c r="R8" s="79">
        <v>0</v>
      </c>
      <c r="S8" s="79">
        <v>0</v>
      </c>
      <c r="T8" s="79">
        <v>0</v>
      </c>
      <c r="U8" s="79">
        <v>0</v>
      </c>
      <c r="V8" s="79">
        <v>0</v>
      </c>
      <c r="W8" s="79">
        <v>0</v>
      </c>
      <c r="X8" s="79">
        <v>0</v>
      </c>
      <c r="Y8" s="79">
        <v>0</v>
      </c>
      <c r="Z8" s="79">
        <v>0</v>
      </c>
      <c r="AA8" s="79">
        <v>0</v>
      </c>
      <c r="AB8" s="79">
        <v>0</v>
      </c>
      <c r="AC8" s="79">
        <v>0</v>
      </c>
      <c r="AD8" s="79">
        <v>0</v>
      </c>
      <c r="AE8" s="79">
        <v>0</v>
      </c>
      <c r="AF8" s="79">
        <v>0</v>
      </c>
    </row>
    <row r="9" spans="1:32" ht="12.75" customHeight="1">
      <c r="A9" s="43" t="s">
        <v>5</v>
      </c>
      <c r="B9" s="58">
        <v>1004</v>
      </c>
      <c r="C9" s="59" t="s">
        <v>376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79">
        <v>0</v>
      </c>
      <c r="S9" s="79">
        <v>0</v>
      </c>
      <c r="T9" s="79">
        <v>0</v>
      </c>
      <c r="U9" s="79">
        <v>0</v>
      </c>
      <c r="V9" s="79">
        <v>0</v>
      </c>
      <c r="W9" s="79">
        <v>0</v>
      </c>
      <c r="X9" s="79">
        <v>0</v>
      </c>
      <c r="Y9" s="79">
        <v>0</v>
      </c>
      <c r="Z9" s="79">
        <v>0</v>
      </c>
      <c r="AA9" s="79">
        <v>0</v>
      </c>
      <c r="AB9" s="79">
        <v>0</v>
      </c>
      <c r="AC9" s="79">
        <v>0</v>
      </c>
      <c r="AD9" s="79">
        <v>0</v>
      </c>
      <c r="AE9" s="79">
        <v>0</v>
      </c>
      <c r="AF9" s="79">
        <v>0</v>
      </c>
    </row>
    <row r="10" spans="1:32" ht="12.75" customHeight="1">
      <c r="A10" s="43" t="s">
        <v>7</v>
      </c>
      <c r="B10" s="58">
        <v>1005</v>
      </c>
      <c r="C10" s="59" t="s">
        <v>376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0</v>
      </c>
      <c r="Q10" s="79">
        <v>0</v>
      </c>
      <c r="R10" s="79">
        <v>0</v>
      </c>
      <c r="S10" s="79">
        <v>0</v>
      </c>
      <c r="T10" s="79">
        <v>0</v>
      </c>
      <c r="U10" s="79">
        <v>0</v>
      </c>
      <c r="V10" s="79">
        <v>0</v>
      </c>
      <c r="W10" s="79">
        <v>0</v>
      </c>
      <c r="X10" s="79">
        <v>0</v>
      </c>
      <c r="Y10" s="79">
        <v>0</v>
      </c>
      <c r="Z10" s="79">
        <v>0</v>
      </c>
      <c r="AA10" s="79">
        <v>0</v>
      </c>
      <c r="AB10" s="79">
        <v>0</v>
      </c>
      <c r="AC10" s="79">
        <v>0</v>
      </c>
      <c r="AD10" s="79">
        <v>0</v>
      </c>
      <c r="AE10" s="79">
        <v>0</v>
      </c>
      <c r="AF10" s="79">
        <v>0</v>
      </c>
    </row>
    <row r="11" spans="1:32" ht="12.75" customHeight="1">
      <c r="A11" s="43" t="s">
        <v>9</v>
      </c>
      <c r="B11" s="58">
        <v>1006</v>
      </c>
      <c r="C11" s="59" t="s">
        <v>376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79">
        <v>0</v>
      </c>
      <c r="S11" s="79">
        <v>0</v>
      </c>
      <c r="T11" s="79">
        <v>0</v>
      </c>
      <c r="U11" s="79">
        <v>0</v>
      </c>
      <c r="V11" s="79">
        <v>0</v>
      </c>
      <c r="W11" s="79">
        <v>0</v>
      </c>
      <c r="X11" s="79">
        <v>0</v>
      </c>
      <c r="Y11" s="79">
        <v>0</v>
      </c>
      <c r="Z11" s="79">
        <v>0</v>
      </c>
      <c r="AA11" s="79">
        <v>0</v>
      </c>
      <c r="AB11" s="79">
        <v>0</v>
      </c>
      <c r="AC11" s="79">
        <v>0</v>
      </c>
      <c r="AD11" s="79">
        <v>0</v>
      </c>
      <c r="AE11" s="79">
        <v>0</v>
      </c>
      <c r="AF11" s="79">
        <v>0</v>
      </c>
    </row>
    <row r="12" spans="1:32" ht="12.75" customHeight="1">
      <c r="A12" s="43" t="s">
        <v>11</v>
      </c>
      <c r="B12" s="58">
        <v>1007</v>
      </c>
      <c r="C12" s="59" t="s">
        <v>376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79">
        <v>0</v>
      </c>
      <c r="S12" s="79">
        <v>0</v>
      </c>
      <c r="T12" s="79">
        <v>0</v>
      </c>
      <c r="U12" s="79">
        <v>0</v>
      </c>
      <c r="V12" s="79">
        <v>0</v>
      </c>
      <c r="W12" s="79">
        <v>0</v>
      </c>
      <c r="X12" s="79">
        <v>0</v>
      </c>
      <c r="Y12" s="79">
        <v>0</v>
      </c>
      <c r="Z12" s="79">
        <v>0</v>
      </c>
      <c r="AA12" s="79">
        <v>0</v>
      </c>
      <c r="AB12" s="79">
        <v>0</v>
      </c>
      <c r="AC12" s="79">
        <v>0</v>
      </c>
      <c r="AD12" s="79">
        <v>0</v>
      </c>
      <c r="AE12" s="79">
        <v>0</v>
      </c>
      <c r="AF12" s="79">
        <v>0</v>
      </c>
    </row>
    <row r="13" spans="1:32" ht="12.75" customHeight="1">
      <c r="A13" s="43" t="s">
        <v>13</v>
      </c>
      <c r="B13" s="58">
        <v>1008</v>
      </c>
      <c r="C13" s="59" t="s">
        <v>376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79">
        <v>0</v>
      </c>
      <c r="S13" s="79">
        <v>0</v>
      </c>
      <c r="T13" s="79">
        <v>0</v>
      </c>
      <c r="U13" s="79">
        <v>0</v>
      </c>
      <c r="V13" s="79">
        <v>0</v>
      </c>
      <c r="W13" s="79">
        <v>0</v>
      </c>
      <c r="X13" s="79">
        <v>0</v>
      </c>
      <c r="Y13" s="79">
        <v>0</v>
      </c>
      <c r="Z13" s="79">
        <v>0</v>
      </c>
      <c r="AA13" s="79">
        <v>0</v>
      </c>
      <c r="AB13" s="79">
        <v>0</v>
      </c>
      <c r="AC13" s="79">
        <v>0</v>
      </c>
      <c r="AD13" s="79">
        <v>0</v>
      </c>
      <c r="AE13" s="79">
        <v>0</v>
      </c>
      <c r="AF13" s="79">
        <v>0</v>
      </c>
    </row>
    <row r="14" spans="1:32" ht="12.75" customHeight="1">
      <c r="A14" s="43" t="s">
        <v>15</v>
      </c>
      <c r="B14" s="58">
        <v>1009</v>
      </c>
      <c r="C14" s="59" t="s">
        <v>376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  <c r="T14" s="79">
        <v>0</v>
      </c>
      <c r="U14" s="79">
        <v>0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79">
        <v>0</v>
      </c>
      <c r="AB14" s="79">
        <v>0</v>
      </c>
      <c r="AC14" s="79">
        <v>0</v>
      </c>
      <c r="AD14" s="79">
        <v>0</v>
      </c>
      <c r="AE14" s="79">
        <v>0</v>
      </c>
      <c r="AF14" s="79">
        <v>0</v>
      </c>
    </row>
    <row r="15" spans="1:32" ht="12.75" customHeight="1">
      <c r="A15" s="43" t="s">
        <v>17</v>
      </c>
      <c r="B15" s="58">
        <v>1010</v>
      </c>
      <c r="C15" s="59" t="s">
        <v>376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79">
        <v>0</v>
      </c>
      <c r="AB15" s="79">
        <v>0</v>
      </c>
      <c r="AC15" s="79">
        <v>0</v>
      </c>
      <c r="AD15" s="79">
        <v>0</v>
      </c>
      <c r="AE15" s="79">
        <v>0</v>
      </c>
      <c r="AF15" s="79">
        <v>0</v>
      </c>
    </row>
    <row r="16" spans="1:32" ht="12.75" customHeight="1">
      <c r="A16" s="43" t="s">
        <v>19</v>
      </c>
      <c r="B16" s="58">
        <v>1011</v>
      </c>
      <c r="C16" s="59" t="s">
        <v>376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79">
        <v>0</v>
      </c>
      <c r="V16" s="79">
        <v>0</v>
      </c>
      <c r="W16" s="79">
        <v>0</v>
      </c>
      <c r="X16" s="79">
        <v>0</v>
      </c>
      <c r="Y16" s="79">
        <v>0</v>
      </c>
      <c r="Z16" s="79">
        <v>0</v>
      </c>
      <c r="AA16" s="79">
        <v>0</v>
      </c>
      <c r="AB16" s="79">
        <v>0</v>
      </c>
      <c r="AC16" s="79">
        <v>0</v>
      </c>
      <c r="AD16" s="79">
        <v>0</v>
      </c>
      <c r="AE16" s="79">
        <v>0</v>
      </c>
      <c r="AF16" s="79">
        <v>0</v>
      </c>
    </row>
    <row r="17" spans="1:32" ht="12.75" customHeight="1">
      <c r="A17" s="43" t="s">
        <v>21</v>
      </c>
      <c r="B17" s="58">
        <v>1012</v>
      </c>
      <c r="C17" s="59" t="s">
        <v>376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9">
        <v>0</v>
      </c>
      <c r="AD17" s="79">
        <v>0</v>
      </c>
      <c r="AE17" s="79">
        <v>0</v>
      </c>
      <c r="AF17" s="79">
        <v>0</v>
      </c>
    </row>
    <row r="18" spans="1:32" ht="12.75" customHeight="1">
      <c r="A18" s="43" t="s">
        <v>23</v>
      </c>
      <c r="B18" s="58">
        <v>1013</v>
      </c>
      <c r="C18" s="59" t="s">
        <v>376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79">
        <v>0</v>
      </c>
      <c r="AB18" s="79">
        <v>0</v>
      </c>
      <c r="AC18" s="79">
        <v>0</v>
      </c>
      <c r="AD18" s="79">
        <v>0</v>
      </c>
      <c r="AE18" s="79">
        <v>0</v>
      </c>
      <c r="AF18" s="79">
        <v>0</v>
      </c>
    </row>
    <row r="19" spans="1:32" ht="12.75" customHeight="1">
      <c r="A19" s="43" t="s">
        <v>25</v>
      </c>
      <c r="B19" s="58">
        <v>1016</v>
      </c>
      <c r="C19" s="59" t="s">
        <v>376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0</v>
      </c>
      <c r="Z19" s="79">
        <v>0</v>
      </c>
      <c r="AA19" s="79">
        <v>0</v>
      </c>
      <c r="AB19" s="79">
        <v>0</v>
      </c>
      <c r="AC19" s="79">
        <v>0</v>
      </c>
      <c r="AD19" s="79">
        <v>0</v>
      </c>
      <c r="AE19" s="79">
        <v>0</v>
      </c>
      <c r="AF19" s="79">
        <v>0</v>
      </c>
    </row>
    <row r="20" spans="1:32" ht="12.75" customHeight="1">
      <c r="A20" s="43" t="s">
        <v>27</v>
      </c>
      <c r="B20" s="58">
        <v>1017</v>
      </c>
      <c r="C20" s="59" t="s">
        <v>376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  <c r="T20" s="79">
        <v>0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79">
        <v>0</v>
      </c>
      <c r="AB20" s="79">
        <v>0</v>
      </c>
      <c r="AC20" s="79">
        <v>0</v>
      </c>
      <c r="AD20" s="79">
        <v>0</v>
      </c>
      <c r="AE20" s="79">
        <v>0</v>
      </c>
      <c r="AF20" s="79">
        <v>0</v>
      </c>
    </row>
    <row r="21" spans="1:32" ht="12.75" customHeight="1">
      <c r="A21" s="43" t="s">
        <v>29</v>
      </c>
      <c r="B21" s="58">
        <v>1018</v>
      </c>
      <c r="C21" s="59" t="s">
        <v>376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79">
        <v>0</v>
      </c>
      <c r="AB21" s="79">
        <v>0</v>
      </c>
      <c r="AC21" s="79">
        <v>0</v>
      </c>
      <c r="AD21" s="79">
        <v>0</v>
      </c>
      <c r="AE21" s="79">
        <v>0</v>
      </c>
      <c r="AF21" s="79">
        <v>0</v>
      </c>
    </row>
    <row r="22" spans="1:32" ht="12.75" customHeight="1">
      <c r="A22" s="43" t="s">
        <v>31</v>
      </c>
      <c r="B22" s="58">
        <v>1020</v>
      </c>
      <c r="C22" s="59" t="s">
        <v>376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79">
        <v>0</v>
      </c>
      <c r="AB22" s="79">
        <v>0</v>
      </c>
      <c r="AC22" s="79">
        <v>0</v>
      </c>
      <c r="AD22" s="79">
        <v>0</v>
      </c>
      <c r="AE22" s="79">
        <v>0</v>
      </c>
      <c r="AF22" s="79">
        <v>0</v>
      </c>
    </row>
    <row r="23" spans="1:32" ht="12.75" customHeight="1">
      <c r="A23" s="43" t="s">
        <v>33</v>
      </c>
      <c r="B23" s="58">
        <v>1022</v>
      </c>
      <c r="C23" s="59" t="s">
        <v>376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79">
        <v>0</v>
      </c>
      <c r="Z23" s="79">
        <v>0</v>
      </c>
      <c r="AA23" s="79">
        <v>0</v>
      </c>
      <c r="AB23" s="79">
        <v>0</v>
      </c>
      <c r="AC23" s="79">
        <v>0</v>
      </c>
      <c r="AD23" s="79">
        <v>0</v>
      </c>
      <c r="AE23" s="79">
        <v>0</v>
      </c>
      <c r="AF23" s="79">
        <v>0</v>
      </c>
    </row>
    <row r="24" spans="1:32" ht="12.75" customHeight="1">
      <c r="A24" s="43" t="s">
        <v>35</v>
      </c>
      <c r="B24" s="58">
        <v>1025</v>
      </c>
      <c r="C24" s="59" t="s">
        <v>376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79">
        <v>0</v>
      </c>
      <c r="T24" s="79">
        <v>0</v>
      </c>
      <c r="U24" s="79">
        <v>0</v>
      </c>
      <c r="V24" s="79">
        <v>0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79">
        <v>0</v>
      </c>
      <c r="AF24" s="79">
        <v>0</v>
      </c>
    </row>
    <row r="25" spans="1:32" ht="12.75" customHeight="1">
      <c r="A25" s="43" t="s">
        <v>37</v>
      </c>
      <c r="B25" s="58">
        <v>1027</v>
      </c>
      <c r="C25" s="59" t="s">
        <v>376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0</v>
      </c>
      <c r="N25" s="79">
        <v>0</v>
      </c>
      <c r="O25" s="79">
        <v>0</v>
      </c>
      <c r="P25" s="79">
        <v>0</v>
      </c>
      <c r="Q25" s="79">
        <v>0</v>
      </c>
      <c r="R25" s="79">
        <v>0</v>
      </c>
      <c r="S25" s="79">
        <v>0</v>
      </c>
      <c r="T25" s="79">
        <v>0</v>
      </c>
      <c r="U25" s="79">
        <v>0</v>
      </c>
      <c r="V25" s="79">
        <v>0</v>
      </c>
      <c r="W25" s="79">
        <v>0</v>
      </c>
      <c r="X25" s="79">
        <v>0</v>
      </c>
      <c r="Y25" s="79">
        <v>0</v>
      </c>
      <c r="Z25" s="79">
        <v>0</v>
      </c>
      <c r="AA25" s="79">
        <v>0</v>
      </c>
      <c r="AB25" s="79">
        <v>0</v>
      </c>
      <c r="AC25" s="79">
        <v>0</v>
      </c>
      <c r="AD25" s="79">
        <v>0</v>
      </c>
      <c r="AE25" s="79">
        <v>0</v>
      </c>
      <c r="AF25" s="79">
        <v>0</v>
      </c>
    </row>
    <row r="26" spans="1:32" ht="12.75" customHeight="1">
      <c r="A26" s="43" t="s">
        <v>39</v>
      </c>
      <c r="B26" s="58">
        <v>1028</v>
      </c>
      <c r="C26" s="59" t="s">
        <v>376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79">
        <v>0</v>
      </c>
      <c r="Q26" s="79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79">
        <v>0</v>
      </c>
      <c r="AB26" s="79">
        <v>0</v>
      </c>
      <c r="AC26" s="79">
        <v>0</v>
      </c>
      <c r="AD26" s="79">
        <v>0</v>
      </c>
      <c r="AE26" s="79">
        <v>0</v>
      </c>
      <c r="AF26" s="79">
        <v>0</v>
      </c>
    </row>
    <row r="27" spans="1:32" ht="12.75" customHeight="1">
      <c r="A27" s="43" t="s">
        <v>41</v>
      </c>
      <c r="B27" s="58">
        <v>1030</v>
      </c>
      <c r="C27" s="59" t="s">
        <v>376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>
        <v>0</v>
      </c>
      <c r="R27" s="79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  <c r="Y27" s="79">
        <v>0</v>
      </c>
      <c r="Z27" s="79">
        <v>0</v>
      </c>
      <c r="AA27" s="79">
        <v>0</v>
      </c>
      <c r="AB27" s="79">
        <v>0</v>
      </c>
      <c r="AC27" s="79">
        <v>0</v>
      </c>
      <c r="AD27" s="79">
        <v>0</v>
      </c>
      <c r="AE27" s="79">
        <v>0</v>
      </c>
      <c r="AF27" s="79">
        <v>0</v>
      </c>
    </row>
    <row r="28" spans="1:32" ht="12.75" customHeight="1">
      <c r="A28" s="43" t="s">
        <v>43</v>
      </c>
      <c r="B28" s="58">
        <v>1031</v>
      </c>
      <c r="C28" s="59" t="s">
        <v>376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0</v>
      </c>
      <c r="U28" s="79">
        <v>0</v>
      </c>
      <c r="V28" s="79">
        <v>0</v>
      </c>
      <c r="W28" s="79">
        <v>0</v>
      </c>
      <c r="X28" s="79">
        <v>0</v>
      </c>
      <c r="Y28" s="79">
        <v>0</v>
      </c>
      <c r="Z28" s="79">
        <v>0</v>
      </c>
      <c r="AA28" s="79">
        <v>0</v>
      </c>
      <c r="AB28" s="79">
        <v>0</v>
      </c>
      <c r="AC28" s="79">
        <v>0</v>
      </c>
      <c r="AD28" s="79">
        <v>0</v>
      </c>
      <c r="AE28" s="79">
        <v>0</v>
      </c>
      <c r="AF28" s="79">
        <v>0</v>
      </c>
    </row>
    <row r="29" spans="1:32" ht="12.75" customHeight="1">
      <c r="A29" s="43" t="s">
        <v>45</v>
      </c>
      <c r="B29" s="58">
        <v>1032</v>
      </c>
      <c r="C29" s="59" t="s">
        <v>376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79">
        <v>0</v>
      </c>
      <c r="V29" s="79">
        <v>0</v>
      </c>
      <c r="W29" s="79">
        <v>0</v>
      </c>
      <c r="X29" s="79">
        <v>0</v>
      </c>
      <c r="Y29" s="79">
        <v>0</v>
      </c>
      <c r="Z29" s="79">
        <v>0</v>
      </c>
      <c r="AA29" s="79">
        <v>0</v>
      </c>
      <c r="AB29" s="79">
        <v>0</v>
      </c>
      <c r="AC29" s="79">
        <v>0</v>
      </c>
      <c r="AD29" s="79">
        <v>0</v>
      </c>
      <c r="AE29" s="79">
        <v>0</v>
      </c>
      <c r="AF29" s="79">
        <v>0</v>
      </c>
    </row>
    <row r="30" spans="1:32" ht="12.75" customHeight="1">
      <c r="A30" s="43" t="s">
        <v>47</v>
      </c>
      <c r="B30" s="58">
        <v>1034</v>
      </c>
      <c r="C30" s="59" t="s">
        <v>376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79">
        <v>0</v>
      </c>
      <c r="V30" s="79">
        <v>0</v>
      </c>
      <c r="W30" s="79">
        <v>0</v>
      </c>
      <c r="X30" s="79">
        <v>0</v>
      </c>
      <c r="Y30" s="79">
        <v>0</v>
      </c>
      <c r="Z30" s="79">
        <v>0</v>
      </c>
      <c r="AA30" s="79">
        <v>0</v>
      </c>
      <c r="AB30" s="79">
        <v>0</v>
      </c>
      <c r="AC30" s="79">
        <v>0</v>
      </c>
      <c r="AD30" s="79">
        <v>0</v>
      </c>
      <c r="AE30" s="79">
        <v>0</v>
      </c>
      <c r="AF30" s="79">
        <v>0</v>
      </c>
    </row>
    <row r="31" spans="1:32" ht="12.75" customHeight="1">
      <c r="A31" s="43" t="s">
        <v>49</v>
      </c>
      <c r="B31" s="58">
        <v>1035</v>
      </c>
      <c r="C31" s="59" t="s">
        <v>376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0</v>
      </c>
      <c r="U31" s="79">
        <v>0</v>
      </c>
      <c r="V31" s="79">
        <v>0</v>
      </c>
      <c r="W31" s="79">
        <v>0</v>
      </c>
      <c r="X31" s="79">
        <v>0</v>
      </c>
      <c r="Y31" s="79">
        <v>0</v>
      </c>
      <c r="Z31" s="79">
        <v>0</v>
      </c>
      <c r="AA31" s="79">
        <v>0</v>
      </c>
      <c r="AB31" s="79">
        <v>0</v>
      </c>
      <c r="AC31" s="79">
        <v>0</v>
      </c>
      <c r="AD31" s="79">
        <v>0</v>
      </c>
      <c r="AE31" s="79">
        <v>0</v>
      </c>
      <c r="AF31" s="79">
        <v>0</v>
      </c>
    </row>
    <row r="32" spans="1:32" ht="12.75" customHeight="1">
      <c r="A32" s="43" t="s">
        <v>51</v>
      </c>
      <c r="B32" s="58">
        <v>1036</v>
      </c>
      <c r="C32" s="59" t="s">
        <v>376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79">
        <v>0</v>
      </c>
      <c r="T32" s="79">
        <v>0</v>
      </c>
      <c r="U32" s="79">
        <v>0</v>
      </c>
      <c r="V32" s="79">
        <v>0</v>
      </c>
      <c r="W32" s="79">
        <v>0</v>
      </c>
      <c r="X32" s="79">
        <v>0</v>
      </c>
      <c r="Y32" s="79">
        <v>0</v>
      </c>
      <c r="Z32" s="79">
        <v>0</v>
      </c>
      <c r="AA32" s="79">
        <v>0</v>
      </c>
      <c r="AB32" s="79">
        <v>0</v>
      </c>
      <c r="AC32" s="79">
        <v>0</v>
      </c>
      <c r="AD32" s="79">
        <v>0</v>
      </c>
      <c r="AE32" s="79">
        <v>0</v>
      </c>
      <c r="AF32" s="79">
        <v>0</v>
      </c>
    </row>
    <row r="33" spans="1:32" ht="12.75" customHeight="1">
      <c r="A33" s="43" t="s">
        <v>53</v>
      </c>
      <c r="B33" s="58">
        <v>1037</v>
      </c>
      <c r="C33" s="59" t="s">
        <v>376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79">
        <v>0</v>
      </c>
      <c r="Z33" s="79">
        <v>0</v>
      </c>
      <c r="AA33" s="79">
        <v>0</v>
      </c>
      <c r="AB33" s="79">
        <v>0</v>
      </c>
      <c r="AC33" s="79">
        <v>0</v>
      </c>
      <c r="AD33" s="79">
        <v>0</v>
      </c>
      <c r="AE33" s="79">
        <v>0</v>
      </c>
      <c r="AF33" s="79">
        <v>0</v>
      </c>
    </row>
    <row r="34" spans="1:32" ht="12.75" customHeight="1">
      <c r="A34" s="43" t="s">
        <v>55</v>
      </c>
      <c r="B34" s="58">
        <v>1038</v>
      </c>
      <c r="C34" s="59" t="s">
        <v>376</v>
      </c>
      <c r="D34" s="79">
        <v>0</v>
      </c>
      <c r="E34" s="79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0</v>
      </c>
      <c r="Z34" s="79">
        <v>0</v>
      </c>
      <c r="AA34" s="79">
        <v>0</v>
      </c>
      <c r="AB34" s="79">
        <v>0</v>
      </c>
      <c r="AC34" s="79">
        <v>0</v>
      </c>
      <c r="AD34" s="79">
        <v>0</v>
      </c>
      <c r="AE34" s="79">
        <v>0</v>
      </c>
      <c r="AF34" s="79">
        <v>0</v>
      </c>
    </row>
    <row r="35" spans="1:32" ht="12.75" customHeight="1">
      <c r="A35" s="43" t="s">
        <v>57</v>
      </c>
      <c r="B35" s="58">
        <v>1039</v>
      </c>
      <c r="C35" s="59" t="s">
        <v>376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79">
        <v>0</v>
      </c>
      <c r="Z35" s="79">
        <v>0</v>
      </c>
      <c r="AA35" s="79">
        <v>0</v>
      </c>
      <c r="AB35" s="79">
        <v>0</v>
      </c>
      <c r="AC35" s="79">
        <v>0</v>
      </c>
      <c r="AD35" s="79">
        <v>0</v>
      </c>
      <c r="AE35" s="79">
        <v>0</v>
      </c>
      <c r="AF35" s="79">
        <v>0</v>
      </c>
    </row>
    <row r="36" spans="1:32" ht="12.75" customHeight="1">
      <c r="A36" s="43" t="s">
        <v>59</v>
      </c>
      <c r="B36" s="58">
        <v>1040</v>
      </c>
      <c r="C36" s="59" t="s">
        <v>376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79">
        <v>0</v>
      </c>
      <c r="AB36" s="79">
        <v>0</v>
      </c>
      <c r="AC36" s="79">
        <v>0</v>
      </c>
      <c r="AD36" s="79">
        <v>0</v>
      </c>
      <c r="AE36" s="79">
        <v>0</v>
      </c>
      <c r="AF36" s="79">
        <v>0</v>
      </c>
    </row>
    <row r="37" spans="1:32" ht="12.75" customHeight="1">
      <c r="A37" s="43" t="s">
        <v>61</v>
      </c>
      <c r="B37" s="58">
        <v>1043</v>
      </c>
      <c r="C37" s="59" t="s">
        <v>376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79">
        <v>0</v>
      </c>
      <c r="Z37" s="79">
        <v>0</v>
      </c>
      <c r="AA37" s="79">
        <v>0</v>
      </c>
      <c r="AB37" s="79">
        <v>0</v>
      </c>
      <c r="AC37" s="79">
        <v>0</v>
      </c>
      <c r="AD37" s="79">
        <v>0</v>
      </c>
      <c r="AE37" s="79">
        <v>0</v>
      </c>
      <c r="AF37" s="79">
        <v>0</v>
      </c>
    </row>
    <row r="38" spans="1:32" ht="12.75" customHeight="1">
      <c r="A38" s="43" t="s">
        <v>63</v>
      </c>
      <c r="B38" s="58">
        <v>1044</v>
      </c>
      <c r="C38" s="59" t="s">
        <v>376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79">
        <v>0</v>
      </c>
      <c r="AB38" s="79">
        <v>0</v>
      </c>
      <c r="AC38" s="79">
        <v>0</v>
      </c>
      <c r="AD38" s="79">
        <v>0</v>
      </c>
      <c r="AE38" s="79">
        <v>0</v>
      </c>
      <c r="AF38" s="79">
        <v>0</v>
      </c>
    </row>
    <row r="39" spans="1:32" ht="12.75" customHeight="1">
      <c r="A39" s="43" t="s">
        <v>65</v>
      </c>
      <c r="B39" s="58">
        <v>1045</v>
      </c>
      <c r="C39" s="59" t="s">
        <v>376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79">
        <v>0</v>
      </c>
      <c r="Z39" s="79">
        <v>0</v>
      </c>
      <c r="AA39" s="79">
        <v>0</v>
      </c>
      <c r="AB39" s="79">
        <v>0</v>
      </c>
      <c r="AC39" s="79">
        <v>0</v>
      </c>
      <c r="AD39" s="79">
        <v>0</v>
      </c>
      <c r="AE39" s="79">
        <v>0</v>
      </c>
      <c r="AF39" s="79">
        <v>0</v>
      </c>
    </row>
    <row r="40" spans="1:32" ht="12.75" customHeight="1">
      <c r="A40" s="43" t="s">
        <v>67</v>
      </c>
      <c r="B40" s="58">
        <v>1046</v>
      </c>
      <c r="C40" s="59" t="s">
        <v>376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79">
        <v>0</v>
      </c>
      <c r="AB40" s="79">
        <v>0</v>
      </c>
      <c r="AC40" s="79">
        <v>0</v>
      </c>
      <c r="AD40" s="79">
        <v>0</v>
      </c>
      <c r="AE40" s="79">
        <v>0</v>
      </c>
      <c r="AF40" s="79">
        <v>0</v>
      </c>
    </row>
    <row r="41" spans="1:32" ht="12.75" customHeight="1">
      <c r="A41" s="43" t="s">
        <v>69</v>
      </c>
      <c r="B41" s="58">
        <v>1048</v>
      </c>
      <c r="C41" s="59" t="s">
        <v>376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79">
        <v>0</v>
      </c>
      <c r="T41" s="79">
        <v>0</v>
      </c>
      <c r="U41" s="79">
        <v>0</v>
      </c>
      <c r="V41" s="79">
        <v>0</v>
      </c>
      <c r="W41" s="79">
        <v>0</v>
      </c>
      <c r="X41" s="79">
        <v>0</v>
      </c>
      <c r="Y41" s="79">
        <v>0</v>
      </c>
      <c r="Z41" s="79">
        <v>0</v>
      </c>
      <c r="AA41" s="79">
        <v>0</v>
      </c>
      <c r="AB41" s="79">
        <v>0</v>
      </c>
      <c r="AC41" s="79">
        <v>0</v>
      </c>
      <c r="AD41" s="79">
        <v>0</v>
      </c>
      <c r="AE41" s="79">
        <v>0</v>
      </c>
      <c r="AF41" s="79">
        <v>0</v>
      </c>
    </row>
    <row r="42" spans="1:32" ht="12.75" customHeight="1">
      <c r="A42" s="43" t="s">
        <v>71</v>
      </c>
      <c r="B42" s="58">
        <v>1049</v>
      </c>
      <c r="C42" s="59" t="s">
        <v>376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0</v>
      </c>
      <c r="Y42" s="79">
        <v>0</v>
      </c>
      <c r="Z42" s="79">
        <v>0</v>
      </c>
      <c r="AA42" s="79">
        <v>0</v>
      </c>
      <c r="AB42" s="79">
        <v>0</v>
      </c>
      <c r="AC42" s="79">
        <v>0</v>
      </c>
      <c r="AD42" s="79">
        <v>0</v>
      </c>
      <c r="AE42" s="79">
        <v>0</v>
      </c>
      <c r="AF42" s="79">
        <v>0</v>
      </c>
    </row>
    <row r="43" spans="1:32" ht="12.75" customHeight="1">
      <c r="A43" s="43" t="s">
        <v>73</v>
      </c>
      <c r="B43" s="58">
        <v>1051</v>
      </c>
      <c r="C43" s="59" t="s">
        <v>376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79">
        <v>0</v>
      </c>
      <c r="V43" s="79">
        <v>0</v>
      </c>
      <c r="W43" s="79">
        <v>0</v>
      </c>
      <c r="X43" s="79">
        <v>0</v>
      </c>
      <c r="Y43" s="79">
        <v>0</v>
      </c>
      <c r="Z43" s="79">
        <v>0</v>
      </c>
      <c r="AA43" s="79">
        <v>0</v>
      </c>
      <c r="AB43" s="79">
        <v>0</v>
      </c>
      <c r="AC43" s="79">
        <v>0</v>
      </c>
      <c r="AD43" s="79">
        <v>0</v>
      </c>
      <c r="AE43" s="79">
        <v>0</v>
      </c>
      <c r="AF43" s="79">
        <v>0</v>
      </c>
    </row>
    <row r="44" spans="1:32" ht="12.75" customHeight="1">
      <c r="A44" s="43" t="s">
        <v>75</v>
      </c>
      <c r="B44" s="58">
        <v>1052</v>
      </c>
      <c r="C44" s="59" t="s">
        <v>376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79">
        <v>0</v>
      </c>
      <c r="Y44" s="79">
        <v>0</v>
      </c>
      <c r="Z44" s="79">
        <v>0</v>
      </c>
      <c r="AA44" s="79">
        <v>0</v>
      </c>
      <c r="AB44" s="79">
        <v>0</v>
      </c>
      <c r="AC44" s="79">
        <v>0</v>
      </c>
      <c r="AD44" s="79">
        <v>0</v>
      </c>
      <c r="AE44" s="79">
        <v>0</v>
      </c>
      <c r="AF44" s="79">
        <v>0</v>
      </c>
    </row>
    <row r="45" spans="1:32" ht="12.75" customHeight="1">
      <c r="A45" s="43" t="s">
        <v>77</v>
      </c>
      <c r="B45" s="58">
        <v>1053</v>
      </c>
      <c r="C45" s="59" t="s">
        <v>376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79">
        <v>0</v>
      </c>
      <c r="V45" s="79">
        <v>0</v>
      </c>
      <c r="W45" s="79">
        <v>0</v>
      </c>
      <c r="X45" s="79">
        <v>0</v>
      </c>
      <c r="Y45" s="79">
        <v>0</v>
      </c>
      <c r="Z45" s="79">
        <v>0</v>
      </c>
      <c r="AA45" s="79">
        <v>0</v>
      </c>
      <c r="AB45" s="79">
        <v>0</v>
      </c>
      <c r="AC45" s="79">
        <v>0</v>
      </c>
      <c r="AD45" s="79">
        <v>0</v>
      </c>
      <c r="AE45" s="79">
        <v>0</v>
      </c>
      <c r="AF45" s="79">
        <v>0</v>
      </c>
    </row>
    <row r="46" spans="1:32" ht="12.75" customHeight="1">
      <c r="A46" s="43" t="s">
        <v>79</v>
      </c>
      <c r="B46" s="58">
        <v>1054</v>
      </c>
      <c r="C46" s="59" t="s">
        <v>376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79">
        <v>0</v>
      </c>
      <c r="X46" s="79">
        <v>0</v>
      </c>
      <c r="Y46" s="79">
        <v>0</v>
      </c>
      <c r="Z46" s="79">
        <v>0</v>
      </c>
      <c r="AA46" s="79">
        <v>0</v>
      </c>
      <c r="AB46" s="79">
        <v>0</v>
      </c>
      <c r="AC46" s="79">
        <v>0</v>
      </c>
      <c r="AD46" s="79">
        <v>0</v>
      </c>
      <c r="AE46" s="79">
        <v>0</v>
      </c>
      <c r="AF46" s="79">
        <v>0</v>
      </c>
    </row>
    <row r="47" spans="1:32" ht="12.75" customHeight="1">
      <c r="A47" s="43" t="s">
        <v>81</v>
      </c>
      <c r="B47" s="58">
        <v>1055</v>
      </c>
      <c r="C47" s="59" t="s">
        <v>376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79">
        <v>0</v>
      </c>
      <c r="V47" s="79">
        <v>0</v>
      </c>
      <c r="W47" s="79">
        <v>0</v>
      </c>
      <c r="X47" s="79">
        <v>0</v>
      </c>
      <c r="Y47" s="79">
        <v>0</v>
      </c>
      <c r="Z47" s="79">
        <v>0</v>
      </c>
      <c r="AA47" s="79">
        <v>0</v>
      </c>
      <c r="AB47" s="79">
        <v>0</v>
      </c>
      <c r="AC47" s="79">
        <v>0</v>
      </c>
      <c r="AD47" s="79">
        <v>0</v>
      </c>
      <c r="AE47" s="79">
        <v>0</v>
      </c>
      <c r="AF47" s="79">
        <v>0</v>
      </c>
    </row>
    <row r="48" spans="1:32" ht="12.75" customHeight="1">
      <c r="A48" s="43" t="s">
        <v>83</v>
      </c>
      <c r="B48" s="58">
        <v>1056</v>
      </c>
      <c r="C48" s="59" t="s">
        <v>376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79">
        <v>0</v>
      </c>
      <c r="V48" s="79">
        <v>0</v>
      </c>
      <c r="W48" s="79">
        <v>0</v>
      </c>
      <c r="X48" s="79">
        <v>0</v>
      </c>
      <c r="Y48" s="79">
        <v>0</v>
      </c>
      <c r="Z48" s="79">
        <v>0</v>
      </c>
      <c r="AA48" s="79">
        <v>0</v>
      </c>
      <c r="AB48" s="79">
        <v>0</v>
      </c>
      <c r="AC48" s="79">
        <v>0</v>
      </c>
      <c r="AD48" s="79">
        <v>0</v>
      </c>
      <c r="AE48" s="79">
        <v>0</v>
      </c>
      <c r="AF48" s="79">
        <v>0</v>
      </c>
    </row>
    <row r="49" spans="1:32" ht="12.75" customHeight="1">
      <c r="A49" s="43" t="s">
        <v>85</v>
      </c>
      <c r="B49" s="58">
        <v>1057</v>
      </c>
      <c r="C49" s="59" t="s">
        <v>376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79">
        <v>0</v>
      </c>
      <c r="V49" s="79">
        <v>0</v>
      </c>
      <c r="W49" s="79">
        <v>0</v>
      </c>
      <c r="X49" s="79">
        <v>0</v>
      </c>
      <c r="Y49" s="79">
        <v>0</v>
      </c>
      <c r="Z49" s="79">
        <v>0</v>
      </c>
      <c r="AA49" s="79">
        <v>0</v>
      </c>
      <c r="AB49" s="79">
        <v>0</v>
      </c>
      <c r="AC49" s="79">
        <v>0</v>
      </c>
      <c r="AD49" s="79">
        <v>0</v>
      </c>
      <c r="AE49" s="79">
        <v>0</v>
      </c>
      <c r="AF49" s="79">
        <v>0</v>
      </c>
    </row>
    <row r="50" spans="1:32" ht="12.75" customHeight="1">
      <c r="A50" s="43" t="s">
        <v>87</v>
      </c>
      <c r="B50" s="58">
        <v>1058</v>
      </c>
      <c r="C50" s="59" t="s">
        <v>376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0</v>
      </c>
      <c r="Z50" s="79">
        <v>0</v>
      </c>
      <c r="AA50" s="79">
        <v>0</v>
      </c>
      <c r="AB50" s="79">
        <v>0</v>
      </c>
      <c r="AC50" s="79">
        <v>0</v>
      </c>
      <c r="AD50" s="79">
        <v>0</v>
      </c>
      <c r="AE50" s="79">
        <v>0</v>
      </c>
      <c r="AF50" s="79">
        <v>0</v>
      </c>
    </row>
    <row r="51" spans="1:32" ht="12.75" customHeight="1">
      <c r="A51" s="43" t="s">
        <v>89</v>
      </c>
      <c r="B51" s="58">
        <v>1059</v>
      </c>
      <c r="C51" s="59" t="s">
        <v>376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79">
        <v>0</v>
      </c>
      <c r="V51" s="79">
        <v>0</v>
      </c>
      <c r="W51" s="79">
        <v>0</v>
      </c>
      <c r="X51" s="79">
        <v>0</v>
      </c>
      <c r="Y51" s="79">
        <v>0</v>
      </c>
      <c r="Z51" s="79">
        <v>0</v>
      </c>
      <c r="AA51" s="79">
        <v>0</v>
      </c>
      <c r="AB51" s="79">
        <v>0</v>
      </c>
      <c r="AC51" s="79">
        <v>0</v>
      </c>
      <c r="AD51" s="79">
        <v>0</v>
      </c>
      <c r="AE51" s="79">
        <v>0</v>
      </c>
      <c r="AF51" s="79">
        <v>0</v>
      </c>
    </row>
    <row r="52" spans="1:32" ht="12.75" customHeight="1">
      <c r="A52" s="43" t="s">
        <v>91</v>
      </c>
      <c r="B52" s="58">
        <v>1060</v>
      </c>
      <c r="C52" s="59" t="s">
        <v>376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0</v>
      </c>
      <c r="U52" s="79">
        <v>0</v>
      </c>
      <c r="V52" s="79">
        <v>0</v>
      </c>
      <c r="W52" s="79">
        <v>0</v>
      </c>
      <c r="X52" s="79">
        <v>0</v>
      </c>
      <c r="Y52" s="79">
        <v>0</v>
      </c>
      <c r="Z52" s="79">
        <v>0</v>
      </c>
      <c r="AA52" s="79">
        <v>0</v>
      </c>
      <c r="AB52" s="79">
        <v>0</v>
      </c>
      <c r="AC52" s="79">
        <v>0</v>
      </c>
      <c r="AD52" s="79">
        <v>0</v>
      </c>
      <c r="AE52" s="79">
        <v>0</v>
      </c>
      <c r="AF52" s="79">
        <v>0</v>
      </c>
    </row>
    <row r="53" spans="1:32" ht="12.75" customHeight="1">
      <c r="A53" s="43" t="s">
        <v>93</v>
      </c>
      <c r="B53" s="58">
        <v>1061</v>
      </c>
      <c r="C53" s="59" t="s">
        <v>376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79">
        <v>0</v>
      </c>
      <c r="W53" s="79">
        <v>0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0</v>
      </c>
      <c r="AE53" s="79">
        <v>0</v>
      </c>
      <c r="AF53" s="79">
        <v>0</v>
      </c>
    </row>
    <row r="54" spans="1:32" ht="12.75" customHeight="1">
      <c r="A54" s="43" t="s">
        <v>95</v>
      </c>
      <c r="B54" s="58">
        <v>2001</v>
      </c>
      <c r="C54" s="59" t="s">
        <v>376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0</v>
      </c>
      <c r="U54" s="79">
        <v>0</v>
      </c>
      <c r="V54" s="79">
        <v>0</v>
      </c>
      <c r="W54" s="79">
        <v>0</v>
      </c>
      <c r="X54" s="79">
        <v>0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0</v>
      </c>
      <c r="AF54" s="79">
        <v>0</v>
      </c>
    </row>
    <row r="55" spans="1:32" ht="12.75" customHeight="1">
      <c r="A55" s="43" t="s">
        <v>97</v>
      </c>
      <c r="B55" s="58">
        <v>2002</v>
      </c>
      <c r="C55" s="59" t="s">
        <v>377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0</v>
      </c>
      <c r="U55" s="79">
        <v>0</v>
      </c>
      <c r="V55" s="79">
        <v>0</v>
      </c>
      <c r="W55" s="79">
        <v>0</v>
      </c>
      <c r="X55" s="79">
        <v>0</v>
      </c>
      <c r="Y55" s="79">
        <v>0</v>
      </c>
      <c r="Z55" s="79">
        <v>0</v>
      </c>
      <c r="AA55" s="79">
        <v>0</v>
      </c>
      <c r="AB55" s="79">
        <v>0</v>
      </c>
      <c r="AC55" s="79">
        <v>0</v>
      </c>
      <c r="AD55" s="79">
        <v>0</v>
      </c>
      <c r="AE55" s="79">
        <v>0</v>
      </c>
      <c r="AF55" s="79">
        <v>0</v>
      </c>
    </row>
    <row r="56" spans="1:32" ht="12.75" customHeight="1">
      <c r="A56" s="43" t="s">
        <v>99</v>
      </c>
      <c r="B56" s="58">
        <v>2005</v>
      </c>
      <c r="C56" s="59" t="s">
        <v>377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79">
        <v>0</v>
      </c>
      <c r="T56" s="79">
        <v>0</v>
      </c>
      <c r="U56" s="79">
        <v>0</v>
      </c>
      <c r="V56" s="79">
        <v>0</v>
      </c>
      <c r="W56" s="79">
        <v>0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</v>
      </c>
      <c r="AE56" s="79">
        <v>0</v>
      </c>
      <c r="AF56" s="79">
        <v>0</v>
      </c>
    </row>
    <row r="57" spans="1:32" ht="12.75" customHeight="1">
      <c r="A57" s="43" t="s">
        <v>101</v>
      </c>
      <c r="B57" s="58">
        <v>2006</v>
      </c>
      <c r="C57" s="59" t="s">
        <v>378</v>
      </c>
      <c r="D57" s="79">
        <v>483229302.89999998</v>
      </c>
      <c r="E57" s="79">
        <v>351719429.56999999</v>
      </c>
      <c r="F57" s="79">
        <v>351719429.56999999</v>
      </c>
      <c r="G57" s="79">
        <v>0</v>
      </c>
      <c r="H57" s="79">
        <v>106753886.76000001</v>
      </c>
      <c r="I57" s="79">
        <v>24473665.73</v>
      </c>
      <c r="J57" s="79">
        <v>282320.84000000003</v>
      </c>
      <c r="K57" s="79">
        <v>0</v>
      </c>
      <c r="L57" s="79">
        <v>0</v>
      </c>
      <c r="M57" s="79">
        <v>0</v>
      </c>
      <c r="N57" s="79">
        <v>-341170595.36000001</v>
      </c>
      <c r="O57" s="79">
        <v>-43054253.130000003</v>
      </c>
      <c r="P57" s="79">
        <v>-43054253.130000003</v>
      </c>
      <c r="Q57" s="79">
        <v>-43054253.130000003</v>
      </c>
      <c r="R57" s="79">
        <v>0</v>
      </c>
      <c r="S57" s="79">
        <v>0</v>
      </c>
      <c r="T57" s="79">
        <v>0</v>
      </c>
      <c r="U57" s="79">
        <v>-292186263.63999999</v>
      </c>
      <c r="V57" s="79">
        <v>-131126864.20999999</v>
      </c>
      <c r="W57" s="79">
        <v>-93509298.180000007</v>
      </c>
      <c r="X57" s="79">
        <v>-4678284.5999999996</v>
      </c>
      <c r="Y57" s="79">
        <v>0</v>
      </c>
      <c r="Z57" s="79">
        <v>-2231483.6</v>
      </c>
      <c r="AA57" s="79">
        <v>-60640333.049999997</v>
      </c>
      <c r="AB57" s="79">
        <v>-4921080.24</v>
      </c>
      <c r="AC57" s="79">
        <v>-1008998.35</v>
      </c>
      <c r="AD57" s="79">
        <v>0</v>
      </c>
      <c r="AE57" s="79">
        <v>-1008998.35</v>
      </c>
      <c r="AF57" s="79">
        <v>142058707.53999996</v>
      </c>
    </row>
    <row r="58" spans="1:32" ht="12.75" customHeight="1">
      <c r="A58" s="43" t="s">
        <v>103</v>
      </c>
      <c r="B58" s="58">
        <v>2007</v>
      </c>
      <c r="C58" s="59" t="s">
        <v>377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79">
        <v>0</v>
      </c>
      <c r="R58" s="79">
        <v>0</v>
      </c>
      <c r="S58" s="79">
        <v>0</v>
      </c>
      <c r="T58" s="79">
        <v>0</v>
      </c>
      <c r="U58" s="79">
        <v>0</v>
      </c>
      <c r="V58" s="79">
        <v>0</v>
      </c>
      <c r="W58" s="79">
        <v>0</v>
      </c>
      <c r="X58" s="79">
        <v>0</v>
      </c>
      <c r="Y58" s="79">
        <v>0</v>
      </c>
      <c r="Z58" s="79">
        <v>0</v>
      </c>
      <c r="AA58" s="79">
        <v>0</v>
      </c>
      <c r="AB58" s="79">
        <v>0</v>
      </c>
      <c r="AC58" s="79">
        <v>0</v>
      </c>
      <c r="AD58" s="79">
        <v>0</v>
      </c>
      <c r="AE58" s="79">
        <v>0</v>
      </c>
      <c r="AF58" s="79">
        <v>0</v>
      </c>
    </row>
    <row r="59" spans="1:32" ht="12.75" customHeight="1">
      <c r="A59" s="43" t="s">
        <v>105</v>
      </c>
      <c r="B59" s="58">
        <v>2008</v>
      </c>
      <c r="C59" s="59" t="s">
        <v>377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79">
        <v>0</v>
      </c>
      <c r="V59" s="79">
        <v>0</v>
      </c>
      <c r="W59" s="79">
        <v>0</v>
      </c>
      <c r="X59" s="79">
        <v>0</v>
      </c>
      <c r="Y59" s="79">
        <v>0</v>
      </c>
      <c r="Z59" s="79">
        <v>0</v>
      </c>
      <c r="AA59" s="79">
        <v>0</v>
      </c>
      <c r="AB59" s="79">
        <v>0</v>
      </c>
      <c r="AC59" s="79">
        <v>0</v>
      </c>
      <c r="AD59" s="79">
        <v>0</v>
      </c>
      <c r="AE59" s="79">
        <v>0</v>
      </c>
      <c r="AF59" s="79">
        <v>0</v>
      </c>
    </row>
    <row r="60" spans="1:32" ht="12.75" customHeight="1">
      <c r="A60" s="43" t="s">
        <v>107</v>
      </c>
      <c r="B60" s="58">
        <v>3001</v>
      </c>
      <c r="C60" s="59" t="s">
        <v>378</v>
      </c>
      <c r="D60" s="79">
        <v>2832481.7500000005</v>
      </c>
      <c r="E60" s="79">
        <v>2821203.3200000003</v>
      </c>
      <c r="F60" s="79">
        <v>2749404.9000000004</v>
      </c>
      <c r="G60" s="79">
        <v>71798.42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11278.43</v>
      </c>
      <c r="N60" s="79">
        <v>-60616205.350000009</v>
      </c>
      <c r="O60" s="79">
        <v>-1486213.58</v>
      </c>
      <c r="P60" s="79">
        <v>-1486213.58</v>
      </c>
      <c r="Q60" s="79">
        <v>-1434823.71</v>
      </c>
      <c r="R60" s="79">
        <v>-51389.87</v>
      </c>
      <c r="S60" s="79">
        <v>0</v>
      </c>
      <c r="T60" s="79">
        <v>0</v>
      </c>
      <c r="U60" s="79">
        <v>-59129991.770000011</v>
      </c>
      <c r="V60" s="79">
        <v>-436879.59</v>
      </c>
      <c r="W60" s="79">
        <v>-33707233.960000001</v>
      </c>
      <c r="X60" s="79">
        <v>-23847272.940000001</v>
      </c>
      <c r="Y60" s="79">
        <v>0</v>
      </c>
      <c r="Z60" s="79">
        <v>0</v>
      </c>
      <c r="AA60" s="79">
        <v>-1138605.28</v>
      </c>
      <c r="AB60" s="79">
        <v>0</v>
      </c>
      <c r="AC60" s="79">
        <v>0</v>
      </c>
      <c r="AD60" s="79">
        <v>0</v>
      </c>
      <c r="AE60" s="79">
        <v>0</v>
      </c>
      <c r="AF60" s="79">
        <v>-57783723.600000009</v>
      </c>
    </row>
    <row r="61" spans="1:32" ht="12.75" customHeight="1">
      <c r="A61" s="43" t="s">
        <v>109</v>
      </c>
      <c r="B61" s="58">
        <v>3002</v>
      </c>
      <c r="C61" s="59" t="s">
        <v>378</v>
      </c>
      <c r="D61" s="79">
        <v>452586404.47000003</v>
      </c>
      <c r="E61" s="79">
        <v>401624093.25000006</v>
      </c>
      <c r="F61" s="79">
        <v>274045071.19000006</v>
      </c>
      <c r="G61" s="79">
        <v>127579022.06</v>
      </c>
      <c r="H61" s="79">
        <v>41904935.380000003</v>
      </c>
      <c r="I61" s="79">
        <v>9057335.8399999999</v>
      </c>
      <c r="J61" s="79">
        <v>40</v>
      </c>
      <c r="K61" s="79">
        <v>0</v>
      </c>
      <c r="L61" s="79">
        <v>0</v>
      </c>
      <c r="M61" s="79">
        <v>0</v>
      </c>
      <c r="N61" s="79">
        <v>-513888407.87999994</v>
      </c>
      <c r="O61" s="79">
        <v>-48487733.330000006</v>
      </c>
      <c r="P61" s="79">
        <v>-48487733.330000006</v>
      </c>
      <c r="Q61" s="79">
        <v>-43384572.450000003</v>
      </c>
      <c r="R61" s="79">
        <v>-5103160.88</v>
      </c>
      <c r="S61" s="79">
        <v>0</v>
      </c>
      <c r="T61" s="79">
        <v>0</v>
      </c>
      <c r="U61" s="79">
        <v>-432955419.46999997</v>
      </c>
      <c r="V61" s="79">
        <v>-201482797.77999997</v>
      </c>
      <c r="W61" s="79">
        <v>-125719305.95</v>
      </c>
      <c r="X61" s="79">
        <v>-37637073.109999999</v>
      </c>
      <c r="Y61" s="79">
        <v>0</v>
      </c>
      <c r="Z61" s="79">
        <v>-62308334.25</v>
      </c>
      <c r="AA61" s="79">
        <v>-5807908.3800000008</v>
      </c>
      <c r="AB61" s="79">
        <v>-31957685.59</v>
      </c>
      <c r="AC61" s="79">
        <v>-487569.49</v>
      </c>
      <c r="AD61" s="79">
        <v>-487569.49</v>
      </c>
      <c r="AE61" s="79">
        <v>0</v>
      </c>
      <c r="AF61" s="79">
        <v>-61302003.409999907</v>
      </c>
    </row>
    <row r="62" spans="1:32" ht="12.75" customHeight="1">
      <c r="A62" s="43" t="s">
        <v>111</v>
      </c>
      <c r="B62" s="58">
        <v>3003</v>
      </c>
      <c r="C62" s="59" t="s">
        <v>378</v>
      </c>
      <c r="D62" s="79">
        <v>3103161770.4699993</v>
      </c>
      <c r="E62" s="79">
        <v>2001566363.3799994</v>
      </c>
      <c r="F62" s="79">
        <v>1954467323.3299994</v>
      </c>
      <c r="G62" s="79">
        <v>47099040.049999997</v>
      </c>
      <c r="H62" s="79">
        <v>866874897.3499999</v>
      </c>
      <c r="I62" s="79">
        <v>234663403.99000001</v>
      </c>
      <c r="J62" s="79">
        <v>19.97</v>
      </c>
      <c r="K62" s="79">
        <v>0</v>
      </c>
      <c r="L62" s="79">
        <v>19817</v>
      </c>
      <c r="M62" s="79">
        <v>37268.78</v>
      </c>
      <c r="N62" s="79">
        <v>-2686257376.0699997</v>
      </c>
      <c r="O62" s="79">
        <v>-167431599.50999996</v>
      </c>
      <c r="P62" s="79">
        <v>-167431599.50999996</v>
      </c>
      <c r="Q62" s="79">
        <v>-105933972.20999996</v>
      </c>
      <c r="R62" s="79">
        <v>-61497627.299999997</v>
      </c>
      <c r="S62" s="79">
        <v>0</v>
      </c>
      <c r="T62" s="79">
        <v>0</v>
      </c>
      <c r="U62" s="79">
        <v>-2189676919.3800001</v>
      </c>
      <c r="V62" s="79">
        <v>-960797976.67999995</v>
      </c>
      <c r="W62" s="79">
        <v>-817046540.47000003</v>
      </c>
      <c r="X62" s="79">
        <v>-249981902.08000001</v>
      </c>
      <c r="Y62" s="79">
        <v>0</v>
      </c>
      <c r="Z62" s="79">
        <v>-122896560.36</v>
      </c>
      <c r="AA62" s="79">
        <v>-38953939.789999999</v>
      </c>
      <c r="AB62" s="79">
        <v>-326995529.87</v>
      </c>
      <c r="AC62" s="79">
        <v>-2153327.31</v>
      </c>
      <c r="AD62" s="79">
        <v>-2153286.94</v>
      </c>
      <c r="AE62" s="79">
        <v>-40.369999999999997</v>
      </c>
      <c r="AF62" s="79">
        <v>416904394.39999962</v>
      </c>
    </row>
    <row r="63" spans="1:32" ht="12.75" customHeight="1">
      <c r="A63" s="43" t="s">
        <v>113</v>
      </c>
      <c r="B63" s="58">
        <v>3004</v>
      </c>
      <c r="C63" s="59" t="s">
        <v>378</v>
      </c>
      <c r="D63" s="79">
        <v>4120696437</v>
      </c>
      <c r="E63" s="79">
        <v>2399781785</v>
      </c>
      <c r="F63" s="79">
        <v>2318650636</v>
      </c>
      <c r="G63" s="79">
        <v>81131149</v>
      </c>
      <c r="H63" s="79">
        <v>1085885995</v>
      </c>
      <c r="I63" s="79">
        <v>399201790</v>
      </c>
      <c r="J63" s="79">
        <v>232313112</v>
      </c>
      <c r="K63" s="79">
        <v>0</v>
      </c>
      <c r="L63" s="79">
        <v>0</v>
      </c>
      <c r="M63" s="79">
        <v>3513755</v>
      </c>
      <c r="N63" s="79">
        <v>-3659309727.9099998</v>
      </c>
      <c r="O63" s="79">
        <v>-177105243</v>
      </c>
      <c r="P63" s="79">
        <v>0</v>
      </c>
      <c r="Q63" s="79">
        <v>0</v>
      </c>
      <c r="R63" s="79">
        <v>0</v>
      </c>
      <c r="S63" s="79">
        <v>-177105243</v>
      </c>
      <c r="T63" s="79">
        <v>0</v>
      </c>
      <c r="U63" s="79">
        <v>-3287068598.9099998</v>
      </c>
      <c r="V63" s="79">
        <v>-1182326305.6500001</v>
      </c>
      <c r="W63" s="79">
        <v>-1139725957</v>
      </c>
      <c r="X63" s="79">
        <v>-362640013</v>
      </c>
      <c r="Y63" s="79">
        <v>0</v>
      </c>
      <c r="Z63" s="79">
        <v>-349054311</v>
      </c>
      <c r="AA63" s="79">
        <v>-253322012.25999999</v>
      </c>
      <c r="AB63" s="79">
        <v>-192860245</v>
      </c>
      <c r="AC63" s="79">
        <v>-2275641</v>
      </c>
      <c r="AD63" s="79">
        <v>-2132636</v>
      </c>
      <c r="AE63" s="79">
        <v>-143005</v>
      </c>
      <c r="AF63" s="79">
        <v>461386709.09000015</v>
      </c>
    </row>
    <row r="64" spans="1:32" ht="12.75" customHeight="1">
      <c r="A64" s="43" t="s">
        <v>115</v>
      </c>
      <c r="B64" s="58">
        <v>3005</v>
      </c>
      <c r="C64" s="59" t="s">
        <v>378</v>
      </c>
      <c r="D64" s="79">
        <v>99495427.790000007</v>
      </c>
      <c r="E64" s="79">
        <v>90922641.400000006</v>
      </c>
      <c r="F64" s="79">
        <v>89538463.25</v>
      </c>
      <c r="G64" s="79">
        <v>1384178.15</v>
      </c>
      <c r="H64" s="79">
        <v>5444085.2000000002</v>
      </c>
      <c r="I64" s="79">
        <v>2011791.31</v>
      </c>
      <c r="J64" s="79">
        <v>3286.69</v>
      </c>
      <c r="K64" s="79">
        <v>0</v>
      </c>
      <c r="L64" s="79">
        <v>0</v>
      </c>
      <c r="M64" s="79">
        <v>1113623.19</v>
      </c>
      <c r="N64" s="79">
        <v>-103784870.60550869</v>
      </c>
      <c r="O64" s="79">
        <v>-8773186.5700000003</v>
      </c>
      <c r="P64" s="79">
        <v>-8773186.5700000003</v>
      </c>
      <c r="Q64" s="79">
        <v>-8676294.0999999996</v>
      </c>
      <c r="R64" s="79">
        <v>-96892.47</v>
      </c>
      <c r="S64" s="79">
        <v>0</v>
      </c>
      <c r="T64" s="79">
        <v>0</v>
      </c>
      <c r="U64" s="79">
        <v>-94985668.005508691</v>
      </c>
      <c r="V64" s="79">
        <v>-1771824.08</v>
      </c>
      <c r="W64" s="79">
        <v>-32911753.25</v>
      </c>
      <c r="X64" s="79">
        <v>-46664170.1501</v>
      </c>
      <c r="Y64" s="79">
        <v>0</v>
      </c>
      <c r="Z64" s="79">
        <v>-5105316.2354087001</v>
      </c>
      <c r="AA64" s="79">
        <v>-8532604.2899999991</v>
      </c>
      <c r="AB64" s="79">
        <v>-866.26</v>
      </c>
      <c r="AC64" s="79">
        <v>-25149.77</v>
      </c>
      <c r="AD64" s="79">
        <v>-22479.58</v>
      </c>
      <c r="AE64" s="79">
        <v>-2670.19</v>
      </c>
      <c r="AF64" s="79">
        <v>-4289442.8155086786</v>
      </c>
    </row>
    <row r="65" spans="1:32" ht="12.75" customHeight="1">
      <c r="A65" s="43" t="s">
        <v>116</v>
      </c>
      <c r="B65" s="58">
        <v>3006</v>
      </c>
      <c r="C65" s="59" t="s">
        <v>378</v>
      </c>
      <c r="D65" s="79">
        <v>4330489106.4899998</v>
      </c>
      <c r="E65" s="79">
        <v>2730732171.6900001</v>
      </c>
      <c r="F65" s="79">
        <v>2642006359.21</v>
      </c>
      <c r="G65" s="79">
        <v>88725812.480000004</v>
      </c>
      <c r="H65" s="79">
        <v>1301509432.03</v>
      </c>
      <c r="I65" s="79">
        <v>298247502.76999998</v>
      </c>
      <c r="J65" s="79">
        <v>0</v>
      </c>
      <c r="K65" s="79">
        <v>0</v>
      </c>
      <c r="L65" s="79">
        <v>0</v>
      </c>
      <c r="M65" s="79">
        <v>0</v>
      </c>
      <c r="N65" s="79">
        <v>-4679112374.8000002</v>
      </c>
      <c r="O65" s="79">
        <v>-453293075.78999996</v>
      </c>
      <c r="P65" s="79">
        <v>-252000346.75999999</v>
      </c>
      <c r="Q65" s="79">
        <v>-243127765.50999999</v>
      </c>
      <c r="R65" s="79">
        <v>-8872581.25</v>
      </c>
      <c r="S65" s="79">
        <v>-201292729.03</v>
      </c>
      <c r="T65" s="79">
        <v>0</v>
      </c>
      <c r="U65" s="79">
        <v>-3946970841.7200003</v>
      </c>
      <c r="V65" s="79">
        <v>-1129218687.9099998</v>
      </c>
      <c r="W65" s="79">
        <v>-1975820426.55</v>
      </c>
      <c r="X65" s="79">
        <v>-308054192.97000003</v>
      </c>
      <c r="Y65" s="79">
        <v>0</v>
      </c>
      <c r="Z65" s="79">
        <v>-168155910.65000001</v>
      </c>
      <c r="AA65" s="79">
        <v>-365721623.63999999</v>
      </c>
      <c r="AB65" s="79">
        <v>-264062265.19</v>
      </c>
      <c r="AC65" s="79">
        <v>-14786192.1</v>
      </c>
      <c r="AD65" s="79">
        <v>-10014497.58</v>
      </c>
      <c r="AE65" s="79">
        <v>-4771694.5199999996</v>
      </c>
      <c r="AF65" s="79">
        <v>-348623268.31000042</v>
      </c>
    </row>
    <row r="66" spans="1:32" ht="12.75" customHeight="1">
      <c r="A66" s="43" t="s">
        <v>117</v>
      </c>
      <c r="B66" s="58">
        <v>3007</v>
      </c>
      <c r="C66" s="59" t="s">
        <v>378</v>
      </c>
      <c r="D66" s="79">
        <v>150780543.31999999</v>
      </c>
      <c r="E66" s="79">
        <v>86203719.670000002</v>
      </c>
      <c r="F66" s="79">
        <v>84160823.579999998</v>
      </c>
      <c r="G66" s="79">
        <v>2042896.09</v>
      </c>
      <c r="H66" s="79">
        <v>42416491.350000001</v>
      </c>
      <c r="I66" s="79">
        <v>9906828.9499999993</v>
      </c>
      <c r="J66" s="79">
        <v>12253503.35</v>
      </c>
      <c r="K66" s="79">
        <v>0</v>
      </c>
      <c r="L66" s="79">
        <v>0</v>
      </c>
      <c r="M66" s="79">
        <v>0</v>
      </c>
      <c r="N66" s="79">
        <v>-197298227.12</v>
      </c>
      <c r="O66" s="79">
        <v>-8999694.129999999</v>
      </c>
      <c r="P66" s="79">
        <v>-6922192.2599999998</v>
      </c>
      <c r="Q66" s="79">
        <v>-6764889.6699999999</v>
      </c>
      <c r="R66" s="79">
        <v>-157302.59</v>
      </c>
      <c r="S66" s="79">
        <v>-2077501.87</v>
      </c>
      <c r="T66" s="79">
        <v>0</v>
      </c>
      <c r="U66" s="79">
        <v>-158014143.36000001</v>
      </c>
      <c r="V66" s="79">
        <v>-16150081.810000001</v>
      </c>
      <c r="W66" s="79">
        <v>-104170729.61</v>
      </c>
      <c r="X66" s="79">
        <v>-32745891.260000002</v>
      </c>
      <c r="Y66" s="79">
        <v>0</v>
      </c>
      <c r="Z66" s="79">
        <v>-187532.61</v>
      </c>
      <c r="AA66" s="79">
        <v>-4759908.07</v>
      </c>
      <c r="AB66" s="79">
        <v>-30273435.219999999</v>
      </c>
      <c r="AC66" s="79">
        <v>-10954.410000000002</v>
      </c>
      <c r="AD66" s="79">
        <v>-221.87</v>
      </c>
      <c r="AE66" s="79">
        <v>-10732.54</v>
      </c>
      <c r="AF66" s="79">
        <v>-46517683.800000012</v>
      </c>
    </row>
    <row r="67" spans="1:32" ht="12.75" customHeight="1">
      <c r="A67" s="43" t="s">
        <v>118</v>
      </c>
      <c r="B67" s="58">
        <v>3008</v>
      </c>
      <c r="C67" s="59" t="s">
        <v>378</v>
      </c>
      <c r="D67" s="79">
        <v>330050634.24000001</v>
      </c>
      <c r="E67" s="79">
        <v>263211577.91</v>
      </c>
      <c r="F67" s="79">
        <v>255288972.18000001</v>
      </c>
      <c r="G67" s="79">
        <v>7922605.7300000004</v>
      </c>
      <c r="H67" s="79">
        <v>55468291.730000004</v>
      </c>
      <c r="I67" s="79">
        <v>11350553.99</v>
      </c>
      <c r="J67" s="79">
        <v>20210.61</v>
      </c>
      <c r="K67" s="79">
        <v>0</v>
      </c>
      <c r="L67" s="79">
        <v>0</v>
      </c>
      <c r="M67" s="79">
        <v>0</v>
      </c>
      <c r="N67" s="79">
        <v>-415815996.9600001</v>
      </c>
      <c r="O67" s="79">
        <v>-35807077</v>
      </c>
      <c r="P67" s="79">
        <v>-35807077</v>
      </c>
      <c r="Q67" s="79">
        <v>-34895977.340000004</v>
      </c>
      <c r="R67" s="79">
        <v>-911099.66000000015</v>
      </c>
      <c r="S67" s="79">
        <v>0</v>
      </c>
      <c r="T67" s="79">
        <v>0</v>
      </c>
      <c r="U67" s="79">
        <v>-333266232.6400001</v>
      </c>
      <c r="V67" s="79">
        <v>-87371503.739999995</v>
      </c>
      <c r="W67" s="79">
        <v>-134907928.11000001</v>
      </c>
      <c r="X67" s="79">
        <v>-44503789.080000013</v>
      </c>
      <c r="Y67" s="79">
        <v>0</v>
      </c>
      <c r="Z67" s="79">
        <v>-4218049.13</v>
      </c>
      <c r="AA67" s="79">
        <v>-62264962.580000013</v>
      </c>
      <c r="AB67" s="79">
        <v>-46004158.190000013</v>
      </c>
      <c r="AC67" s="79">
        <v>-738529.13000000012</v>
      </c>
      <c r="AD67" s="79">
        <v>-111794.25</v>
      </c>
      <c r="AE67" s="79">
        <v>-626734.88000000012</v>
      </c>
      <c r="AF67" s="79">
        <v>-85765362.720000088</v>
      </c>
    </row>
    <row r="68" spans="1:32" ht="12.75" customHeight="1">
      <c r="A68" s="43" t="s">
        <v>119</v>
      </c>
      <c r="B68" s="58">
        <v>3009</v>
      </c>
      <c r="C68" s="59" t="s">
        <v>378</v>
      </c>
      <c r="D68" s="79">
        <v>59736242.82</v>
      </c>
      <c r="E68" s="79">
        <v>56644263.82</v>
      </c>
      <c r="F68" s="79">
        <v>55550324.380000003</v>
      </c>
      <c r="G68" s="79">
        <v>1093939.44</v>
      </c>
      <c r="H68" s="79">
        <v>1367974</v>
      </c>
      <c r="I68" s="79">
        <v>1651295</v>
      </c>
      <c r="J68" s="79">
        <v>72710</v>
      </c>
      <c r="K68" s="79">
        <v>0</v>
      </c>
      <c r="L68" s="79">
        <v>0</v>
      </c>
      <c r="M68" s="79">
        <v>0</v>
      </c>
      <c r="N68" s="79">
        <v>-119724935.32428828</v>
      </c>
      <c r="O68" s="79">
        <v>-30009431.539999999</v>
      </c>
      <c r="P68" s="79">
        <v>-30009431.539999999</v>
      </c>
      <c r="Q68" s="79">
        <v>-29894567.890000001</v>
      </c>
      <c r="R68" s="79">
        <v>-114863.65</v>
      </c>
      <c r="S68" s="79">
        <v>0</v>
      </c>
      <c r="T68" s="79">
        <v>0</v>
      </c>
      <c r="U68" s="79">
        <v>-89815108.964288279</v>
      </c>
      <c r="V68" s="79">
        <v>-4066927.75</v>
      </c>
      <c r="W68" s="79">
        <v>-47540053.505115025</v>
      </c>
      <c r="X68" s="79">
        <v>-4942737.1669008015</v>
      </c>
      <c r="Y68" s="79">
        <v>0</v>
      </c>
      <c r="Z68" s="79">
        <v>-2864759.7094103512</v>
      </c>
      <c r="AA68" s="79">
        <v>-30400630.832862101</v>
      </c>
      <c r="AB68" s="79">
        <v>176070</v>
      </c>
      <c r="AC68" s="79">
        <v>-76464.819999999992</v>
      </c>
      <c r="AD68" s="79">
        <v>-77249.98</v>
      </c>
      <c r="AE68" s="79">
        <v>785.16</v>
      </c>
      <c r="AF68" s="79">
        <v>-59988692.504288279</v>
      </c>
    </row>
    <row r="69" spans="1:32" ht="12.75" customHeight="1">
      <c r="A69" s="43" t="s">
        <v>120</v>
      </c>
      <c r="B69" s="58">
        <v>3011</v>
      </c>
      <c r="C69" s="59" t="s">
        <v>378</v>
      </c>
      <c r="D69" s="79">
        <v>276207878.86999995</v>
      </c>
      <c r="E69" s="79">
        <v>246695333.73999998</v>
      </c>
      <c r="F69" s="79">
        <v>240038211.03999999</v>
      </c>
      <c r="G69" s="79">
        <v>6657122.7000000002</v>
      </c>
      <c r="H69" s="79">
        <v>16804689.059999999</v>
      </c>
      <c r="I69" s="79">
        <v>10007576.109999999</v>
      </c>
      <c r="J69" s="79">
        <v>2700279.96</v>
      </c>
      <c r="K69" s="79">
        <v>0</v>
      </c>
      <c r="L69" s="79">
        <v>0</v>
      </c>
      <c r="M69" s="79">
        <v>0</v>
      </c>
      <c r="N69" s="79">
        <v>-259204435.18000001</v>
      </c>
      <c r="O69" s="79">
        <v>-27281171.580000002</v>
      </c>
      <c r="P69" s="79">
        <v>-27281171.580000002</v>
      </c>
      <c r="Q69" s="79">
        <v>-27281171.580000002</v>
      </c>
      <c r="R69" s="79">
        <v>0</v>
      </c>
      <c r="S69" s="79">
        <v>0</v>
      </c>
      <c r="T69" s="79">
        <v>0</v>
      </c>
      <c r="U69" s="79">
        <v>-165516900.21000001</v>
      </c>
      <c r="V69" s="79">
        <v>-81156501.75</v>
      </c>
      <c r="W69" s="79">
        <v>-54122206.119999997</v>
      </c>
      <c r="X69" s="79">
        <v>-24748850.75</v>
      </c>
      <c r="Y69" s="79">
        <v>0</v>
      </c>
      <c r="Z69" s="79">
        <v>-4235732.26</v>
      </c>
      <c r="AA69" s="79">
        <v>-1253609.33</v>
      </c>
      <c r="AB69" s="79">
        <v>-66368922.959999993</v>
      </c>
      <c r="AC69" s="79">
        <v>-37440.43</v>
      </c>
      <c r="AD69" s="79">
        <v>-37440.43</v>
      </c>
      <c r="AE69" s="79">
        <v>0</v>
      </c>
      <c r="AF69" s="79">
        <v>17003443.689999938</v>
      </c>
    </row>
    <row r="70" spans="1:32" ht="12.75" customHeight="1">
      <c r="A70" s="43" t="s">
        <v>121</v>
      </c>
      <c r="B70" s="58">
        <v>3012</v>
      </c>
      <c r="C70" s="59" t="s">
        <v>378</v>
      </c>
      <c r="D70" s="79">
        <v>3286718276.5999999</v>
      </c>
      <c r="E70" s="79">
        <v>2260313569.6100001</v>
      </c>
      <c r="F70" s="79">
        <v>2190959440.7200003</v>
      </c>
      <c r="G70" s="79">
        <v>69354128.890000001</v>
      </c>
      <c r="H70" s="79">
        <v>638752896.52999997</v>
      </c>
      <c r="I70" s="79">
        <v>386878629.24000001</v>
      </c>
      <c r="J70" s="79">
        <v>0</v>
      </c>
      <c r="K70" s="79">
        <v>0</v>
      </c>
      <c r="L70" s="79">
        <v>773181.22</v>
      </c>
      <c r="M70" s="79">
        <v>0</v>
      </c>
      <c r="N70" s="79">
        <v>-2849370281.2057724</v>
      </c>
      <c r="O70" s="79">
        <v>-383078660.00999999</v>
      </c>
      <c r="P70" s="79">
        <v>-278547320.66000003</v>
      </c>
      <c r="Q70" s="79">
        <v>-272998990.36000001</v>
      </c>
      <c r="R70" s="79">
        <v>-5548330.2999999998</v>
      </c>
      <c r="S70" s="79">
        <v>-104531339.34999999</v>
      </c>
      <c r="T70" s="79">
        <v>0</v>
      </c>
      <c r="U70" s="79">
        <v>-2244872630.9857721</v>
      </c>
      <c r="V70" s="79">
        <v>-1388592531.5300062</v>
      </c>
      <c r="W70" s="79">
        <v>-500456645.05771625</v>
      </c>
      <c r="X70" s="79">
        <v>-234706001.12804991</v>
      </c>
      <c r="Y70" s="79">
        <v>-257909.93</v>
      </c>
      <c r="Z70" s="79">
        <v>-120859543.34</v>
      </c>
      <c r="AA70" s="79">
        <v>0</v>
      </c>
      <c r="AB70" s="79">
        <v>-218078512.69</v>
      </c>
      <c r="AC70" s="79">
        <v>-3340477.52</v>
      </c>
      <c r="AD70" s="79">
        <v>-321893.33</v>
      </c>
      <c r="AE70" s="79">
        <v>-3018584.19</v>
      </c>
      <c r="AF70" s="79">
        <v>437347995.3942275</v>
      </c>
    </row>
    <row r="71" spans="1:32" ht="12.75" customHeight="1">
      <c r="A71" s="43" t="s">
        <v>122</v>
      </c>
      <c r="B71" s="58">
        <v>3016</v>
      </c>
      <c r="C71" s="59" t="s">
        <v>378</v>
      </c>
      <c r="D71" s="79">
        <v>814362724.7299999</v>
      </c>
      <c r="E71" s="79">
        <v>457223340.12</v>
      </c>
      <c r="F71" s="79">
        <v>441941325.05000001</v>
      </c>
      <c r="G71" s="79">
        <v>15282015.07</v>
      </c>
      <c r="H71" s="79">
        <v>277547764</v>
      </c>
      <c r="I71" s="79">
        <v>77361349.299999997</v>
      </c>
      <c r="J71" s="79">
        <v>2230271.31</v>
      </c>
      <c r="K71" s="79">
        <v>0</v>
      </c>
      <c r="L71" s="79">
        <v>0</v>
      </c>
      <c r="M71" s="79">
        <v>0</v>
      </c>
      <c r="N71" s="79">
        <v>-583028463.7299999</v>
      </c>
      <c r="O71" s="79">
        <v>-73853379.629999995</v>
      </c>
      <c r="P71" s="79">
        <v>-73853379.629999995</v>
      </c>
      <c r="Q71" s="79">
        <v>-72630818.429999992</v>
      </c>
      <c r="R71" s="79">
        <v>-1222561.2</v>
      </c>
      <c r="S71" s="79">
        <v>0</v>
      </c>
      <c r="T71" s="79">
        <v>0</v>
      </c>
      <c r="U71" s="79">
        <v>-505294248.9799999</v>
      </c>
      <c r="V71" s="79">
        <v>-83877892.849999994</v>
      </c>
      <c r="W71" s="79">
        <v>-222943688.69999999</v>
      </c>
      <c r="X71" s="79">
        <v>-38526160.960000001</v>
      </c>
      <c r="Y71" s="79">
        <v>0</v>
      </c>
      <c r="Z71" s="79">
        <v>-53078000.710000001</v>
      </c>
      <c r="AA71" s="79">
        <v>-106868505.76000001</v>
      </c>
      <c r="AB71" s="79">
        <v>-3076073.41</v>
      </c>
      <c r="AC71" s="79">
        <v>-804761.71</v>
      </c>
      <c r="AD71" s="79">
        <v>-560762.99</v>
      </c>
      <c r="AE71" s="79">
        <v>-243998.72</v>
      </c>
      <c r="AF71" s="79">
        <v>231334261</v>
      </c>
    </row>
    <row r="72" spans="1:32" ht="12.75" customHeight="1">
      <c r="A72" s="43" t="s">
        <v>123</v>
      </c>
      <c r="B72" s="58">
        <v>3017</v>
      </c>
      <c r="C72" s="59" t="s">
        <v>378</v>
      </c>
      <c r="D72" s="79">
        <v>541380552.86000001</v>
      </c>
      <c r="E72" s="79">
        <v>150782292.24999997</v>
      </c>
      <c r="F72" s="79">
        <v>137972665.70999998</v>
      </c>
      <c r="G72" s="79">
        <v>12809626.539999999</v>
      </c>
      <c r="H72" s="79">
        <v>319666153.5</v>
      </c>
      <c r="I72" s="79">
        <v>70283756.75</v>
      </c>
      <c r="J72" s="79">
        <v>18285.28</v>
      </c>
      <c r="K72" s="79">
        <v>0</v>
      </c>
      <c r="L72" s="79">
        <v>0</v>
      </c>
      <c r="M72" s="79">
        <v>630065.07999999996</v>
      </c>
      <c r="N72" s="79">
        <v>-349241462.20000005</v>
      </c>
      <c r="O72" s="79">
        <v>-9756744.1600000001</v>
      </c>
      <c r="P72" s="79">
        <v>-9756744.1600000001</v>
      </c>
      <c r="Q72" s="79">
        <v>0</v>
      </c>
      <c r="R72" s="79">
        <v>-9756744.1600000001</v>
      </c>
      <c r="S72" s="79">
        <v>0</v>
      </c>
      <c r="T72" s="79">
        <v>0</v>
      </c>
      <c r="U72" s="79">
        <v>-330567091.80000001</v>
      </c>
      <c r="V72" s="79">
        <v>-69546585.150000006</v>
      </c>
      <c r="W72" s="79">
        <v>-137457282.75</v>
      </c>
      <c r="X72" s="79">
        <v>-66624715.909999996</v>
      </c>
      <c r="Y72" s="79">
        <v>0</v>
      </c>
      <c r="Z72" s="79">
        <v>-15261376.01</v>
      </c>
      <c r="AA72" s="79">
        <v>-41677131.979999997</v>
      </c>
      <c r="AB72" s="79">
        <v>-8808248.4500000011</v>
      </c>
      <c r="AC72" s="79">
        <v>-109377.79000000001</v>
      </c>
      <c r="AD72" s="79">
        <v>-58950.92</v>
      </c>
      <c r="AE72" s="79">
        <v>-50426.87</v>
      </c>
      <c r="AF72" s="79">
        <v>192139090.65999997</v>
      </c>
    </row>
    <row r="73" spans="1:32" ht="12.75" customHeight="1">
      <c r="A73" s="43" t="s">
        <v>124</v>
      </c>
      <c r="B73" s="58">
        <v>3018</v>
      </c>
      <c r="C73" s="59" t="s">
        <v>378</v>
      </c>
      <c r="D73" s="79">
        <v>3665639370.0199986</v>
      </c>
      <c r="E73" s="79">
        <v>2733184529.099999</v>
      </c>
      <c r="F73" s="79">
        <v>2619144349.6299992</v>
      </c>
      <c r="G73" s="79">
        <v>114040179.47</v>
      </c>
      <c r="H73" s="79">
        <v>523248375.26999998</v>
      </c>
      <c r="I73" s="79">
        <v>363425079.96999997</v>
      </c>
      <c r="J73" s="79">
        <v>44027999.890000001</v>
      </c>
      <c r="K73" s="79">
        <v>0</v>
      </c>
      <c r="L73" s="79">
        <v>0</v>
      </c>
      <c r="M73" s="79">
        <v>1753385.79</v>
      </c>
      <c r="N73" s="79">
        <v>-2937139326.1899991</v>
      </c>
      <c r="O73" s="79">
        <v>-147289130.48999995</v>
      </c>
      <c r="P73" s="79">
        <v>-147289130.48999995</v>
      </c>
      <c r="Q73" s="79">
        <v>-127523930.36</v>
      </c>
      <c r="R73" s="79">
        <v>-19765200.129999951</v>
      </c>
      <c r="S73" s="79">
        <v>0</v>
      </c>
      <c r="T73" s="79">
        <v>0</v>
      </c>
      <c r="U73" s="79">
        <v>-2350871208.0999994</v>
      </c>
      <c r="V73" s="79">
        <v>-525551828.77999997</v>
      </c>
      <c r="W73" s="79">
        <v>-1166186799.4899998</v>
      </c>
      <c r="X73" s="79">
        <v>-118783883.95</v>
      </c>
      <c r="Y73" s="79">
        <v>0</v>
      </c>
      <c r="Z73" s="79">
        <v>-354221815.22000003</v>
      </c>
      <c r="AA73" s="79">
        <v>-186126880.66</v>
      </c>
      <c r="AB73" s="79">
        <v>-438968095.56999993</v>
      </c>
      <c r="AC73" s="79">
        <v>-10892.029999999999</v>
      </c>
      <c r="AD73" s="79">
        <v>-4819.54</v>
      </c>
      <c r="AE73" s="79">
        <v>-6072.49</v>
      </c>
      <c r="AF73" s="79">
        <v>728500043.82999945</v>
      </c>
    </row>
    <row r="74" spans="1:32" ht="12.75" customHeight="1">
      <c r="A74" s="43" t="s">
        <v>125</v>
      </c>
      <c r="B74" s="58">
        <v>4002</v>
      </c>
      <c r="C74" s="59" t="s">
        <v>379</v>
      </c>
      <c r="D74" s="79">
        <v>0</v>
      </c>
      <c r="E74" s="79">
        <v>0</v>
      </c>
      <c r="F74" s="79">
        <v>0</v>
      </c>
      <c r="G74" s="79">
        <v>0</v>
      </c>
      <c r="H74" s="79">
        <v>0</v>
      </c>
      <c r="I74" s="79">
        <v>0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0</v>
      </c>
      <c r="P74" s="79">
        <v>0</v>
      </c>
      <c r="Q74" s="79">
        <v>0</v>
      </c>
      <c r="R74" s="79">
        <v>0</v>
      </c>
      <c r="S74" s="79">
        <v>0</v>
      </c>
      <c r="T74" s="79">
        <v>0</v>
      </c>
      <c r="U74" s="79">
        <v>0</v>
      </c>
      <c r="V74" s="79">
        <v>0</v>
      </c>
      <c r="W74" s="79">
        <v>0</v>
      </c>
      <c r="X74" s="79">
        <v>0</v>
      </c>
      <c r="Y74" s="79">
        <v>0</v>
      </c>
      <c r="Z74" s="79">
        <v>0</v>
      </c>
      <c r="AA74" s="79">
        <v>0</v>
      </c>
      <c r="AB74" s="79">
        <v>0</v>
      </c>
      <c r="AC74" s="79">
        <v>0</v>
      </c>
      <c r="AD74" s="79">
        <v>0</v>
      </c>
      <c r="AE74" s="79">
        <v>0</v>
      </c>
      <c r="AF74" s="79">
        <v>0</v>
      </c>
    </row>
    <row r="75" spans="1:32" ht="12.75" customHeight="1">
      <c r="A75" s="44" t="s">
        <v>126</v>
      </c>
      <c r="B75" s="61">
        <v>4003</v>
      </c>
      <c r="C75" s="59" t="s">
        <v>379</v>
      </c>
      <c r="D75" s="79">
        <v>0</v>
      </c>
      <c r="E75" s="79">
        <v>0</v>
      </c>
      <c r="F75" s="79">
        <v>0</v>
      </c>
      <c r="G75" s="79">
        <v>0</v>
      </c>
      <c r="H75" s="79">
        <v>0</v>
      </c>
      <c r="I75" s="79">
        <v>0</v>
      </c>
      <c r="J75" s="79">
        <v>0</v>
      </c>
      <c r="K75" s="79">
        <v>0</v>
      </c>
      <c r="L75" s="79">
        <v>0</v>
      </c>
      <c r="M75" s="79">
        <v>0</v>
      </c>
      <c r="N75" s="79">
        <v>0</v>
      </c>
      <c r="O75" s="79">
        <v>0</v>
      </c>
      <c r="P75" s="79">
        <v>0</v>
      </c>
      <c r="Q75" s="79">
        <v>0</v>
      </c>
      <c r="R75" s="79">
        <v>0</v>
      </c>
      <c r="S75" s="79">
        <v>0</v>
      </c>
      <c r="T75" s="79">
        <v>0</v>
      </c>
      <c r="U75" s="79">
        <v>0</v>
      </c>
      <c r="V75" s="79">
        <v>0</v>
      </c>
      <c r="W75" s="79">
        <v>0</v>
      </c>
      <c r="X75" s="79">
        <v>0</v>
      </c>
      <c r="Y75" s="79">
        <v>0</v>
      </c>
      <c r="Z75" s="79">
        <v>0</v>
      </c>
      <c r="AA75" s="79">
        <v>0</v>
      </c>
      <c r="AB75" s="79">
        <v>0</v>
      </c>
      <c r="AC75" s="79">
        <v>0</v>
      </c>
      <c r="AD75" s="79">
        <v>0</v>
      </c>
      <c r="AE75" s="79">
        <v>0</v>
      </c>
      <c r="AF75" s="79">
        <v>0</v>
      </c>
    </row>
    <row r="76" spans="1:32" ht="12.75" customHeight="1">
      <c r="A76" s="44" t="s">
        <v>127</v>
      </c>
      <c r="B76" s="61">
        <v>4004</v>
      </c>
      <c r="C76" s="59" t="s">
        <v>379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0</v>
      </c>
      <c r="P76" s="79">
        <v>0</v>
      </c>
      <c r="Q76" s="79">
        <v>0</v>
      </c>
      <c r="R76" s="79">
        <v>0</v>
      </c>
      <c r="S76" s="79">
        <v>0</v>
      </c>
      <c r="T76" s="79">
        <v>0</v>
      </c>
      <c r="U76" s="79">
        <v>0</v>
      </c>
      <c r="V76" s="79">
        <v>0</v>
      </c>
      <c r="W76" s="79">
        <v>0</v>
      </c>
      <c r="X76" s="79">
        <v>0</v>
      </c>
      <c r="Y76" s="79">
        <v>0</v>
      </c>
      <c r="Z76" s="79">
        <v>0</v>
      </c>
      <c r="AA76" s="79">
        <v>0</v>
      </c>
      <c r="AB76" s="79">
        <v>0</v>
      </c>
      <c r="AC76" s="79">
        <v>0</v>
      </c>
      <c r="AD76" s="79">
        <v>0</v>
      </c>
      <c r="AE76" s="79">
        <v>0</v>
      </c>
      <c r="AF76" s="79">
        <v>0</v>
      </c>
    </row>
    <row r="77" spans="1:32" ht="12.75" customHeight="1">
      <c r="A77" s="44" t="s">
        <v>128</v>
      </c>
      <c r="B77" s="61">
        <v>4005</v>
      </c>
      <c r="C77" s="59" t="s">
        <v>379</v>
      </c>
      <c r="D77" s="79">
        <v>0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79">
        <v>0</v>
      </c>
      <c r="N77" s="79">
        <v>0</v>
      </c>
      <c r="O77" s="79">
        <v>0</v>
      </c>
      <c r="P77" s="79">
        <v>0</v>
      </c>
      <c r="Q77" s="79">
        <v>0</v>
      </c>
      <c r="R77" s="79">
        <v>0</v>
      </c>
      <c r="S77" s="79">
        <v>0</v>
      </c>
      <c r="T77" s="79">
        <v>0</v>
      </c>
      <c r="U77" s="79">
        <v>0</v>
      </c>
      <c r="V77" s="79">
        <v>0</v>
      </c>
      <c r="W77" s="79">
        <v>0</v>
      </c>
      <c r="X77" s="79">
        <v>0</v>
      </c>
      <c r="Y77" s="79">
        <v>0</v>
      </c>
      <c r="Z77" s="79">
        <v>0</v>
      </c>
      <c r="AA77" s="79">
        <v>0</v>
      </c>
      <c r="AB77" s="79">
        <v>0</v>
      </c>
      <c r="AC77" s="79">
        <v>0</v>
      </c>
      <c r="AD77" s="79">
        <v>0</v>
      </c>
      <c r="AE77" s="79">
        <v>0</v>
      </c>
      <c r="AF77" s="79">
        <v>0</v>
      </c>
    </row>
    <row r="78" spans="1:32" ht="12.75" customHeight="1">
      <c r="A78" s="45" t="s">
        <v>129</v>
      </c>
      <c r="B78" s="62">
        <v>9000</v>
      </c>
      <c r="C78" s="59" t="s">
        <v>380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</row>
    <row r="79" spans="1:32" ht="12.75" customHeight="1">
      <c r="A79" s="45" t="s">
        <v>130</v>
      </c>
      <c r="B79" s="62">
        <v>9001</v>
      </c>
      <c r="C79" s="59" t="s">
        <v>381</v>
      </c>
      <c r="D79" s="63">
        <v>21717367154.330002</v>
      </c>
      <c r="E79" s="63">
        <v>14233426313.829998</v>
      </c>
      <c r="F79" s="63">
        <v>13658232799.739998</v>
      </c>
      <c r="G79" s="63">
        <v>575193514.09000003</v>
      </c>
      <c r="H79" s="63">
        <v>5283645867.1599998</v>
      </c>
      <c r="I79" s="63">
        <v>1898520558.9499998</v>
      </c>
      <c r="J79" s="63">
        <v>293922039.90000004</v>
      </c>
      <c r="K79" s="63">
        <v>0</v>
      </c>
      <c r="L79" s="63">
        <v>792998.22</v>
      </c>
      <c r="M79" s="63">
        <v>7059376.2700000005</v>
      </c>
      <c r="N79" s="63">
        <v>-19754962685.885571</v>
      </c>
      <c r="O79" s="63">
        <v>-1615706593.4499998</v>
      </c>
      <c r="P79" s="63">
        <v>-1130699780.1999998</v>
      </c>
      <c r="Q79" s="63">
        <v>-1017602026.74</v>
      </c>
      <c r="R79" s="63">
        <v>-113097753.45999995</v>
      </c>
      <c r="S79" s="63">
        <v>-485006813.25</v>
      </c>
      <c r="T79" s="63">
        <v>0</v>
      </c>
      <c r="U79" s="63">
        <v>-16481191267.935566</v>
      </c>
      <c r="V79" s="63">
        <v>-5863475189.260005</v>
      </c>
      <c r="W79" s="63">
        <v>-6586225848.7028294</v>
      </c>
      <c r="X79" s="63">
        <v>-1599084939.0550508</v>
      </c>
      <c r="Y79" s="63">
        <v>-257909.93</v>
      </c>
      <c r="Z79" s="63">
        <v>-1264678725.0848191</v>
      </c>
      <c r="AA79" s="63">
        <v>-1167468655.9028623</v>
      </c>
      <c r="AB79" s="63">
        <v>-1632199048.6400003</v>
      </c>
      <c r="AC79" s="63">
        <v>-25865775.859999999</v>
      </c>
      <c r="AD79" s="63">
        <v>-15983602.899999999</v>
      </c>
      <c r="AE79" s="63">
        <v>-9882172.959999999</v>
      </c>
      <c r="AF79" s="63">
        <v>1962404468.4444289</v>
      </c>
    </row>
    <row r="80" spans="1:32">
      <c r="A80" s="45" t="s">
        <v>132</v>
      </c>
      <c r="B80" s="62">
        <v>9002</v>
      </c>
      <c r="C80" s="59" t="s">
        <v>382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</row>
    <row r="81" spans="1:32">
      <c r="A81" s="45" t="s">
        <v>134</v>
      </c>
      <c r="B81" s="62">
        <v>9003</v>
      </c>
      <c r="C81" s="59" t="s">
        <v>383</v>
      </c>
      <c r="D81" s="63">
        <v>21717367154.330002</v>
      </c>
      <c r="E81" s="63">
        <v>14233426313.829998</v>
      </c>
      <c r="F81" s="63">
        <v>13658232799.739998</v>
      </c>
      <c r="G81" s="63">
        <v>575193514.09000003</v>
      </c>
      <c r="H81" s="63">
        <v>5283645867.1599998</v>
      </c>
      <c r="I81" s="63">
        <v>1898520558.9499998</v>
      </c>
      <c r="J81" s="63">
        <v>293922039.90000004</v>
      </c>
      <c r="K81" s="63">
        <v>0</v>
      </c>
      <c r="L81" s="63">
        <v>792998.22</v>
      </c>
      <c r="M81" s="63">
        <v>7059376.2700000005</v>
      </c>
      <c r="N81" s="63">
        <v>-19754962685.885571</v>
      </c>
      <c r="O81" s="63">
        <v>-1615706593.4499998</v>
      </c>
      <c r="P81" s="63">
        <v>-1130699780.1999998</v>
      </c>
      <c r="Q81" s="63">
        <v>-1017602026.74</v>
      </c>
      <c r="R81" s="63">
        <v>-113097753.45999995</v>
      </c>
      <c r="S81" s="63">
        <v>-485006813.25</v>
      </c>
      <c r="T81" s="63">
        <v>0</v>
      </c>
      <c r="U81" s="63">
        <v>-16481191267.935566</v>
      </c>
      <c r="V81" s="63">
        <v>-5863475189.260005</v>
      </c>
      <c r="W81" s="63">
        <v>-6586225848.7028294</v>
      </c>
      <c r="X81" s="63">
        <v>-1599084939.0550508</v>
      </c>
      <c r="Y81" s="63">
        <v>-257909.93</v>
      </c>
      <c r="Z81" s="63">
        <v>-1264678725.0848191</v>
      </c>
      <c r="AA81" s="63">
        <v>-1167468655.9028623</v>
      </c>
      <c r="AB81" s="63">
        <v>-1632199048.6400003</v>
      </c>
      <c r="AC81" s="63">
        <v>-25865775.859999999</v>
      </c>
      <c r="AD81" s="63">
        <v>-15983602.899999999</v>
      </c>
      <c r="AE81" s="63">
        <v>-9882172.959999999</v>
      </c>
      <c r="AF81" s="63">
        <v>1962404468.4444289</v>
      </c>
    </row>
    <row r="82" spans="1:32">
      <c r="A82" s="46" t="s">
        <v>136</v>
      </c>
      <c r="B82" s="64"/>
      <c r="C82" s="59" t="s">
        <v>384</v>
      </c>
      <c r="D82" s="63">
        <v>21717367154.330002</v>
      </c>
      <c r="E82" s="63">
        <v>14233426313.829998</v>
      </c>
      <c r="F82" s="63">
        <v>13658232799.739998</v>
      </c>
      <c r="G82" s="63">
        <v>575193514.09000003</v>
      </c>
      <c r="H82" s="63">
        <v>5283645867.1599998</v>
      </c>
      <c r="I82" s="63">
        <v>1898520558.9499998</v>
      </c>
      <c r="J82" s="63">
        <v>293922039.90000004</v>
      </c>
      <c r="K82" s="63">
        <v>0</v>
      </c>
      <c r="L82" s="63">
        <v>792998.22</v>
      </c>
      <c r="M82" s="63">
        <v>7059376.2700000005</v>
      </c>
      <c r="N82" s="63">
        <v>-19754962685.885571</v>
      </c>
      <c r="O82" s="63">
        <v>-1615706593.4499998</v>
      </c>
      <c r="P82" s="63">
        <v>-1130699780.1999998</v>
      </c>
      <c r="Q82" s="63">
        <v>-1017602026.74</v>
      </c>
      <c r="R82" s="63">
        <v>-113097753.45999995</v>
      </c>
      <c r="S82" s="63">
        <v>-485006813.25</v>
      </c>
      <c r="T82" s="63">
        <v>0</v>
      </c>
      <c r="U82" s="63">
        <v>-16481191267.935566</v>
      </c>
      <c r="V82" s="63">
        <v>-5863475189.260005</v>
      </c>
      <c r="W82" s="63">
        <v>-6586225848.7028294</v>
      </c>
      <c r="X82" s="63">
        <v>-1599084939.0550508</v>
      </c>
      <c r="Y82" s="63">
        <v>-257909.93</v>
      </c>
      <c r="Z82" s="63">
        <v>-1264678725.0848191</v>
      </c>
      <c r="AA82" s="63">
        <v>-1167468655.9028623</v>
      </c>
      <c r="AB82" s="63">
        <v>-1632199048.6400003</v>
      </c>
      <c r="AC82" s="63">
        <v>-25865775.859999999</v>
      </c>
      <c r="AD82" s="63">
        <v>-15983602.899999999</v>
      </c>
      <c r="AE82" s="63">
        <v>-9882172.959999999</v>
      </c>
      <c r="AF82" s="63">
        <v>1962404468.4444289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76FA-8BB7-41BE-8983-138154360D0D}">
  <dimension ref="A1:DR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RowHeight="12.75"/>
  <cols>
    <col min="1" max="1" width="58.7109375" customWidth="1"/>
    <col min="2" max="3" width="15.7109375" customWidth="1"/>
    <col min="4" max="4" width="15.85546875" bestFit="1" customWidth="1"/>
    <col min="5" max="5" width="15.42578125" bestFit="1" customWidth="1"/>
    <col min="6" max="6" width="15.140625" bestFit="1" customWidth="1"/>
    <col min="7" max="7" width="14.28515625" bestFit="1" customWidth="1"/>
    <col min="8" max="8" width="15" bestFit="1" customWidth="1"/>
    <col min="9" max="9" width="13.5703125" bestFit="1" customWidth="1"/>
    <col min="10" max="10" width="15.28515625" bestFit="1" customWidth="1"/>
    <col min="11" max="11" width="15.5703125" bestFit="1" customWidth="1"/>
    <col min="12" max="12" width="15.7109375" customWidth="1"/>
    <col min="13" max="13" width="14.85546875" bestFit="1" customWidth="1"/>
    <col min="14" max="14" width="13.5703125" bestFit="1" customWidth="1"/>
    <col min="15" max="15" width="15.7109375" customWidth="1"/>
    <col min="16" max="16" width="15.140625" bestFit="1" customWidth="1"/>
    <col min="17" max="17" width="14.28515625" bestFit="1" customWidth="1"/>
    <col min="18" max="18" width="15" bestFit="1" customWidth="1"/>
    <col min="19" max="19" width="12" bestFit="1" customWidth="1"/>
    <col min="20" max="20" width="15.28515625" bestFit="1" customWidth="1"/>
    <col min="21" max="21" width="15.5703125" bestFit="1" customWidth="1"/>
    <col min="22" max="22" width="15.7109375" customWidth="1"/>
    <col min="23" max="23" width="12.7109375" bestFit="1" customWidth="1"/>
    <col min="24" max="24" width="14.85546875" bestFit="1" customWidth="1"/>
    <col min="25" max="25" width="15.140625" bestFit="1" customWidth="1"/>
    <col min="26" max="26" width="14.28515625" bestFit="1" customWidth="1"/>
    <col min="27" max="27" width="15" bestFit="1" customWidth="1"/>
    <col min="28" max="28" width="12" bestFit="1" customWidth="1"/>
    <col min="29" max="29" width="15.28515625" bestFit="1" customWidth="1"/>
    <col min="30" max="30" width="15.5703125" bestFit="1" customWidth="1"/>
    <col min="31" max="31" width="15.7109375" customWidth="1"/>
    <col min="32" max="32" width="14.28515625" bestFit="1" customWidth="1"/>
    <col min="33" max="33" width="14.85546875" bestFit="1" customWidth="1"/>
    <col min="34" max="34" width="13.5703125" bestFit="1" customWidth="1"/>
    <col min="35" max="36" width="12" bestFit="1" customWidth="1"/>
    <col min="37" max="37" width="15.5703125" bestFit="1" customWidth="1"/>
    <col min="38" max="38" width="13.5703125" bestFit="1" customWidth="1"/>
    <col min="39" max="39" width="12" bestFit="1" customWidth="1"/>
    <col min="40" max="40" width="13.85546875" bestFit="1" customWidth="1"/>
    <col min="41" max="41" width="12" bestFit="1" customWidth="1"/>
    <col min="42" max="43" width="13.5703125" bestFit="1" customWidth="1"/>
    <col min="44" max="44" width="15" bestFit="1" customWidth="1"/>
    <col min="45" max="46" width="14.42578125" bestFit="1" customWidth="1"/>
    <col min="47" max="47" width="15.140625" bestFit="1" customWidth="1"/>
    <col min="48" max="48" width="10.5703125" bestFit="1" customWidth="1"/>
    <col min="49" max="49" width="15.28515625" bestFit="1" customWidth="1"/>
    <col min="50" max="50" width="15.42578125" bestFit="1" customWidth="1"/>
    <col min="51" max="51" width="15.7109375" customWidth="1"/>
    <col min="52" max="52" width="11.7109375" bestFit="1" customWidth="1"/>
    <col min="53" max="53" width="14.28515625" bestFit="1" customWidth="1"/>
    <col min="54" max="54" width="11.7109375" bestFit="1" customWidth="1"/>
    <col min="55" max="55" width="15.5703125" bestFit="1" customWidth="1"/>
    <col min="56" max="56" width="13.85546875" bestFit="1" customWidth="1"/>
    <col min="57" max="57" width="15" bestFit="1" customWidth="1"/>
    <col min="58" max="58" width="14.42578125" bestFit="1" customWidth="1"/>
    <col min="59" max="59" width="16.42578125" bestFit="1" customWidth="1"/>
    <col min="60" max="61" width="15" bestFit="1" customWidth="1"/>
    <col min="62" max="62" width="15.7109375" customWidth="1"/>
    <col min="63" max="63" width="16.42578125" bestFit="1" customWidth="1"/>
    <col min="64" max="64" width="15.42578125" bestFit="1" customWidth="1"/>
    <col min="65" max="65" width="15.7109375" customWidth="1"/>
    <col min="66" max="66" width="15.28515625" bestFit="1" customWidth="1"/>
    <col min="67" max="67" width="15.7109375" customWidth="1"/>
    <col min="68" max="68" width="12.42578125" bestFit="1" customWidth="1"/>
    <col min="69" max="69" width="15.5703125" bestFit="1" customWidth="1"/>
    <col min="70" max="70" width="14.85546875" bestFit="1" customWidth="1"/>
    <col min="71" max="71" width="15" bestFit="1" customWidth="1"/>
    <col min="72" max="73" width="15.28515625" bestFit="1" customWidth="1"/>
    <col min="74" max="74" width="15.7109375" customWidth="1"/>
    <col min="75" max="75" width="14.28515625" bestFit="1" customWidth="1"/>
    <col min="76" max="76" width="14.5703125" bestFit="1" customWidth="1"/>
    <col min="77" max="77" width="14.85546875" bestFit="1" customWidth="1"/>
    <col min="78" max="81" width="14.5703125" bestFit="1" customWidth="1"/>
    <col min="82" max="82" width="15" bestFit="1" customWidth="1"/>
    <col min="83" max="83" width="15.5703125" bestFit="1" customWidth="1"/>
    <col min="84" max="84" width="14.28515625" bestFit="1" customWidth="1"/>
    <col min="85" max="85" width="15.7109375" customWidth="1"/>
    <col min="86" max="86" width="15.28515625" bestFit="1" customWidth="1"/>
    <col min="87" max="87" width="15.7109375" customWidth="1"/>
    <col min="88" max="88" width="15.42578125" bestFit="1" customWidth="1"/>
    <col min="89" max="89" width="15" bestFit="1" customWidth="1"/>
    <col min="90" max="90" width="15.5703125" bestFit="1" customWidth="1"/>
    <col min="91" max="91" width="15.28515625" bestFit="1" customWidth="1"/>
    <col min="92" max="92" width="15.7109375" customWidth="1"/>
    <col min="93" max="93" width="15" bestFit="1" customWidth="1"/>
    <col min="94" max="94" width="13.5703125" bestFit="1" customWidth="1"/>
    <col min="95" max="95" width="14.28515625" bestFit="1" customWidth="1"/>
    <col min="96" max="96" width="15" bestFit="1" customWidth="1"/>
    <col min="97" max="97" width="15.7109375" customWidth="1"/>
    <col min="98" max="98" width="15" bestFit="1" customWidth="1"/>
    <col min="99" max="99" width="14.42578125" bestFit="1" customWidth="1"/>
    <col min="100" max="100" width="13.85546875" bestFit="1" customWidth="1"/>
    <col min="101" max="101" width="10.7109375" bestFit="1" customWidth="1"/>
    <col min="102" max="102" width="15.28515625" bestFit="1" customWidth="1"/>
    <col min="103" max="103" width="10.5703125" bestFit="1" customWidth="1"/>
    <col min="104" max="104" width="15.5703125" bestFit="1" customWidth="1"/>
    <col min="105" max="107" width="15.140625" bestFit="1" customWidth="1"/>
    <col min="108" max="108" width="13.5703125" bestFit="1" customWidth="1"/>
    <col min="109" max="111" width="14.28515625" bestFit="1" customWidth="1"/>
    <col min="112" max="112" width="15.140625" bestFit="1" customWidth="1"/>
    <col min="113" max="113" width="15.7109375" customWidth="1"/>
    <col min="114" max="114" width="15.85546875" bestFit="1" customWidth="1"/>
    <col min="115" max="115" width="15.5703125" bestFit="1" customWidth="1"/>
    <col min="116" max="116" width="15.7109375" customWidth="1"/>
    <col min="117" max="117" width="15.85546875" bestFit="1" customWidth="1"/>
    <col min="118" max="119" width="15.28515625" bestFit="1" customWidth="1"/>
    <col min="120" max="120" width="14.85546875" bestFit="1" customWidth="1"/>
    <col min="121" max="122" width="15.7109375" customWidth="1"/>
  </cols>
  <sheetData>
    <row r="1" spans="1:122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7"/>
      <c r="DR1" s="77"/>
    </row>
    <row r="2" spans="1:122" ht="15" customHeight="1">
      <c r="A2" s="47" t="s">
        <v>457</v>
      </c>
      <c r="B2" s="75" t="s">
        <v>287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7"/>
      <c r="DR2" s="77"/>
    </row>
    <row r="3" spans="1:122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7"/>
      <c r="DR3" s="77"/>
    </row>
    <row r="4" spans="1:122" ht="15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4"/>
      <c r="DR4" s="4"/>
    </row>
    <row r="5" spans="1:122" ht="22.5" customHeight="1">
      <c r="A5" s="77"/>
      <c r="B5" s="77"/>
      <c r="C5" s="77"/>
      <c r="D5" s="51">
        <v>66</v>
      </c>
      <c r="E5" s="52">
        <v>660</v>
      </c>
      <c r="F5" s="53">
        <v>66001</v>
      </c>
      <c r="G5" s="53">
        <v>66002</v>
      </c>
      <c r="H5" s="53">
        <v>66003</v>
      </c>
      <c r="I5" s="53">
        <v>66004</v>
      </c>
      <c r="J5" s="53">
        <v>66005</v>
      </c>
      <c r="K5" s="53">
        <v>66006</v>
      </c>
      <c r="L5" s="53">
        <v>66007</v>
      </c>
      <c r="M5" s="53">
        <v>66008</v>
      </c>
      <c r="N5" s="53">
        <v>66099</v>
      </c>
      <c r="O5" s="52">
        <v>661</v>
      </c>
      <c r="P5" s="53">
        <v>66101</v>
      </c>
      <c r="Q5" s="53">
        <v>66102</v>
      </c>
      <c r="R5" s="53">
        <v>66103</v>
      </c>
      <c r="S5" s="53">
        <v>66104</v>
      </c>
      <c r="T5" s="53">
        <v>66105</v>
      </c>
      <c r="U5" s="53">
        <v>66106</v>
      </c>
      <c r="V5" s="53">
        <v>66107</v>
      </c>
      <c r="W5" s="53">
        <v>66199</v>
      </c>
      <c r="X5" s="52">
        <v>662</v>
      </c>
      <c r="Y5" s="53">
        <v>66201</v>
      </c>
      <c r="Z5" s="53">
        <v>66202</v>
      </c>
      <c r="AA5" s="53">
        <v>66203</v>
      </c>
      <c r="AB5" s="53">
        <v>66204</v>
      </c>
      <c r="AC5" s="53">
        <v>66205</v>
      </c>
      <c r="AD5" s="53">
        <v>66206</v>
      </c>
      <c r="AE5" s="53">
        <v>66207</v>
      </c>
      <c r="AF5" s="53">
        <v>66299</v>
      </c>
      <c r="AG5" s="52">
        <v>663</v>
      </c>
      <c r="AH5" s="52">
        <v>664</v>
      </c>
      <c r="AI5" s="53">
        <v>66401</v>
      </c>
      <c r="AJ5" s="53">
        <v>66402</v>
      </c>
      <c r="AK5" s="52">
        <v>665</v>
      </c>
      <c r="AL5" s="53">
        <v>66501</v>
      </c>
      <c r="AM5" s="53">
        <v>66502</v>
      </c>
      <c r="AN5" s="52">
        <v>666</v>
      </c>
      <c r="AO5" s="53">
        <v>66601</v>
      </c>
      <c r="AP5" s="53">
        <v>66602</v>
      </c>
      <c r="AQ5" s="53">
        <v>66603</v>
      </c>
      <c r="AR5" s="52">
        <v>667</v>
      </c>
      <c r="AS5" s="52">
        <v>668</v>
      </c>
      <c r="AT5" s="53">
        <v>66801</v>
      </c>
      <c r="AU5" s="53">
        <v>66802</v>
      </c>
      <c r="AV5" s="53">
        <v>66803</v>
      </c>
      <c r="AW5" s="52">
        <v>669</v>
      </c>
      <c r="AX5" s="53">
        <v>66901</v>
      </c>
      <c r="AY5" s="53">
        <v>66902</v>
      </c>
      <c r="AZ5" s="53">
        <v>66903</v>
      </c>
      <c r="BA5" s="53">
        <v>66904</v>
      </c>
      <c r="BB5" s="53">
        <v>66905</v>
      </c>
      <c r="BC5" s="53">
        <v>66906</v>
      </c>
      <c r="BD5" s="53">
        <v>66907</v>
      </c>
      <c r="BE5" s="53">
        <v>66908</v>
      </c>
      <c r="BF5" s="53">
        <v>66999</v>
      </c>
      <c r="BG5" s="51">
        <v>67</v>
      </c>
      <c r="BH5" s="52">
        <v>670</v>
      </c>
      <c r="BI5" s="52">
        <v>671</v>
      </c>
      <c r="BJ5" s="52">
        <v>672</v>
      </c>
      <c r="BK5" s="52">
        <v>673</v>
      </c>
      <c r="BL5" s="53">
        <v>67301</v>
      </c>
      <c r="BM5" s="53">
        <v>67302</v>
      </c>
      <c r="BN5" s="53">
        <v>67303</v>
      </c>
      <c r="BO5" s="53">
        <v>67304</v>
      </c>
      <c r="BP5" s="53">
        <v>67305</v>
      </c>
      <c r="BQ5" s="53">
        <v>67306</v>
      </c>
      <c r="BR5" s="53">
        <v>67307</v>
      </c>
      <c r="BS5" s="53">
        <v>67308</v>
      </c>
      <c r="BT5" s="53">
        <v>67399</v>
      </c>
      <c r="BU5" s="52">
        <v>674</v>
      </c>
      <c r="BV5" s="52">
        <v>675</v>
      </c>
      <c r="BW5" s="52">
        <v>676</v>
      </c>
      <c r="BX5" s="53">
        <v>67601</v>
      </c>
      <c r="BY5" s="53">
        <v>67602</v>
      </c>
      <c r="BZ5" s="53">
        <v>67603</v>
      </c>
      <c r="CA5" s="53">
        <v>67604</v>
      </c>
      <c r="CB5" s="53">
        <v>67605</v>
      </c>
      <c r="CC5" s="53">
        <v>67606</v>
      </c>
      <c r="CD5" s="53">
        <v>67607</v>
      </c>
      <c r="CE5" s="53">
        <v>67609</v>
      </c>
      <c r="CF5" s="52">
        <v>677</v>
      </c>
      <c r="CG5" s="51">
        <v>68</v>
      </c>
      <c r="CH5" s="52">
        <v>680</v>
      </c>
      <c r="CI5" s="53">
        <v>68001</v>
      </c>
      <c r="CJ5" s="53">
        <v>68002</v>
      </c>
      <c r="CK5" s="54">
        <v>680021</v>
      </c>
      <c r="CL5" s="54">
        <v>680022</v>
      </c>
      <c r="CM5" s="54">
        <v>680026</v>
      </c>
      <c r="CN5" s="53">
        <v>68099</v>
      </c>
      <c r="CO5" s="52">
        <v>681</v>
      </c>
      <c r="CP5" s="53">
        <v>68101</v>
      </c>
      <c r="CQ5" s="53">
        <v>68102</v>
      </c>
      <c r="CR5" s="52">
        <v>682</v>
      </c>
      <c r="CS5" s="53">
        <v>68201</v>
      </c>
      <c r="CT5" s="53">
        <v>68202</v>
      </c>
      <c r="CU5" s="53">
        <v>68203</v>
      </c>
      <c r="CV5" s="53">
        <v>68204</v>
      </c>
      <c r="CW5" s="52">
        <v>683</v>
      </c>
      <c r="CX5" s="53">
        <v>68301</v>
      </c>
      <c r="CY5" s="53">
        <v>68302</v>
      </c>
      <c r="CZ5" s="52">
        <v>684</v>
      </c>
      <c r="DA5" s="53">
        <v>68401</v>
      </c>
      <c r="DB5" s="53">
        <v>68402</v>
      </c>
      <c r="DC5" s="52">
        <v>685</v>
      </c>
      <c r="DD5" s="52">
        <v>686</v>
      </c>
      <c r="DE5" s="52">
        <v>687</v>
      </c>
      <c r="DF5" s="53">
        <v>68701</v>
      </c>
      <c r="DG5" s="53">
        <v>68799</v>
      </c>
      <c r="DH5" s="52">
        <v>688</v>
      </c>
      <c r="DI5" s="52">
        <v>689</v>
      </c>
      <c r="DJ5" s="51">
        <v>69</v>
      </c>
      <c r="DK5" s="52">
        <v>690</v>
      </c>
      <c r="DL5" s="52">
        <v>691</v>
      </c>
      <c r="DM5" s="52">
        <v>692</v>
      </c>
      <c r="DN5" s="52">
        <v>693</v>
      </c>
      <c r="DO5" s="56"/>
      <c r="DP5" s="56"/>
      <c r="DQ5" s="4"/>
      <c r="DR5" s="4"/>
    </row>
    <row r="6" spans="1:122" ht="79.5" customHeight="1">
      <c r="A6" s="56" t="s">
        <v>290</v>
      </c>
      <c r="B6" s="56" t="s">
        <v>291</v>
      </c>
      <c r="C6" s="80" t="s">
        <v>292</v>
      </c>
      <c r="D6" s="51" t="s">
        <v>458</v>
      </c>
      <c r="E6" s="52" t="s">
        <v>316</v>
      </c>
      <c r="F6" s="53" t="s">
        <v>459</v>
      </c>
      <c r="G6" s="53" t="s">
        <v>460</v>
      </c>
      <c r="H6" s="53" t="s">
        <v>461</v>
      </c>
      <c r="I6" s="53" t="s">
        <v>462</v>
      </c>
      <c r="J6" s="53" t="s">
        <v>463</v>
      </c>
      <c r="K6" s="53" t="s">
        <v>464</v>
      </c>
      <c r="L6" s="53" t="s">
        <v>465</v>
      </c>
      <c r="M6" s="53" t="s">
        <v>466</v>
      </c>
      <c r="N6" s="53" t="s">
        <v>467</v>
      </c>
      <c r="O6" s="52" t="s">
        <v>317</v>
      </c>
      <c r="P6" s="53" t="s">
        <v>468</v>
      </c>
      <c r="Q6" s="53" t="s">
        <v>460</v>
      </c>
      <c r="R6" s="53" t="s">
        <v>461</v>
      </c>
      <c r="S6" s="53" t="s">
        <v>462</v>
      </c>
      <c r="T6" s="53" t="s">
        <v>463</v>
      </c>
      <c r="U6" s="53" t="s">
        <v>464</v>
      </c>
      <c r="V6" s="53" t="s">
        <v>469</v>
      </c>
      <c r="W6" s="53" t="s">
        <v>467</v>
      </c>
      <c r="X6" s="52" t="s">
        <v>318</v>
      </c>
      <c r="Y6" s="53" t="s">
        <v>459</v>
      </c>
      <c r="Z6" s="53" t="s">
        <v>460</v>
      </c>
      <c r="AA6" s="53" t="s">
        <v>461</v>
      </c>
      <c r="AB6" s="53" t="s">
        <v>462</v>
      </c>
      <c r="AC6" s="53" t="s">
        <v>463</v>
      </c>
      <c r="AD6" s="53" t="s">
        <v>464</v>
      </c>
      <c r="AE6" s="53" t="s">
        <v>465</v>
      </c>
      <c r="AF6" s="53" t="s">
        <v>467</v>
      </c>
      <c r="AG6" s="52" t="s">
        <v>319</v>
      </c>
      <c r="AH6" s="52" t="s">
        <v>320</v>
      </c>
      <c r="AI6" s="53" t="s">
        <v>470</v>
      </c>
      <c r="AJ6" s="53" t="s">
        <v>471</v>
      </c>
      <c r="AK6" s="52" t="s">
        <v>321</v>
      </c>
      <c r="AL6" s="53" t="s">
        <v>470</v>
      </c>
      <c r="AM6" s="53" t="s">
        <v>471</v>
      </c>
      <c r="AN6" s="52" t="s">
        <v>322</v>
      </c>
      <c r="AO6" s="53" t="s">
        <v>472</v>
      </c>
      <c r="AP6" s="53" t="s">
        <v>473</v>
      </c>
      <c r="AQ6" s="53" t="s">
        <v>474</v>
      </c>
      <c r="AR6" s="52" t="s">
        <v>323</v>
      </c>
      <c r="AS6" s="52" t="s">
        <v>324</v>
      </c>
      <c r="AT6" s="53" t="s">
        <v>475</v>
      </c>
      <c r="AU6" s="53" t="s">
        <v>476</v>
      </c>
      <c r="AV6" s="53" t="s">
        <v>474</v>
      </c>
      <c r="AW6" s="52" t="s">
        <v>477</v>
      </c>
      <c r="AX6" s="53" t="s">
        <v>316</v>
      </c>
      <c r="AY6" s="53" t="s">
        <v>317</v>
      </c>
      <c r="AZ6" s="53" t="s">
        <v>318</v>
      </c>
      <c r="BA6" s="53" t="s">
        <v>319</v>
      </c>
      <c r="BB6" s="53" t="s">
        <v>320</v>
      </c>
      <c r="BC6" s="53" t="s">
        <v>321</v>
      </c>
      <c r="BD6" s="53" t="s">
        <v>322</v>
      </c>
      <c r="BE6" s="53" t="s">
        <v>323</v>
      </c>
      <c r="BF6" s="53" t="s">
        <v>324</v>
      </c>
      <c r="BG6" s="51" t="s">
        <v>419</v>
      </c>
      <c r="BH6" s="52" t="s">
        <v>420</v>
      </c>
      <c r="BI6" s="52" t="s">
        <v>478</v>
      </c>
      <c r="BJ6" s="52" t="s">
        <v>422</v>
      </c>
      <c r="BK6" s="52" t="s">
        <v>479</v>
      </c>
      <c r="BL6" s="53" t="s">
        <v>427</v>
      </c>
      <c r="BM6" s="53" t="s">
        <v>428</v>
      </c>
      <c r="BN6" s="53" t="s">
        <v>429</v>
      </c>
      <c r="BO6" s="53" t="s">
        <v>430</v>
      </c>
      <c r="BP6" s="53" t="s">
        <v>431</v>
      </c>
      <c r="BQ6" s="53" t="s">
        <v>432</v>
      </c>
      <c r="BR6" s="53" t="s">
        <v>433</v>
      </c>
      <c r="BS6" s="53" t="s">
        <v>434</v>
      </c>
      <c r="BT6" s="53" t="s">
        <v>435</v>
      </c>
      <c r="BU6" s="52" t="s">
        <v>480</v>
      </c>
      <c r="BV6" s="52" t="s">
        <v>423</v>
      </c>
      <c r="BW6" s="52" t="s">
        <v>481</v>
      </c>
      <c r="BX6" s="53" t="s">
        <v>482</v>
      </c>
      <c r="BY6" s="53" t="s">
        <v>483</v>
      </c>
      <c r="BZ6" s="53" t="s">
        <v>484</v>
      </c>
      <c r="CA6" s="53" t="s">
        <v>485</v>
      </c>
      <c r="CB6" s="53" t="s">
        <v>486</v>
      </c>
      <c r="CC6" s="53" t="s">
        <v>487</v>
      </c>
      <c r="CD6" s="53" t="s">
        <v>488</v>
      </c>
      <c r="CE6" s="53" t="s">
        <v>489</v>
      </c>
      <c r="CF6" s="52" t="s">
        <v>424</v>
      </c>
      <c r="CG6" s="51" t="s">
        <v>490</v>
      </c>
      <c r="CH6" s="52" t="s">
        <v>491</v>
      </c>
      <c r="CI6" s="53" t="s">
        <v>492</v>
      </c>
      <c r="CJ6" s="53" t="s">
        <v>493</v>
      </c>
      <c r="CK6" s="54" t="s">
        <v>494</v>
      </c>
      <c r="CL6" s="54" t="s">
        <v>495</v>
      </c>
      <c r="CM6" s="54" t="s">
        <v>496</v>
      </c>
      <c r="CN6" s="53" t="s">
        <v>497</v>
      </c>
      <c r="CO6" s="52" t="s">
        <v>498</v>
      </c>
      <c r="CP6" s="53" t="s">
        <v>499</v>
      </c>
      <c r="CQ6" s="53" t="s">
        <v>500</v>
      </c>
      <c r="CR6" s="52" t="s">
        <v>501</v>
      </c>
      <c r="CS6" s="53" t="s">
        <v>502</v>
      </c>
      <c r="CT6" s="53" t="s">
        <v>503</v>
      </c>
      <c r="CU6" s="53" t="s">
        <v>504</v>
      </c>
      <c r="CV6" s="53" t="s">
        <v>505</v>
      </c>
      <c r="CW6" s="52" t="s">
        <v>506</v>
      </c>
      <c r="CX6" s="53" t="s">
        <v>507</v>
      </c>
      <c r="CY6" s="53" t="s">
        <v>508</v>
      </c>
      <c r="CZ6" s="52" t="s">
        <v>509</v>
      </c>
      <c r="DA6" s="53" t="s">
        <v>510</v>
      </c>
      <c r="DB6" s="53" t="s">
        <v>511</v>
      </c>
      <c r="DC6" s="52" t="s">
        <v>512</v>
      </c>
      <c r="DD6" s="52" t="s">
        <v>513</v>
      </c>
      <c r="DE6" s="52" t="s">
        <v>514</v>
      </c>
      <c r="DF6" s="53" t="s">
        <v>515</v>
      </c>
      <c r="DG6" s="53" t="s">
        <v>514</v>
      </c>
      <c r="DH6" s="52" t="s">
        <v>516</v>
      </c>
      <c r="DI6" s="52" t="s">
        <v>517</v>
      </c>
      <c r="DJ6" s="51" t="s">
        <v>518</v>
      </c>
      <c r="DK6" s="52" t="s">
        <v>519</v>
      </c>
      <c r="DL6" s="52" t="s">
        <v>520</v>
      </c>
      <c r="DM6" s="52" t="s">
        <v>518</v>
      </c>
      <c r="DN6" s="52" t="s">
        <v>521</v>
      </c>
      <c r="DO6" s="56" t="s">
        <v>522</v>
      </c>
      <c r="DP6" s="56" t="s">
        <v>523</v>
      </c>
      <c r="DQ6" s="4"/>
      <c r="DR6" s="4"/>
    </row>
    <row r="7" spans="1:122" ht="12.75" customHeight="1">
      <c r="A7" s="43" t="s">
        <v>2</v>
      </c>
      <c r="B7" s="58">
        <v>1001</v>
      </c>
      <c r="C7" s="59" t="s">
        <v>376</v>
      </c>
      <c r="D7" s="60">
        <v>1960586309.1200001</v>
      </c>
      <c r="E7" s="60">
        <v>103202106.73999999</v>
      </c>
      <c r="F7" s="60">
        <v>0</v>
      </c>
      <c r="G7" s="60">
        <v>0</v>
      </c>
      <c r="H7" s="60">
        <v>1163211</v>
      </c>
      <c r="I7" s="60">
        <v>0</v>
      </c>
      <c r="J7" s="60">
        <v>0</v>
      </c>
      <c r="K7" s="60">
        <v>0</v>
      </c>
      <c r="L7" s="60">
        <v>0</v>
      </c>
      <c r="M7" s="60">
        <v>102038895.73999999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1857384202.3800001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-1838059959.1138072</v>
      </c>
      <c r="BH7" s="60">
        <v>-6878688</v>
      </c>
      <c r="BI7" s="60">
        <v>0</v>
      </c>
      <c r="BJ7" s="60">
        <v>0</v>
      </c>
      <c r="BK7" s="60">
        <v>-93533454.833807275</v>
      </c>
      <c r="BL7" s="60">
        <v>0</v>
      </c>
      <c r="BM7" s="60">
        <v>0</v>
      </c>
      <c r="BN7" s="60">
        <v>0</v>
      </c>
      <c r="BO7" s="60">
        <v>-103028821.75566597</v>
      </c>
      <c r="BP7" s="60">
        <v>0</v>
      </c>
      <c r="BQ7" s="60">
        <v>0</v>
      </c>
      <c r="BR7" s="60">
        <v>0</v>
      </c>
      <c r="BS7" s="60">
        <v>0</v>
      </c>
      <c r="BT7" s="60">
        <v>9495366.9218586981</v>
      </c>
      <c r="BU7" s="60">
        <v>0</v>
      </c>
      <c r="BV7" s="60">
        <v>-1719791232.0799999</v>
      </c>
      <c r="BW7" s="60">
        <v>-12054395.949999999</v>
      </c>
      <c r="BX7" s="60">
        <v>0</v>
      </c>
      <c r="BY7" s="60">
        <v>0</v>
      </c>
      <c r="BZ7" s="60">
        <v>0</v>
      </c>
      <c r="CA7" s="60">
        <v>-3136677.64</v>
      </c>
      <c r="CB7" s="60">
        <v>-4819015.6499999994</v>
      </c>
      <c r="CC7" s="60">
        <v>-1336.66</v>
      </c>
      <c r="CD7" s="60">
        <v>-4097366</v>
      </c>
      <c r="CE7" s="60">
        <v>0</v>
      </c>
      <c r="CF7" s="60">
        <v>-5802188.25</v>
      </c>
      <c r="CG7" s="60">
        <v>-42721427.649999999</v>
      </c>
      <c r="CH7" s="60">
        <v>-12033717.18</v>
      </c>
      <c r="CI7" s="60">
        <v>-12033717.18</v>
      </c>
      <c r="CJ7" s="60">
        <v>0</v>
      </c>
      <c r="CK7" s="60">
        <v>0</v>
      </c>
      <c r="CL7" s="60">
        <v>0</v>
      </c>
      <c r="CM7" s="60">
        <v>0</v>
      </c>
      <c r="CN7" s="60">
        <v>0</v>
      </c>
      <c r="CO7" s="60">
        <v>0</v>
      </c>
      <c r="CP7" s="60">
        <v>0</v>
      </c>
      <c r="CQ7" s="60">
        <v>0</v>
      </c>
      <c r="CR7" s="60">
        <v>0</v>
      </c>
      <c r="CS7" s="60">
        <v>0</v>
      </c>
      <c r="CT7" s="60">
        <v>0</v>
      </c>
      <c r="CU7" s="60">
        <v>0</v>
      </c>
      <c r="CV7" s="60">
        <v>0</v>
      </c>
      <c r="CW7" s="60">
        <v>0</v>
      </c>
      <c r="CX7" s="60">
        <v>0</v>
      </c>
      <c r="CY7" s="60">
        <v>0</v>
      </c>
      <c r="CZ7" s="60">
        <v>-10684656.720000001</v>
      </c>
      <c r="DA7" s="60">
        <v>-10684656.720000001</v>
      </c>
      <c r="DB7" s="60">
        <v>0</v>
      </c>
      <c r="DC7" s="60">
        <v>0</v>
      </c>
      <c r="DD7" s="60">
        <v>3485464.73</v>
      </c>
      <c r="DE7" s="60">
        <v>-23488518.48</v>
      </c>
      <c r="DF7" s="60">
        <v>-23488518.48</v>
      </c>
      <c r="DG7" s="60">
        <v>0</v>
      </c>
      <c r="DH7" s="60">
        <v>0</v>
      </c>
      <c r="DI7" s="60">
        <v>0</v>
      </c>
      <c r="DJ7" s="60">
        <v>7054110.1899994668</v>
      </c>
      <c r="DK7" s="60">
        <v>-5465636.5900005326</v>
      </c>
      <c r="DL7" s="60">
        <v>12519746.779999999</v>
      </c>
      <c r="DM7" s="60">
        <v>7054110.1899994668</v>
      </c>
      <c r="DN7" s="60">
        <v>0</v>
      </c>
      <c r="DO7" s="60">
        <v>-85270558.946192324</v>
      </c>
      <c r="DP7" s="60">
        <v>79804922.356192917</v>
      </c>
      <c r="DQ7" s="4"/>
      <c r="DR7" s="4"/>
    </row>
    <row r="8" spans="1:122" ht="12.75" customHeight="1">
      <c r="A8" s="43" t="s">
        <v>4</v>
      </c>
      <c r="B8" s="58">
        <v>1003</v>
      </c>
      <c r="C8" s="59" t="s">
        <v>376</v>
      </c>
      <c r="D8" s="60">
        <v>5255580994.3199997</v>
      </c>
      <c r="E8" s="60">
        <v>1119101844.99</v>
      </c>
      <c r="F8" s="60">
        <v>4.5199999999999996</v>
      </c>
      <c r="G8" s="60">
        <v>0</v>
      </c>
      <c r="H8" s="60">
        <v>60672420.729999997</v>
      </c>
      <c r="I8" s="60">
        <v>42541855</v>
      </c>
      <c r="J8" s="60">
        <v>84584224.519999996</v>
      </c>
      <c r="K8" s="60">
        <v>0</v>
      </c>
      <c r="L8" s="60">
        <v>0</v>
      </c>
      <c r="M8" s="60">
        <v>931303340.22000003</v>
      </c>
      <c r="N8" s="60">
        <v>0</v>
      </c>
      <c r="O8" s="60">
        <v>42420783.760000005</v>
      </c>
      <c r="P8" s="60">
        <v>0</v>
      </c>
      <c r="Q8" s="60">
        <v>0</v>
      </c>
      <c r="R8" s="60">
        <v>6445790.0700000003</v>
      </c>
      <c r="S8" s="60">
        <v>2137559.37</v>
      </c>
      <c r="T8" s="60">
        <v>0</v>
      </c>
      <c r="U8" s="60">
        <v>33837434.32</v>
      </c>
      <c r="V8" s="60">
        <v>0</v>
      </c>
      <c r="W8" s="60">
        <v>0</v>
      </c>
      <c r="X8" s="60">
        <v>1765035121.5099998</v>
      </c>
      <c r="Y8" s="60">
        <v>2.04</v>
      </c>
      <c r="Z8" s="60">
        <v>-199202.85</v>
      </c>
      <c r="AA8" s="60">
        <v>48681522.520000003</v>
      </c>
      <c r="AB8" s="60">
        <v>-25634936.030000001</v>
      </c>
      <c r="AC8" s="60">
        <v>3984692.16</v>
      </c>
      <c r="AD8" s="60">
        <v>1647490206.1099999</v>
      </c>
      <c r="AE8" s="60">
        <v>0</v>
      </c>
      <c r="AF8" s="60">
        <v>90712837.560000002</v>
      </c>
      <c r="AG8" s="60">
        <v>2329023244.0599999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0</v>
      </c>
      <c r="AT8" s="60">
        <v>0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-5491915968</v>
      </c>
      <c r="BH8" s="60">
        <v>-44625800</v>
      </c>
      <c r="BI8" s="60">
        <v>0</v>
      </c>
      <c r="BJ8" s="60">
        <v>-1512924</v>
      </c>
      <c r="BK8" s="60">
        <v>-3151833579</v>
      </c>
      <c r="BL8" s="60">
        <v>-1117588922</v>
      </c>
      <c r="BM8" s="60">
        <v>-42420783</v>
      </c>
      <c r="BN8" s="60">
        <v>-1765035121</v>
      </c>
      <c r="BO8" s="60">
        <v>-226788753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-2102234491</v>
      </c>
      <c r="BW8" s="60">
        <v>-191709174</v>
      </c>
      <c r="BX8" s="60">
        <v>-17688155</v>
      </c>
      <c r="BY8" s="60">
        <v>-53</v>
      </c>
      <c r="BZ8" s="60">
        <v>0</v>
      </c>
      <c r="CA8" s="60">
        <v>-18764765</v>
      </c>
      <c r="CB8" s="60">
        <v>-14961</v>
      </c>
      <c r="CC8" s="60">
        <v>-98</v>
      </c>
      <c r="CD8" s="60">
        <v>-37509890</v>
      </c>
      <c r="CE8" s="60">
        <v>-117731252</v>
      </c>
      <c r="CF8" s="60">
        <v>0</v>
      </c>
      <c r="CG8" s="60">
        <v>78625001.550000012</v>
      </c>
      <c r="CH8" s="60">
        <v>-56129135.379999995</v>
      </c>
      <c r="CI8" s="60">
        <v>0</v>
      </c>
      <c r="CJ8" s="60">
        <v>31711898.329999998</v>
      </c>
      <c r="CK8" s="60">
        <v>31711898.329999998</v>
      </c>
      <c r="CL8" s="60">
        <v>0</v>
      </c>
      <c r="CM8" s="60">
        <v>0</v>
      </c>
      <c r="CN8" s="60">
        <v>-87841033.709999993</v>
      </c>
      <c r="CO8" s="60">
        <v>0</v>
      </c>
      <c r="CP8" s="60">
        <v>0</v>
      </c>
      <c r="CQ8" s="60">
        <v>0</v>
      </c>
      <c r="CR8" s="60">
        <v>15210039.68</v>
      </c>
      <c r="CS8" s="60">
        <v>0</v>
      </c>
      <c r="CT8" s="60">
        <v>0</v>
      </c>
      <c r="CU8" s="60">
        <v>36744719.850000001</v>
      </c>
      <c r="CV8" s="60">
        <v>-21534680.170000002</v>
      </c>
      <c r="CW8" s="60">
        <v>0</v>
      </c>
      <c r="CX8" s="60">
        <v>0</v>
      </c>
      <c r="CY8" s="60">
        <v>0</v>
      </c>
      <c r="CZ8" s="60">
        <v>141900401.93000001</v>
      </c>
      <c r="DA8" s="60">
        <v>-73563023.069999993</v>
      </c>
      <c r="DB8" s="60">
        <v>215463425</v>
      </c>
      <c r="DC8" s="60">
        <v>0</v>
      </c>
      <c r="DD8" s="60">
        <v>15157517.59</v>
      </c>
      <c r="DE8" s="60">
        <v>-37513822.270000003</v>
      </c>
      <c r="DF8" s="60">
        <v>-435766.06</v>
      </c>
      <c r="DG8" s="60">
        <v>-37078056.210000001</v>
      </c>
      <c r="DH8" s="60">
        <v>0</v>
      </c>
      <c r="DI8" s="60">
        <v>0</v>
      </c>
      <c r="DJ8" s="60">
        <v>1018491243.9699994</v>
      </c>
      <c r="DK8" s="60">
        <v>965218155.89999938</v>
      </c>
      <c r="DL8" s="60">
        <v>53273088.07</v>
      </c>
      <c r="DM8" s="60">
        <v>1018491243.9699994</v>
      </c>
      <c r="DN8" s="60">
        <v>0</v>
      </c>
      <c r="DO8" s="60">
        <v>1122928127.5500057</v>
      </c>
      <c r="DP8" s="60">
        <v>-157709972.13000029</v>
      </c>
      <c r="DQ8" s="4"/>
      <c r="DR8" s="4"/>
    </row>
    <row r="9" spans="1:122" ht="12.75" customHeight="1">
      <c r="A9" s="43" t="s">
        <v>5</v>
      </c>
      <c r="B9" s="58">
        <v>1004</v>
      </c>
      <c r="C9" s="59" t="s">
        <v>376</v>
      </c>
      <c r="D9" s="60">
        <v>18790903539.300003</v>
      </c>
      <c r="E9" s="60">
        <v>13527715715.93</v>
      </c>
      <c r="F9" s="60">
        <v>0</v>
      </c>
      <c r="G9" s="60">
        <v>0</v>
      </c>
      <c r="H9" s="60">
        <v>3469332089.6199999</v>
      </c>
      <c r="I9" s="60">
        <v>330136607.25999999</v>
      </c>
      <c r="J9" s="60">
        <v>102250</v>
      </c>
      <c r="K9" s="60">
        <v>154393634.28</v>
      </c>
      <c r="L9" s="60">
        <v>0</v>
      </c>
      <c r="M9" s="60">
        <v>9546984245.1900005</v>
      </c>
      <c r="N9" s="60">
        <v>26766889.579999998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2473735930.0899997</v>
      </c>
      <c r="Y9" s="60">
        <v>0</v>
      </c>
      <c r="Z9" s="60">
        <v>0</v>
      </c>
      <c r="AA9" s="60">
        <v>1584547787.3399999</v>
      </c>
      <c r="AB9" s="60">
        <v>51975494.869999997</v>
      </c>
      <c r="AC9" s="60">
        <v>14407876.610000001</v>
      </c>
      <c r="AD9" s="60">
        <v>0</v>
      </c>
      <c r="AE9" s="60">
        <v>0</v>
      </c>
      <c r="AF9" s="60">
        <v>822804771.2700001</v>
      </c>
      <c r="AG9" s="60">
        <v>1078004106.95</v>
      </c>
      <c r="AH9" s="60">
        <v>0</v>
      </c>
      <c r="AI9" s="60">
        <v>0</v>
      </c>
      <c r="AJ9" s="60">
        <v>0</v>
      </c>
      <c r="AK9" s="60">
        <v>1600000000</v>
      </c>
      <c r="AL9" s="60">
        <v>1600000000</v>
      </c>
      <c r="AM9" s="60">
        <v>0</v>
      </c>
      <c r="AN9" s="60">
        <v>111447786.33</v>
      </c>
      <c r="AO9" s="60">
        <v>13542874.460000001</v>
      </c>
      <c r="AP9" s="60">
        <v>4763302.7600000007</v>
      </c>
      <c r="AQ9" s="60">
        <v>93141609.109999999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-14368693652.419998</v>
      </c>
      <c r="BH9" s="60">
        <v>0</v>
      </c>
      <c r="BI9" s="60">
        <v>67392.639999999999</v>
      </c>
      <c r="BJ9" s="60">
        <v>-1548173.6</v>
      </c>
      <c r="BK9" s="60">
        <v>-13103165787.179998</v>
      </c>
      <c r="BL9" s="60">
        <v>-7336049532.2700005</v>
      </c>
      <c r="BM9" s="60">
        <v>0</v>
      </c>
      <c r="BN9" s="60">
        <v>-4431527624.1499996</v>
      </c>
      <c r="BO9" s="60">
        <v>-575067224.38</v>
      </c>
      <c r="BP9" s="60">
        <v>0</v>
      </c>
      <c r="BQ9" s="60">
        <v>-615921956.80999994</v>
      </c>
      <c r="BR9" s="60">
        <v>-144599449.56999999</v>
      </c>
      <c r="BS9" s="60">
        <v>0</v>
      </c>
      <c r="BT9" s="60">
        <v>0</v>
      </c>
      <c r="BU9" s="60">
        <v>0</v>
      </c>
      <c r="BV9" s="60">
        <v>-331068923.98000002</v>
      </c>
      <c r="BW9" s="60">
        <v>-265206890.69999999</v>
      </c>
      <c r="BX9" s="60">
        <v>0</v>
      </c>
      <c r="BY9" s="60">
        <v>-7566627.9000000004</v>
      </c>
      <c r="BZ9" s="60">
        <v>0</v>
      </c>
      <c r="CA9" s="60">
        <v>-87316051.480000004</v>
      </c>
      <c r="CB9" s="60">
        <v>-195246.34</v>
      </c>
      <c r="CC9" s="60">
        <v>-2119178.7799999998</v>
      </c>
      <c r="CD9" s="60">
        <v>-48183535.989999995</v>
      </c>
      <c r="CE9" s="60">
        <v>-119826250.20999999</v>
      </c>
      <c r="CF9" s="60">
        <v>-667771269.60000014</v>
      </c>
      <c r="CG9" s="60">
        <v>-504113299.31</v>
      </c>
      <c r="CH9" s="60">
        <v>-322025504.06999999</v>
      </c>
      <c r="CI9" s="60">
        <v>0</v>
      </c>
      <c r="CJ9" s="60">
        <v>-271118187.38</v>
      </c>
      <c r="CK9" s="60">
        <v>-29198253.469999999</v>
      </c>
      <c r="CL9" s="60">
        <v>-241983558.45000002</v>
      </c>
      <c r="CM9" s="60">
        <v>63624.539999999994</v>
      </c>
      <c r="CN9" s="60">
        <v>-50907316.689999998</v>
      </c>
      <c r="CO9" s="60">
        <v>-190620288.87</v>
      </c>
      <c r="CP9" s="60">
        <v>-5614569.0199999996</v>
      </c>
      <c r="CQ9" s="60">
        <v>-185005719.84999999</v>
      </c>
      <c r="CR9" s="60">
        <v>1882871.3500000015</v>
      </c>
      <c r="CS9" s="60">
        <v>0</v>
      </c>
      <c r="CT9" s="60">
        <v>0</v>
      </c>
      <c r="CU9" s="60">
        <v>7168464.46</v>
      </c>
      <c r="CV9" s="60">
        <v>-5285593.1099999985</v>
      </c>
      <c r="CW9" s="60">
        <v>0</v>
      </c>
      <c r="CX9" s="60">
        <v>0</v>
      </c>
      <c r="CY9" s="60">
        <v>0</v>
      </c>
      <c r="CZ9" s="60">
        <v>321422520.81999999</v>
      </c>
      <c r="DA9" s="60">
        <v>321422520.81999999</v>
      </c>
      <c r="DB9" s="60">
        <v>0</v>
      </c>
      <c r="DC9" s="60">
        <v>0</v>
      </c>
      <c r="DD9" s="60">
        <v>20728978.429999996</v>
      </c>
      <c r="DE9" s="60">
        <v>-318356826.78000003</v>
      </c>
      <c r="DF9" s="60">
        <v>-318356826.78000003</v>
      </c>
      <c r="DG9" s="60">
        <v>0</v>
      </c>
      <c r="DH9" s="60">
        <v>43584935.560000002</v>
      </c>
      <c r="DI9" s="60">
        <v>-60729985.75</v>
      </c>
      <c r="DJ9" s="60">
        <v>11136686257.440022</v>
      </c>
      <c r="DK9" s="60">
        <v>15574422081.14002</v>
      </c>
      <c r="DL9" s="60">
        <v>-4437735823.6999998</v>
      </c>
      <c r="DM9" s="60">
        <v>11136686257.440022</v>
      </c>
      <c r="DN9" s="60">
        <v>0</v>
      </c>
      <c r="DO9" s="60">
        <v>11656325493.570038</v>
      </c>
      <c r="DP9" s="60">
        <v>3918096587.5700049</v>
      </c>
      <c r="DQ9" s="4"/>
      <c r="DR9" s="4"/>
    </row>
    <row r="10" spans="1:122" ht="12.75" customHeight="1">
      <c r="A10" s="43" t="s">
        <v>7</v>
      </c>
      <c r="B10" s="58">
        <v>1005</v>
      </c>
      <c r="C10" s="59" t="s">
        <v>376</v>
      </c>
      <c r="D10" s="60">
        <v>18528469777.16</v>
      </c>
      <c r="E10" s="60">
        <v>5954491022.8500004</v>
      </c>
      <c r="F10" s="60">
        <v>43660796.619999997</v>
      </c>
      <c r="G10" s="60">
        <v>0</v>
      </c>
      <c r="H10" s="60">
        <v>1813347445.74</v>
      </c>
      <c r="I10" s="60">
        <v>7457071.71</v>
      </c>
      <c r="J10" s="60">
        <v>0</v>
      </c>
      <c r="K10" s="60">
        <v>9867203.0299999993</v>
      </c>
      <c r="L10" s="60">
        <v>0</v>
      </c>
      <c r="M10" s="60">
        <v>4080158505.75</v>
      </c>
      <c r="N10" s="60">
        <v>0</v>
      </c>
      <c r="O10" s="60">
        <v>1743243283.3</v>
      </c>
      <c r="P10" s="60">
        <v>320496868.37</v>
      </c>
      <c r="Q10" s="60">
        <v>0</v>
      </c>
      <c r="R10" s="60">
        <v>650674197.53999996</v>
      </c>
      <c r="S10" s="60">
        <v>0</v>
      </c>
      <c r="T10" s="60">
        <v>0</v>
      </c>
      <c r="U10" s="60">
        <v>360135926.19999999</v>
      </c>
      <c r="V10" s="60">
        <v>411936291.19</v>
      </c>
      <c r="W10" s="60">
        <v>0</v>
      </c>
      <c r="X10" s="60">
        <v>5910965507.1000004</v>
      </c>
      <c r="Y10" s="60">
        <v>457291392.14999998</v>
      </c>
      <c r="Z10" s="60">
        <v>0</v>
      </c>
      <c r="AA10" s="60">
        <v>982471257.87</v>
      </c>
      <c r="AB10" s="60">
        <v>23826.14</v>
      </c>
      <c r="AC10" s="60">
        <v>0</v>
      </c>
      <c r="AD10" s="60">
        <v>3393141851.6399999</v>
      </c>
      <c r="AE10" s="60">
        <v>0</v>
      </c>
      <c r="AF10" s="60">
        <v>1078037179.3</v>
      </c>
      <c r="AG10" s="60">
        <v>3900708456.8299999</v>
      </c>
      <c r="AH10" s="60">
        <v>700000000</v>
      </c>
      <c r="AI10" s="60">
        <v>700000000</v>
      </c>
      <c r="AJ10" s="60">
        <v>0</v>
      </c>
      <c r="AK10" s="60">
        <v>0</v>
      </c>
      <c r="AL10" s="60">
        <v>0</v>
      </c>
      <c r="AM10" s="60">
        <v>0</v>
      </c>
      <c r="AN10" s="60">
        <v>132735811.44</v>
      </c>
      <c r="AO10" s="60">
        <v>14584965.439999999</v>
      </c>
      <c r="AP10" s="60">
        <v>0</v>
      </c>
      <c r="AQ10" s="60">
        <v>118150846</v>
      </c>
      <c r="AR10" s="60">
        <v>186325695.63999999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-18604258241.890003</v>
      </c>
      <c r="BH10" s="60">
        <v>-43277539.509999998</v>
      </c>
      <c r="BI10" s="60">
        <v>-433349078.62</v>
      </c>
      <c r="BJ10" s="60">
        <v>-594449621.53999996</v>
      </c>
      <c r="BK10" s="60">
        <v>-14310767474.640001</v>
      </c>
      <c r="BL10" s="60">
        <v>-5940812451.3199997</v>
      </c>
      <c r="BM10" s="60">
        <v>-1158660864.79</v>
      </c>
      <c r="BN10" s="60">
        <v>-5481427796.9800005</v>
      </c>
      <c r="BO10" s="60">
        <v>-1085425347.3800001</v>
      </c>
      <c r="BP10" s="60">
        <v>-700000000</v>
      </c>
      <c r="BQ10" s="60">
        <v>0</v>
      </c>
      <c r="BR10" s="60">
        <v>0</v>
      </c>
      <c r="BS10" s="60">
        <v>55558985.829999998</v>
      </c>
      <c r="BT10" s="60">
        <v>0</v>
      </c>
      <c r="BU10" s="60">
        <v>-241884681.47</v>
      </c>
      <c r="BV10" s="60">
        <v>-2815283109.46</v>
      </c>
      <c r="BW10" s="60">
        <v>-165246736.64999998</v>
      </c>
      <c r="BX10" s="60">
        <v>0</v>
      </c>
      <c r="BY10" s="60">
        <v>-1687401.36</v>
      </c>
      <c r="BZ10" s="60">
        <v>-28781146.18</v>
      </c>
      <c r="CA10" s="60">
        <v>-2619791.2599999998</v>
      </c>
      <c r="CB10" s="60">
        <v>-9641071.7400000002</v>
      </c>
      <c r="CC10" s="60">
        <v>-3007995.51</v>
      </c>
      <c r="CD10" s="60">
        <v>-34554635.109999999</v>
      </c>
      <c r="CE10" s="60">
        <v>-84954695.489999995</v>
      </c>
      <c r="CF10" s="60">
        <v>0</v>
      </c>
      <c r="CG10" s="60">
        <v>-297114987.56</v>
      </c>
      <c r="CH10" s="60">
        <v>-600792895.44000006</v>
      </c>
      <c r="CI10" s="60">
        <v>23394.91</v>
      </c>
      <c r="CJ10" s="60">
        <v>-542252504.89999998</v>
      </c>
      <c r="CK10" s="60">
        <v>-33131307.440000001</v>
      </c>
      <c r="CL10" s="60">
        <v>-509121197.45999998</v>
      </c>
      <c r="CM10" s="60">
        <v>0</v>
      </c>
      <c r="CN10" s="60">
        <v>-58563785.450000003</v>
      </c>
      <c r="CO10" s="60">
        <v>-17270045.819999933</v>
      </c>
      <c r="CP10" s="60">
        <v>1485326369.3900001</v>
      </c>
      <c r="CQ10" s="60">
        <v>-1502596415.21</v>
      </c>
      <c r="CR10" s="60">
        <v>0</v>
      </c>
      <c r="CS10" s="60">
        <v>0</v>
      </c>
      <c r="CT10" s="60">
        <v>0</v>
      </c>
      <c r="CU10" s="60">
        <v>0</v>
      </c>
      <c r="CV10" s="60">
        <v>0</v>
      </c>
      <c r="CW10" s="60">
        <v>0</v>
      </c>
      <c r="CX10" s="60">
        <v>0</v>
      </c>
      <c r="CY10" s="60">
        <v>0</v>
      </c>
      <c r="CZ10" s="60">
        <v>305605614</v>
      </c>
      <c r="DA10" s="60">
        <v>305605614</v>
      </c>
      <c r="DB10" s="60">
        <v>0</v>
      </c>
      <c r="DC10" s="60">
        <v>0</v>
      </c>
      <c r="DD10" s="60">
        <v>17509624.030000001</v>
      </c>
      <c r="DE10" s="60">
        <v>-2167284.33</v>
      </c>
      <c r="DF10" s="60">
        <v>-2167284.33</v>
      </c>
      <c r="DG10" s="60">
        <v>0</v>
      </c>
      <c r="DH10" s="60">
        <v>0</v>
      </c>
      <c r="DI10" s="60">
        <v>0</v>
      </c>
      <c r="DJ10" s="60">
        <v>7370705005</v>
      </c>
      <c r="DK10" s="60">
        <v>8927648396</v>
      </c>
      <c r="DL10" s="60">
        <v>-1556943391</v>
      </c>
      <c r="DM10" s="60">
        <v>7370705005</v>
      </c>
      <c r="DN10" s="60">
        <v>0</v>
      </c>
      <c r="DO10" s="60">
        <v>9300551848.4099503</v>
      </c>
      <c r="DP10" s="60">
        <v>-372903452.29000336</v>
      </c>
      <c r="DQ10" s="4"/>
      <c r="DR10" s="4"/>
    </row>
    <row r="11" spans="1:122" ht="12.75" customHeight="1">
      <c r="A11" s="43" t="s">
        <v>9</v>
      </c>
      <c r="B11" s="58">
        <v>1006</v>
      </c>
      <c r="C11" s="59" t="s">
        <v>376</v>
      </c>
      <c r="D11" s="60">
        <v>2857369777.23</v>
      </c>
      <c r="E11" s="60">
        <v>1416061194.79</v>
      </c>
      <c r="F11" s="60">
        <v>34011662.829999998</v>
      </c>
      <c r="G11" s="60">
        <v>50644089.75</v>
      </c>
      <c r="H11" s="60">
        <v>269457591.89999998</v>
      </c>
      <c r="I11" s="60">
        <v>46184402</v>
      </c>
      <c r="J11" s="60">
        <v>0</v>
      </c>
      <c r="K11" s="60">
        <v>121471116.89</v>
      </c>
      <c r="L11" s="60">
        <v>0</v>
      </c>
      <c r="M11" s="60">
        <v>885383156.60000002</v>
      </c>
      <c r="N11" s="60">
        <v>8909174.8200000003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-406385092.64999998</v>
      </c>
      <c r="Y11" s="60">
        <v>0</v>
      </c>
      <c r="Z11" s="60">
        <v>0</v>
      </c>
      <c r="AA11" s="60">
        <v>-100446057.83</v>
      </c>
      <c r="AB11" s="60">
        <v>18111935.329999998</v>
      </c>
      <c r="AC11" s="60">
        <v>0</v>
      </c>
      <c r="AD11" s="60">
        <v>69614902.030000001</v>
      </c>
      <c r="AE11" s="60">
        <v>0</v>
      </c>
      <c r="AF11" s="60">
        <v>-393665872.18000001</v>
      </c>
      <c r="AG11" s="60">
        <v>1666559296.4000001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4209570.53</v>
      </c>
      <c r="AO11" s="60">
        <v>4209570.53</v>
      </c>
      <c r="AP11" s="60">
        <v>0</v>
      </c>
      <c r="AQ11" s="60">
        <v>0</v>
      </c>
      <c r="AR11" s="60">
        <v>176924808.16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-2149056564.3200002</v>
      </c>
      <c r="BH11" s="60">
        <v>0</v>
      </c>
      <c r="BI11" s="60">
        <v>0</v>
      </c>
      <c r="BJ11" s="60">
        <v>-307131.81</v>
      </c>
      <c r="BK11" s="60">
        <v>-1999634473.8399999</v>
      </c>
      <c r="BL11" s="60">
        <v>-991232923.88999999</v>
      </c>
      <c r="BM11" s="60">
        <v>0</v>
      </c>
      <c r="BN11" s="60">
        <v>284466608.41000009</v>
      </c>
      <c r="BO11" s="60">
        <v>-1166075361.1999998</v>
      </c>
      <c r="BP11" s="60">
        <v>0</v>
      </c>
      <c r="BQ11" s="60">
        <v>0</v>
      </c>
      <c r="BR11" s="60">
        <v>-2946669.9299999997</v>
      </c>
      <c r="BS11" s="60">
        <v>-123846127.22999999</v>
      </c>
      <c r="BT11" s="60">
        <v>0</v>
      </c>
      <c r="BU11" s="60">
        <v>-81255652.400000006</v>
      </c>
      <c r="BV11" s="60">
        <v>-43125067.409999996</v>
      </c>
      <c r="BW11" s="60">
        <v>-24734238.860000003</v>
      </c>
      <c r="BX11" s="60">
        <v>0</v>
      </c>
      <c r="BY11" s="60">
        <v>-13357244.880000001</v>
      </c>
      <c r="BZ11" s="60">
        <v>0</v>
      </c>
      <c r="CA11" s="60">
        <v>-2625293.65</v>
      </c>
      <c r="CB11" s="60">
        <v>-5602798.2300000004</v>
      </c>
      <c r="CC11" s="60">
        <v>-84797.26</v>
      </c>
      <c r="CD11" s="60">
        <v>2157287.23</v>
      </c>
      <c r="CE11" s="60">
        <v>-5221392.07</v>
      </c>
      <c r="CF11" s="60">
        <v>0</v>
      </c>
      <c r="CG11" s="60">
        <v>-124300001.42999987</v>
      </c>
      <c r="CH11" s="60">
        <v>-186546923.24999988</v>
      </c>
      <c r="CI11" s="60">
        <v>553486950.49000001</v>
      </c>
      <c r="CJ11" s="60">
        <v>-738773736.23999989</v>
      </c>
      <c r="CK11" s="60">
        <v>-2776376.06</v>
      </c>
      <c r="CL11" s="60">
        <v>-735997360.17999995</v>
      </c>
      <c r="CM11" s="60">
        <v>0</v>
      </c>
      <c r="CN11" s="60">
        <v>-1260137.5</v>
      </c>
      <c r="CO11" s="60">
        <v>0</v>
      </c>
      <c r="CP11" s="60">
        <v>0</v>
      </c>
      <c r="CQ11" s="60">
        <v>0</v>
      </c>
      <c r="CR11" s="60">
        <v>0</v>
      </c>
      <c r="CS11" s="60">
        <v>0</v>
      </c>
      <c r="CT11" s="60">
        <v>0</v>
      </c>
      <c r="CU11" s="60">
        <v>0</v>
      </c>
      <c r="CV11" s="60">
        <v>0</v>
      </c>
      <c r="CW11" s="60">
        <v>0</v>
      </c>
      <c r="CX11" s="60">
        <v>0</v>
      </c>
      <c r="CY11" s="60">
        <v>0</v>
      </c>
      <c r="CZ11" s="60">
        <v>64485830.490000002</v>
      </c>
      <c r="DA11" s="60">
        <v>64485830.490000002</v>
      </c>
      <c r="DB11" s="60">
        <v>0</v>
      </c>
      <c r="DC11" s="60">
        <v>0</v>
      </c>
      <c r="DD11" s="60">
        <v>303607.27</v>
      </c>
      <c r="DE11" s="60">
        <v>-2542515.94</v>
      </c>
      <c r="DF11" s="60">
        <v>-2001238.29</v>
      </c>
      <c r="DG11" s="60">
        <v>-541277.65</v>
      </c>
      <c r="DH11" s="60">
        <v>0</v>
      </c>
      <c r="DI11" s="60">
        <v>0</v>
      </c>
      <c r="DJ11" s="60">
        <v>1321785725.8900003</v>
      </c>
      <c r="DK11" s="60">
        <v>1957459368.2200003</v>
      </c>
      <c r="DL11" s="60">
        <v>-635673642.33000004</v>
      </c>
      <c r="DM11" s="60">
        <v>1321785725.8900003</v>
      </c>
      <c r="DN11" s="60">
        <v>0</v>
      </c>
      <c r="DO11" s="60">
        <v>1373446156.7400045</v>
      </c>
      <c r="DP11" s="60">
        <v>584013211.48000002</v>
      </c>
      <c r="DQ11" s="4"/>
      <c r="DR11" s="4"/>
    </row>
    <row r="12" spans="1:122" ht="12.75" customHeight="1">
      <c r="A12" s="43" t="s">
        <v>11</v>
      </c>
      <c r="B12" s="58">
        <v>1007</v>
      </c>
      <c r="C12" s="59" t="s">
        <v>376</v>
      </c>
      <c r="D12" s="60">
        <v>68416680</v>
      </c>
      <c r="E12" s="60">
        <v>6557950.3099999996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6557950.3099999996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61858729.689999998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-5852323.6800000006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-655624.78</v>
      </c>
      <c r="BW12" s="60">
        <v>-5196698.9000000004</v>
      </c>
      <c r="BX12" s="60">
        <v>0</v>
      </c>
      <c r="BY12" s="60">
        <v>-4282463.4000000004</v>
      </c>
      <c r="BZ12" s="60">
        <v>0</v>
      </c>
      <c r="CA12" s="60">
        <v>-914235.5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7689154.2200000016</v>
      </c>
      <c r="CH12" s="60">
        <v>5715601.4000000013</v>
      </c>
      <c r="CI12" s="60">
        <v>0</v>
      </c>
      <c r="CJ12" s="60">
        <v>5715601.4000000013</v>
      </c>
      <c r="CK12" s="60">
        <v>-1342889.58</v>
      </c>
      <c r="CL12" s="60">
        <v>7058490.9800000014</v>
      </c>
      <c r="CM12" s="60">
        <v>0</v>
      </c>
      <c r="CN12" s="60">
        <v>0</v>
      </c>
      <c r="CO12" s="60">
        <v>-7260199.2399999984</v>
      </c>
      <c r="CP12" s="60">
        <v>-6192685.339999998</v>
      </c>
      <c r="CQ12" s="60">
        <v>-1067513.8999999999</v>
      </c>
      <c r="CR12" s="60">
        <v>0</v>
      </c>
      <c r="CS12" s="60">
        <v>0</v>
      </c>
      <c r="CT12" s="60">
        <v>0</v>
      </c>
      <c r="CU12" s="60">
        <v>0</v>
      </c>
      <c r="CV12" s="60">
        <v>0</v>
      </c>
      <c r="CW12" s="60">
        <v>0</v>
      </c>
      <c r="CX12" s="60">
        <v>0</v>
      </c>
      <c r="CY12" s="60">
        <v>0</v>
      </c>
      <c r="CZ12" s="60">
        <v>9274359.7899999991</v>
      </c>
      <c r="DA12" s="60">
        <v>9274359.7899999991</v>
      </c>
      <c r="DB12" s="60">
        <v>0</v>
      </c>
      <c r="DC12" s="60">
        <v>0</v>
      </c>
      <c r="DD12" s="60">
        <v>0.85</v>
      </c>
      <c r="DE12" s="60">
        <v>-40608.58</v>
      </c>
      <c r="DF12" s="60">
        <v>-40608.58</v>
      </c>
      <c r="DG12" s="60">
        <v>0</v>
      </c>
      <c r="DH12" s="60">
        <v>0</v>
      </c>
      <c r="DI12" s="60">
        <v>0</v>
      </c>
      <c r="DJ12" s="60">
        <v>84420048.419999883</v>
      </c>
      <c r="DK12" s="60">
        <v>87294556.369999886</v>
      </c>
      <c r="DL12" s="60">
        <v>-2874507.9499999993</v>
      </c>
      <c r="DM12" s="60">
        <v>84420048.419999883</v>
      </c>
      <c r="DN12" s="60">
        <v>0</v>
      </c>
      <c r="DO12" s="60">
        <v>17041045.829999834</v>
      </c>
      <c r="DP12" s="60">
        <v>70253510.540000007</v>
      </c>
      <c r="DQ12" s="4"/>
      <c r="DR12" s="4"/>
    </row>
    <row r="13" spans="1:122" ht="12.75" customHeight="1">
      <c r="A13" s="43" t="s">
        <v>13</v>
      </c>
      <c r="B13" s="58">
        <v>1008</v>
      </c>
      <c r="C13" s="59" t="s">
        <v>376</v>
      </c>
      <c r="D13" s="60">
        <v>5712863849.3000002</v>
      </c>
      <c r="E13" s="60">
        <v>2714089739.7000003</v>
      </c>
      <c r="F13" s="60">
        <v>28404322.969999999</v>
      </c>
      <c r="G13" s="60">
        <v>0</v>
      </c>
      <c r="H13" s="60">
        <v>0</v>
      </c>
      <c r="I13" s="60">
        <v>0</v>
      </c>
      <c r="J13" s="60">
        <v>0</v>
      </c>
      <c r="K13" s="60">
        <v>30245647.559999999</v>
      </c>
      <c r="L13" s="60">
        <v>16520101.66</v>
      </c>
      <c r="M13" s="60">
        <v>2638919667.5100002</v>
      </c>
      <c r="N13" s="60">
        <v>0</v>
      </c>
      <c r="O13" s="60">
        <v>141694110.69999999</v>
      </c>
      <c r="P13" s="60">
        <v>0</v>
      </c>
      <c r="Q13" s="60">
        <v>0</v>
      </c>
      <c r="R13" s="60">
        <v>0</v>
      </c>
      <c r="S13" s="60">
        <v>124939110.7</v>
      </c>
      <c r="T13" s="60">
        <v>0</v>
      </c>
      <c r="U13" s="60">
        <v>0</v>
      </c>
      <c r="V13" s="60">
        <v>16755000</v>
      </c>
      <c r="W13" s="60">
        <v>0</v>
      </c>
      <c r="X13" s="60">
        <v>893527848.36000001</v>
      </c>
      <c r="Y13" s="60">
        <v>2252410.62</v>
      </c>
      <c r="Z13" s="60">
        <v>0</v>
      </c>
      <c r="AA13" s="60">
        <v>105338119.15000001</v>
      </c>
      <c r="AB13" s="60">
        <v>60604057.259999998</v>
      </c>
      <c r="AC13" s="60">
        <v>0</v>
      </c>
      <c r="AD13" s="60">
        <v>725333261.33000004</v>
      </c>
      <c r="AE13" s="60">
        <v>0</v>
      </c>
      <c r="AF13" s="60">
        <v>0</v>
      </c>
      <c r="AG13" s="60">
        <v>108089998.68000001</v>
      </c>
      <c r="AH13" s="60">
        <v>0</v>
      </c>
      <c r="AI13" s="60">
        <v>0</v>
      </c>
      <c r="AJ13" s="60">
        <v>0</v>
      </c>
      <c r="AK13" s="60">
        <v>6587168.5300000003</v>
      </c>
      <c r="AL13" s="60">
        <v>6894300.3399999999</v>
      </c>
      <c r="AM13" s="60">
        <v>-307131.81</v>
      </c>
      <c r="AN13" s="60">
        <v>1848874983.3299999</v>
      </c>
      <c r="AO13" s="60">
        <v>30304983.329999998</v>
      </c>
      <c r="AP13" s="60">
        <v>0</v>
      </c>
      <c r="AQ13" s="60">
        <v>1818570000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-4675850177.4288321</v>
      </c>
      <c r="BH13" s="60">
        <v>-27179665.550000001</v>
      </c>
      <c r="BI13" s="60">
        <v>0</v>
      </c>
      <c r="BJ13" s="60">
        <v>-2793092.4</v>
      </c>
      <c r="BK13" s="60">
        <v>-4559965602.758832</v>
      </c>
      <c r="BL13" s="60">
        <v>-2702440416.73</v>
      </c>
      <c r="BM13" s="60">
        <v>-150550341.27000001</v>
      </c>
      <c r="BN13" s="60">
        <v>-893527848.36000001</v>
      </c>
      <c r="BO13" s="60">
        <v>-50029524.409999996</v>
      </c>
      <c r="BP13" s="60">
        <v>0</v>
      </c>
      <c r="BQ13" s="60">
        <v>-6587168.5300000003</v>
      </c>
      <c r="BR13" s="60">
        <v>-756830303.45883179</v>
      </c>
      <c r="BS13" s="60">
        <v>0</v>
      </c>
      <c r="BT13" s="60">
        <v>0</v>
      </c>
      <c r="BU13" s="60">
        <v>0</v>
      </c>
      <c r="BV13" s="60">
        <v>-24355619.039999999</v>
      </c>
      <c r="BW13" s="60">
        <v>-61556197.679999992</v>
      </c>
      <c r="BX13" s="60">
        <v>0</v>
      </c>
      <c r="BY13" s="60">
        <v>0</v>
      </c>
      <c r="BZ13" s="60">
        <v>0</v>
      </c>
      <c r="CA13" s="60">
        <v>-8940228.8800000008</v>
      </c>
      <c r="CB13" s="60">
        <v>-1176454.6200000001</v>
      </c>
      <c r="CC13" s="60">
        <v>-1310279.52</v>
      </c>
      <c r="CD13" s="60">
        <v>-25419711.859999999</v>
      </c>
      <c r="CE13" s="60">
        <v>-24709522.800000001</v>
      </c>
      <c r="CF13" s="60">
        <v>0</v>
      </c>
      <c r="CG13" s="60">
        <v>-1296519689.9000001</v>
      </c>
      <c r="CH13" s="60">
        <v>-1184227091.5</v>
      </c>
      <c r="CI13" s="60">
        <v>20803806.719999999</v>
      </c>
      <c r="CJ13" s="60">
        <v>-257882938.81</v>
      </c>
      <c r="CK13" s="60">
        <v>-7941284.5199999996</v>
      </c>
      <c r="CL13" s="60">
        <v>-249941654.28999999</v>
      </c>
      <c r="CM13" s="60">
        <v>0</v>
      </c>
      <c r="CN13" s="60">
        <v>-947147959.40999997</v>
      </c>
      <c r="CO13" s="60">
        <v>-27649129.460000001</v>
      </c>
      <c r="CP13" s="60">
        <v>0</v>
      </c>
      <c r="CQ13" s="60">
        <v>-27649129.460000001</v>
      </c>
      <c r="CR13" s="60">
        <v>0</v>
      </c>
      <c r="CS13" s="60">
        <v>0</v>
      </c>
      <c r="CT13" s="60">
        <v>0</v>
      </c>
      <c r="CU13" s="60">
        <v>0</v>
      </c>
      <c r="CV13" s="60">
        <v>0</v>
      </c>
      <c r="CW13" s="60">
        <v>0</v>
      </c>
      <c r="CX13" s="60">
        <v>0</v>
      </c>
      <c r="CY13" s="60">
        <v>0</v>
      </c>
      <c r="CZ13" s="60">
        <v>-86193751.959999993</v>
      </c>
      <c r="DA13" s="60">
        <v>0</v>
      </c>
      <c r="DB13" s="60">
        <v>-86193751.959999993</v>
      </c>
      <c r="DC13" s="60">
        <v>0</v>
      </c>
      <c r="DD13" s="60">
        <v>7075723.2599999998</v>
      </c>
      <c r="DE13" s="60">
        <v>-5487573.3099999996</v>
      </c>
      <c r="DF13" s="60">
        <v>-5487573.3099999996</v>
      </c>
      <c r="DG13" s="60">
        <v>0</v>
      </c>
      <c r="DH13" s="60">
        <v>0</v>
      </c>
      <c r="DI13" s="60">
        <v>-37866.93</v>
      </c>
      <c r="DJ13" s="60">
        <v>1111591922.0800002</v>
      </c>
      <c r="DK13" s="60">
        <v>1111591922.0800002</v>
      </c>
      <c r="DL13" s="60">
        <v>0</v>
      </c>
      <c r="DM13" s="60">
        <v>1111591922.0800002</v>
      </c>
      <c r="DN13" s="60">
        <v>0</v>
      </c>
      <c r="DO13" s="60">
        <v>1371097940.1088257</v>
      </c>
      <c r="DP13" s="60">
        <v>-259506018.02883196</v>
      </c>
      <c r="DQ13" s="4"/>
      <c r="DR13" s="4"/>
    </row>
    <row r="14" spans="1:122" ht="12.75" customHeight="1">
      <c r="A14" s="43" t="s">
        <v>15</v>
      </c>
      <c r="B14" s="58">
        <v>1009</v>
      </c>
      <c r="C14" s="59" t="s">
        <v>376</v>
      </c>
      <c r="D14" s="60">
        <v>11888090161.769989</v>
      </c>
      <c r="E14" s="60">
        <v>6282723956.4200001</v>
      </c>
      <c r="F14" s="60">
        <v>7991292.3399999999</v>
      </c>
      <c r="G14" s="60">
        <v>0</v>
      </c>
      <c r="H14" s="60">
        <v>4045267994.5799999</v>
      </c>
      <c r="I14" s="60">
        <v>0</v>
      </c>
      <c r="J14" s="60">
        <v>0</v>
      </c>
      <c r="K14" s="60">
        <v>66734851.32</v>
      </c>
      <c r="L14" s="60">
        <v>560.07000000000005</v>
      </c>
      <c r="M14" s="60">
        <v>2162584692.5</v>
      </c>
      <c r="N14" s="60">
        <v>144565.60999999999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3285780168.4899898</v>
      </c>
      <c r="Y14" s="60">
        <v>0</v>
      </c>
      <c r="Z14" s="60">
        <v>0</v>
      </c>
      <c r="AA14" s="60">
        <v>2998160890.9299898</v>
      </c>
      <c r="AB14" s="60">
        <v>0</v>
      </c>
      <c r="AC14" s="60">
        <v>0</v>
      </c>
      <c r="AD14" s="60">
        <v>0</v>
      </c>
      <c r="AE14" s="60">
        <v>0</v>
      </c>
      <c r="AF14" s="60">
        <v>287619277.56</v>
      </c>
      <c r="AG14" s="60">
        <v>2307998383.3499999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8956805.8800000008</v>
      </c>
      <c r="AO14" s="60">
        <v>8956805.8800000008</v>
      </c>
      <c r="AP14" s="60">
        <v>0</v>
      </c>
      <c r="AQ14" s="60">
        <v>0</v>
      </c>
      <c r="AR14" s="60">
        <v>0</v>
      </c>
      <c r="AS14" s="60">
        <v>2630847.63</v>
      </c>
      <c r="AT14" s="60">
        <v>0</v>
      </c>
      <c r="AU14" s="60">
        <v>2630847.63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-10721474989.288912</v>
      </c>
      <c r="BH14" s="60">
        <v>-160222313.43000001</v>
      </c>
      <c r="BI14" s="60">
        <v>-25264725.600000001</v>
      </c>
      <c r="BJ14" s="60">
        <v>-476222.46</v>
      </c>
      <c r="BK14" s="60">
        <v>-9389787240.3489132</v>
      </c>
      <c r="BL14" s="60">
        <v>-5387300501.9131289</v>
      </c>
      <c r="BM14" s="60">
        <v>33462578.198516026</v>
      </c>
      <c r="BN14" s="60">
        <v>-2829475301.3399239</v>
      </c>
      <c r="BO14" s="60">
        <v>-1189896671.9365323</v>
      </c>
      <c r="BP14" s="60">
        <v>-951969.65760000004</v>
      </c>
      <c r="BQ14" s="60">
        <v>-5982873.8350519994</v>
      </c>
      <c r="BR14" s="60">
        <v>-7772716.1426640023</v>
      </c>
      <c r="BS14" s="60">
        <v>0</v>
      </c>
      <c r="BT14" s="60">
        <v>-1869783.7225259999</v>
      </c>
      <c r="BU14" s="60">
        <v>0</v>
      </c>
      <c r="BV14" s="60">
        <v>-936833746.40999997</v>
      </c>
      <c r="BW14" s="60">
        <v>-171007998.16000003</v>
      </c>
      <c r="BX14" s="60">
        <v>0</v>
      </c>
      <c r="BY14" s="60">
        <v>-802582.75</v>
      </c>
      <c r="BZ14" s="60">
        <v>-35997842.710000001</v>
      </c>
      <c r="CA14" s="60">
        <v>-7156780.04</v>
      </c>
      <c r="CB14" s="60">
        <v>-6891083.7599999998</v>
      </c>
      <c r="CC14" s="60">
        <v>-2187286.7599999998</v>
      </c>
      <c r="CD14" s="60">
        <v>-27498388.600000001</v>
      </c>
      <c r="CE14" s="60">
        <v>-90474033.540000007</v>
      </c>
      <c r="CF14" s="60">
        <v>-37882742.880000003</v>
      </c>
      <c r="CG14" s="60">
        <v>-904483728.17999697</v>
      </c>
      <c r="CH14" s="60">
        <v>-464481741.78999698</v>
      </c>
      <c r="CI14" s="60">
        <v>0</v>
      </c>
      <c r="CJ14" s="60">
        <v>-356286381.96999699</v>
      </c>
      <c r="CK14" s="60">
        <v>1978197.3</v>
      </c>
      <c r="CL14" s="60">
        <v>-358264579.269997</v>
      </c>
      <c r="CM14" s="60">
        <v>0</v>
      </c>
      <c r="CN14" s="60">
        <v>-108195359.82000001</v>
      </c>
      <c r="CO14" s="60">
        <v>0</v>
      </c>
      <c r="CP14" s="60">
        <v>0</v>
      </c>
      <c r="CQ14" s="60">
        <v>0</v>
      </c>
      <c r="CR14" s="60">
        <v>0</v>
      </c>
      <c r="CS14" s="60">
        <v>0</v>
      </c>
      <c r="CT14" s="60">
        <v>0</v>
      </c>
      <c r="CU14" s="60">
        <v>0</v>
      </c>
      <c r="CV14" s="60">
        <v>0</v>
      </c>
      <c r="CW14" s="60">
        <v>0</v>
      </c>
      <c r="CX14" s="60">
        <v>0</v>
      </c>
      <c r="CY14" s="60">
        <v>0</v>
      </c>
      <c r="CZ14" s="60">
        <v>0</v>
      </c>
      <c r="DA14" s="60">
        <v>0</v>
      </c>
      <c r="DB14" s="60">
        <v>0</v>
      </c>
      <c r="DC14" s="60">
        <v>-393306994.48000002</v>
      </c>
      <c r="DD14" s="60">
        <v>4434817.99</v>
      </c>
      <c r="DE14" s="60">
        <v>-51129809.900000006</v>
      </c>
      <c r="DF14" s="60">
        <v>-16978467.690000001</v>
      </c>
      <c r="DG14" s="60">
        <v>-34151342.210000001</v>
      </c>
      <c r="DH14" s="60">
        <v>0</v>
      </c>
      <c r="DI14" s="60">
        <v>0</v>
      </c>
      <c r="DJ14" s="60">
        <v>5833565230.7902346</v>
      </c>
      <c r="DK14" s="60">
        <v>7839779255.5902348</v>
      </c>
      <c r="DL14" s="60">
        <v>-2006214024.8</v>
      </c>
      <c r="DM14" s="60">
        <v>5833565230.7902346</v>
      </c>
      <c r="DN14" s="60">
        <v>0</v>
      </c>
      <c r="DO14" s="60">
        <v>7577647811.2891159</v>
      </c>
      <c r="DP14" s="60">
        <v>262131444.30108023</v>
      </c>
      <c r="DQ14" s="4"/>
      <c r="DR14" s="4"/>
    </row>
    <row r="15" spans="1:122" ht="12.75" customHeight="1">
      <c r="A15" s="43" t="s">
        <v>17</v>
      </c>
      <c r="B15" s="58">
        <v>1010</v>
      </c>
      <c r="C15" s="59" t="s">
        <v>376</v>
      </c>
      <c r="D15" s="60">
        <v>1136922588.4799986</v>
      </c>
      <c r="E15" s="60">
        <v>730534900.03999996</v>
      </c>
      <c r="F15" s="60">
        <v>0</v>
      </c>
      <c r="G15" s="60">
        <v>0</v>
      </c>
      <c r="H15" s="60">
        <v>456268705.18000001</v>
      </c>
      <c r="I15" s="60">
        <v>0</v>
      </c>
      <c r="J15" s="60">
        <v>0</v>
      </c>
      <c r="K15" s="60">
        <v>0</v>
      </c>
      <c r="L15" s="60">
        <v>0</v>
      </c>
      <c r="M15" s="60">
        <v>274266194.85999995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369086521.19999868</v>
      </c>
      <c r="Y15" s="60">
        <v>0</v>
      </c>
      <c r="Z15" s="60">
        <v>0</v>
      </c>
      <c r="AA15" s="60">
        <v>-163102751.60000002</v>
      </c>
      <c r="AB15" s="60">
        <v>0</v>
      </c>
      <c r="AC15" s="60">
        <v>0</v>
      </c>
      <c r="AD15" s="60">
        <v>493211392.1099987</v>
      </c>
      <c r="AE15" s="60">
        <v>0</v>
      </c>
      <c r="AF15" s="60">
        <v>38977880.689999998</v>
      </c>
      <c r="AG15" s="60">
        <v>37301167.240000002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-980192426.56000018</v>
      </c>
      <c r="BH15" s="60">
        <v>-27616456.889999986</v>
      </c>
      <c r="BI15" s="60">
        <v>0</v>
      </c>
      <c r="BJ15" s="60">
        <v>-74139991.769999996</v>
      </c>
      <c r="BK15" s="60">
        <v>-853618797.96000016</v>
      </c>
      <c r="BL15" s="60">
        <v>-456538285.81000012</v>
      </c>
      <c r="BM15" s="60">
        <v>-397423648.39000005</v>
      </c>
      <c r="BN15" s="60">
        <v>0</v>
      </c>
      <c r="BO15" s="60">
        <v>343136.24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-3423101.21</v>
      </c>
      <c r="BW15" s="60">
        <v>-21394078.729999997</v>
      </c>
      <c r="BX15" s="60">
        <v>0</v>
      </c>
      <c r="BY15" s="60">
        <v>0</v>
      </c>
      <c r="BZ15" s="60">
        <v>0</v>
      </c>
      <c r="CA15" s="60">
        <v>-3353072.85</v>
      </c>
      <c r="CB15" s="60">
        <v>0</v>
      </c>
      <c r="CC15" s="60">
        <v>-19799.2</v>
      </c>
      <c r="CD15" s="60">
        <v>-5334072.6100000003</v>
      </c>
      <c r="CE15" s="60">
        <v>-12687134.069999998</v>
      </c>
      <c r="CF15" s="60">
        <v>0</v>
      </c>
      <c r="CG15" s="60">
        <v>2558680.0300000012</v>
      </c>
      <c r="CH15" s="60">
        <v>-948997.59000000171</v>
      </c>
      <c r="CI15" s="60">
        <v>0</v>
      </c>
      <c r="CJ15" s="60">
        <v>-495013.58000000194</v>
      </c>
      <c r="CK15" s="60">
        <v>-495013.58000000194</v>
      </c>
      <c r="CL15" s="60">
        <v>0</v>
      </c>
      <c r="CM15" s="60">
        <v>0</v>
      </c>
      <c r="CN15" s="60">
        <v>-453984.00999999978</v>
      </c>
      <c r="CO15" s="60">
        <v>0</v>
      </c>
      <c r="CP15" s="60">
        <v>0</v>
      </c>
      <c r="CQ15" s="60">
        <v>0</v>
      </c>
      <c r="CR15" s="60">
        <v>0</v>
      </c>
      <c r="CS15" s="60">
        <v>0</v>
      </c>
      <c r="CT15" s="60">
        <v>0</v>
      </c>
      <c r="CU15" s="60">
        <v>0</v>
      </c>
      <c r="CV15" s="60">
        <v>0</v>
      </c>
      <c r="CW15" s="60">
        <v>0</v>
      </c>
      <c r="CX15" s="60">
        <v>0</v>
      </c>
      <c r="CY15" s="60">
        <v>0</v>
      </c>
      <c r="CZ15" s="60">
        <v>1681376.0700000003</v>
      </c>
      <c r="DA15" s="60">
        <v>1681376.0700000003</v>
      </c>
      <c r="DB15" s="60">
        <v>0</v>
      </c>
      <c r="DC15" s="60">
        <v>0</v>
      </c>
      <c r="DD15" s="60">
        <v>103104.37000000001</v>
      </c>
      <c r="DE15" s="60">
        <v>-32179.100000000002</v>
      </c>
      <c r="DF15" s="60">
        <v>-32179.100000000002</v>
      </c>
      <c r="DG15" s="60">
        <v>0</v>
      </c>
      <c r="DH15" s="60">
        <v>22045648.370000001</v>
      </c>
      <c r="DI15" s="60">
        <v>-20290272.09</v>
      </c>
      <c r="DJ15" s="60">
        <v>830383173.95999312</v>
      </c>
      <c r="DK15" s="60">
        <v>975995016.59999311</v>
      </c>
      <c r="DL15" s="60">
        <v>-145611842.63999999</v>
      </c>
      <c r="DM15" s="60">
        <v>830383173.95999312</v>
      </c>
      <c r="DN15" s="60">
        <v>0</v>
      </c>
      <c r="DO15" s="60">
        <v>816706174.5200026</v>
      </c>
      <c r="DP15" s="60">
        <v>159288841.94999841</v>
      </c>
      <c r="DQ15" s="4"/>
      <c r="DR15" s="4"/>
    </row>
    <row r="16" spans="1:122" ht="12.75" customHeight="1">
      <c r="A16" s="43" t="s">
        <v>19</v>
      </c>
      <c r="B16" s="58">
        <v>1011</v>
      </c>
      <c r="C16" s="59" t="s">
        <v>376</v>
      </c>
      <c r="D16" s="60">
        <v>545202605.89999199</v>
      </c>
      <c r="E16" s="60">
        <v>89588388.680000007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89588388.680000007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455614217.21999198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-421171953.34999597</v>
      </c>
      <c r="BH16" s="60">
        <v>-6043917</v>
      </c>
      <c r="BI16" s="60">
        <v>0</v>
      </c>
      <c r="BJ16" s="60">
        <v>0</v>
      </c>
      <c r="BK16" s="60">
        <v>-7288275</v>
      </c>
      <c r="BL16" s="60">
        <v>-7288275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-399593455.069996</v>
      </c>
      <c r="BW16" s="60">
        <v>-8246306.2800000003</v>
      </c>
      <c r="BX16" s="60">
        <v>0</v>
      </c>
      <c r="BY16" s="60">
        <v>0</v>
      </c>
      <c r="BZ16" s="60">
        <v>0</v>
      </c>
      <c r="CA16" s="60">
        <v>-1184093.24</v>
      </c>
      <c r="CB16" s="60">
        <v>-5566512</v>
      </c>
      <c r="CC16" s="60">
        <v>0</v>
      </c>
      <c r="CD16" s="60">
        <v>0</v>
      </c>
      <c r="CE16" s="60">
        <v>-1495701.04</v>
      </c>
      <c r="CF16" s="60">
        <v>0</v>
      </c>
      <c r="CG16" s="60">
        <v>-59037922.299999997</v>
      </c>
      <c r="CH16" s="60">
        <v>-11484591.470000001</v>
      </c>
      <c r="CI16" s="60">
        <v>0</v>
      </c>
      <c r="CJ16" s="60">
        <v>-9405586</v>
      </c>
      <c r="CK16" s="60">
        <v>-1389090</v>
      </c>
      <c r="CL16" s="60">
        <v>-8016496</v>
      </c>
      <c r="CM16" s="60">
        <v>0</v>
      </c>
      <c r="CN16" s="60">
        <v>-2079005.47</v>
      </c>
      <c r="CO16" s="60">
        <v>-20267857.399999999</v>
      </c>
      <c r="CP16" s="60">
        <v>0</v>
      </c>
      <c r="CQ16" s="60">
        <v>-20267857.399999999</v>
      </c>
      <c r="CR16" s="60">
        <v>0</v>
      </c>
      <c r="CS16" s="60">
        <v>0</v>
      </c>
      <c r="CT16" s="60">
        <v>0</v>
      </c>
      <c r="CU16" s="60">
        <v>0</v>
      </c>
      <c r="CV16" s="60">
        <v>0</v>
      </c>
      <c r="CW16" s="60">
        <v>0</v>
      </c>
      <c r="CX16" s="60">
        <v>0</v>
      </c>
      <c r="CY16" s="60">
        <v>0</v>
      </c>
      <c r="CZ16" s="60">
        <v>-20409054</v>
      </c>
      <c r="DA16" s="60">
        <v>-20409054</v>
      </c>
      <c r="DB16" s="60">
        <v>0</v>
      </c>
      <c r="DC16" s="60">
        <v>0</v>
      </c>
      <c r="DD16" s="60">
        <v>554009.190000006</v>
      </c>
      <c r="DE16" s="60">
        <v>0</v>
      </c>
      <c r="DF16" s="60">
        <v>0</v>
      </c>
      <c r="DG16" s="60">
        <v>0</v>
      </c>
      <c r="DH16" s="60">
        <v>7199220.1200000001</v>
      </c>
      <c r="DI16" s="60">
        <v>-14629648.74</v>
      </c>
      <c r="DJ16" s="60">
        <v>-160602226.42000425</v>
      </c>
      <c r="DK16" s="60">
        <v>-160602226.42000425</v>
      </c>
      <c r="DL16" s="60">
        <v>0</v>
      </c>
      <c r="DM16" s="60">
        <v>-160602226.42000425</v>
      </c>
      <c r="DN16" s="60">
        <v>0</v>
      </c>
      <c r="DO16" s="60">
        <v>-225594956.67000008</v>
      </c>
      <c r="DP16" s="60">
        <v>64992730.249996021</v>
      </c>
      <c r="DQ16" s="4"/>
      <c r="DR16" s="4"/>
    </row>
    <row r="17" spans="1:122" ht="12.75" customHeight="1">
      <c r="A17" s="43" t="s">
        <v>21</v>
      </c>
      <c r="B17" s="58">
        <v>1012</v>
      </c>
      <c r="C17" s="59" t="s">
        <v>376</v>
      </c>
      <c r="D17" s="60">
        <v>2400012461.0999999</v>
      </c>
      <c r="E17" s="60">
        <v>1085268303.98</v>
      </c>
      <c r="F17" s="60">
        <v>5003226.45</v>
      </c>
      <c r="G17" s="60">
        <v>0</v>
      </c>
      <c r="H17" s="60">
        <v>0</v>
      </c>
      <c r="I17" s="60">
        <v>42295900</v>
      </c>
      <c r="J17" s="60">
        <v>0</v>
      </c>
      <c r="K17" s="60">
        <v>34976.22</v>
      </c>
      <c r="L17" s="60">
        <v>0</v>
      </c>
      <c r="M17" s="60">
        <v>1037934201.3100001</v>
      </c>
      <c r="N17" s="60">
        <v>0</v>
      </c>
      <c r="O17" s="60">
        <v>186196051.83999997</v>
      </c>
      <c r="P17" s="60">
        <v>186196051.83999997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884738931.12</v>
      </c>
      <c r="Y17" s="60">
        <v>643284168.51999998</v>
      </c>
      <c r="Z17" s="60">
        <v>0</v>
      </c>
      <c r="AA17" s="60">
        <v>0</v>
      </c>
      <c r="AB17" s="60">
        <v>8450684.9399999995</v>
      </c>
      <c r="AC17" s="60">
        <v>0</v>
      </c>
      <c r="AD17" s="60">
        <v>233004077.66</v>
      </c>
      <c r="AE17" s="60">
        <v>0</v>
      </c>
      <c r="AF17" s="60">
        <v>0</v>
      </c>
      <c r="AG17" s="60">
        <v>233172587.77000001</v>
      </c>
      <c r="AH17" s="60">
        <v>10636586.390000001</v>
      </c>
      <c r="AI17" s="60">
        <v>10636586.390000001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-2265752911.4599996</v>
      </c>
      <c r="BH17" s="60">
        <v>-354432.08</v>
      </c>
      <c r="BI17" s="60">
        <v>0</v>
      </c>
      <c r="BJ17" s="60">
        <v>0</v>
      </c>
      <c r="BK17" s="60">
        <v>-2156203286.9399996</v>
      </c>
      <c r="BL17" s="60">
        <v>-1085268303.98</v>
      </c>
      <c r="BM17" s="60">
        <v>-186196051.83999997</v>
      </c>
      <c r="BN17" s="60">
        <v>-884738931.11999989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-63130315.57</v>
      </c>
      <c r="BW17" s="60">
        <v>-46064876.870000005</v>
      </c>
      <c r="BX17" s="60">
        <v>0</v>
      </c>
      <c r="BY17" s="60">
        <v>0</v>
      </c>
      <c r="BZ17" s="60">
        <v>0</v>
      </c>
      <c r="CA17" s="60">
        <v>-2514053.7999999998</v>
      </c>
      <c r="CB17" s="60">
        <v>-3671189.08</v>
      </c>
      <c r="CC17" s="60">
        <v>-41595264.770000003</v>
      </c>
      <c r="CD17" s="60">
        <v>0</v>
      </c>
      <c r="CE17" s="60">
        <v>1715630.7799999993</v>
      </c>
      <c r="CF17" s="60">
        <v>0</v>
      </c>
      <c r="CG17" s="60">
        <v>32991841.479999997</v>
      </c>
      <c r="CH17" s="60">
        <v>-17443036.630000003</v>
      </c>
      <c r="CI17" s="60">
        <v>-11965899.300000001</v>
      </c>
      <c r="CJ17" s="60">
        <v>-834740.14</v>
      </c>
      <c r="CK17" s="60">
        <v>-753410.79</v>
      </c>
      <c r="CL17" s="60">
        <v>-81329.350000000006</v>
      </c>
      <c r="CM17" s="60">
        <v>0</v>
      </c>
      <c r="CN17" s="60">
        <v>-4642397.1900000004</v>
      </c>
      <c r="CO17" s="60">
        <v>0</v>
      </c>
      <c r="CP17" s="60">
        <v>0</v>
      </c>
      <c r="CQ17" s="60">
        <v>0</v>
      </c>
      <c r="CR17" s="60">
        <v>185420.60999999987</v>
      </c>
      <c r="CS17" s="60">
        <v>1574215.88</v>
      </c>
      <c r="CT17" s="60">
        <v>-1388795.27</v>
      </c>
      <c r="CU17" s="60">
        <v>0</v>
      </c>
      <c r="CV17" s="60">
        <v>0</v>
      </c>
      <c r="CW17" s="60">
        <v>0</v>
      </c>
      <c r="CX17" s="60">
        <v>0</v>
      </c>
      <c r="CY17" s="60">
        <v>0</v>
      </c>
      <c r="CZ17" s="60">
        <v>0</v>
      </c>
      <c r="DA17" s="60">
        <v>0</v>
      </c>
      <c r="DB17" s="60">
        <v>0</v>
      </c>
      <c r="DC17" s="60">
        <v>-4533175</v>
      </c>
      <c r="DD17" s="60">
        <v>61730773.579999998</v>
      </c>
      <c r="DE17" s="60">
        <v>-6948141.0800000001</v>
      </c>
      <c r="DF17" s="60">
        <v>-6948141.0800000001</v>
      </c>
      <c r="DG17" s="60">
        <v>0</v>
      </c>
      <c r="DH17" s="60">
        <v>0</v>
      </c>
      <c r="DI17" s="60">
        <v>0</v>
      </c>
      <c r="DJ17" s="60">
        <v>958969928.84000027</v>
      </c>
      <c r="DK17" s="60">
        <v>1151716210.4500003</v>
      </c>
      <c r="DL17" s="60">
        <v>-192746281.61000001</v>
      </c>
      <c r="DM17" s="60">
        <v>958969928.84000027</v>
      </c>
      <c r="DN17" s="60">
        <v>0</v>
      </c>
      <c r="DO17" s="60">
        <v>984464819.32852268</v>
      </c>
      <c r="DP17" s="60">
        <v>167251391.12000033</v>
      </c>
      <c r="DQ17" s="4"/>
      <c r="DR17" s="4"/>
    </row>
    <row r="18" spans="1:122" ht="12.75" customHeight="1">
      <c r="A18" s="43" t="s">
        <v>23</v>
      </c>
      <c r="B18" s="58">
        <v>1013</v>
      </c>
      <c r="C18" s="59" t="s">
        <v>376</v>
      </c>
      <c r="D18" s="60">
        <v>227513135.62</v>
      </c>
      <c r="E18" s="60">
        <v>80179903.189999998</v>
      </c>
      <c r="F18" s="60">
        <v>0</v>
      </c>
      <c r="G18" s="60">
        <v>1717071.02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78462832.170000002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1485184.94</v>
      </c>
      <c r="Y18" s="60">
        <v>0</v>
      </c>
      <c r="Z18" s="60">
        <v>114959.23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1370225.71</v>
      </c>
      <c r="AG18" s="60">
        <v>145848047.49000001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-240567998.87999997</v>
      </c>
      <c r="BH18" s="60">
        <v>0</v>
      </c>
      <c r="BI18" s="60">
        <v>0</v>
      </c>
      <c r="BJ18" s="60">
        <v>0</v>
      </c>
      <c r="BK18" s="60">
        <v>-87276312.00999999</v>
      </c>
      <c r="BL18" s="60">
        <v>-73011609.599999994</v>
      </c>
      <c r="BM18" s="60">
        <v>0</v>
      </c>
      <c r="BN18" s="60">
        <v>-1352555.24</v>
      </c>
      <c r="BO18" s="60">
        <v>-12912147.169999998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-131663252.76000001</v>
      </c>
      <c r="BW18" s="60">
        <v>-17705292.640000001</v>
      </c>
      <c r="BX18" s="60">
        <v>0</v>
      </c>
      <c r="BY18" s="60">
        <v>0</v>
      </c>
      <c r="BZ18" s="60">
        <v>-428657.66</v>
      </c>
      <c r="CA18" s="60">
        <v>-5788331.2300000004</v>
      </c>
      <c r="CB18" s="60">
        <v>0</v>
      </c>
      <c r="CC18" s="60">
        <v>0</v>
      </c>
      <c r="CD18" s="60">
        <v>-11488303.75</v>
      </c>
      <c r="CE18" s="60">
        <v>0</v>
      </c>
      <c r="CF18" s="60">
        <v>-3923141.47</v>
      </c>
      <c r="CG18" s="60">
        <v>17427222.439999998</v>
      </c>
      <c r="CH18" s="60">
        <v>-26713185.960000001</v>
      </c>
      <c r="CI18" s="60">
        <v>95725.14</v>
      </c>
      <c r="CJ18" s="60">
        <v>-26819399.550000001</v>
      </c>
      <c r="CK18" s="60">
        <v>-5706778</v>
      </c>
      <c r="CL18" s="60">
        <v>0</v>
      </c>
      <c r="CM18" s="60">
        <v>-21112621.550000001</v>
      </c>
      <c r="CN18" s="60">
        <v>10488.45</v>
      </c>
      <c r="CO18" s="60">
        <v>-12041371.01</v>
      </c>
      <c r="CP18" s="60">
        <v>-12041371.01</v>
      </c>
      <c r="CQ18" s="60">
        <v>0</v>
      </c>
      <c r="CR18" s="60">
        <v>0</v>
      </c>
      <c r="CS18" s="60">
        <v>0</v>
      </c>
      <c r="CT18" s="60">
        <v>0</v>
      </c>
      <c r="CU18" s="60">
        <v>0</v>
      </c>
      <c r="CV18" s="60">
        <v>0</v>
      </c>
      <c r="CW18" s="60">
        <v>0</v>
      </c>
      <c r="CX18" s="60">
        <v>0</v>
      </c>
      <c r="CY18" s="60">
        <v>0</v>
      </c>
      <c r="CZ18" s="60">
        <v>56020336</v>
      </c>
      <c r="DA18" s="60">
        <v>55729939</v>
      </c>
      <c r="DB18" s="60">
        <v>290397</v>
      </c>
      <c r="DC18" s="60">
        <v>0</v>
      </c>
      <c r="DD18" s="60">
        <v>818994.83</v>
      </c>
      <c r="DE18" s="60">
        <v>-657551.41999999993</v>
      </c>
      <c r="DF18" s="60">
        <v>-657551.6</v>
      </c>
      <c r="DG18" s="60">
        <v>0.18</v>
      </c>
      <c r="DH18" s="60">
        <v>0</v>
      </c>
      <c r="DI18" s="60">
        <v>0</v>
      </c>
      <c r="DJ18" s="60">
        <v>-133764682.49000028</v>
      </c>
      <c r="DK18" s="60">
        <v>-133764682.49000028</v>
      </c>
      <c r="DL18" s="60">
        <v>0</v>
      </c>
      <c r="DM18" s="60">
        <v>-133764682.49000028</v>
      </c>
      <c r="DN18" s="60">
        <v>0</v>
      </c>
      <c r="DO18" s="60">
        <v>-138137041.67000061</v>
      </c>
      <c r="DP18" s="60">
        <v>4372359.180000037</v>
      </c>
      <c r="DQ18" s="4"/>
      <c r="DR18" s="4"/>
    </row>
    <row r="19" spans="1:122" ht="12.75" customHeight="1">
      <c r="A19" s="43" t="s">
        <v>25</v>
      </c>
      <c r="B19" s="58">
        <v>1016</v>
      </c>
      <c r="C19" s="59" t="s">
        <v>376</v>
      </c>
      <c r="D19" s="60">
        <v>118650783.66000004</v>
      </c>
      <c r="E19" s="60">
        <v>67030832.930000074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67030832.930000074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51619950.729999967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-98917274.860000089</v>
      </c>
      <c r="BH19" s="60">
        <v>0</v>
      </c>
      <c r="BI19" s="60">
        <v>0</v>
      </c>
      <c r="BJ19" s="60">
        <v>0</v>
      </c>
      <c r="BK19" s="60">
        <v>-67030832.930000074</v>
      </c>
      <c r="BL19" s="60">
        <v>-67030832.930000074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-23526729.450000003</v>
      </c>
      <c r="BW19" s="60">
        <v>-5750784.4800000004</v>
      </c>
      <c r="BX19" s="60">
        <v>0</v>
      </c>
      <c r="BY19" s="60">
        <v>0</v>
      </c>
      <c r="BZ19" s="60">
        <v>-442077.64</v>
      </c>
      <c r="CA19" s="60">
        <v>-17766.729999999981</v>
      </c>
      <c r="CB19" s="60">
        <v>0</v>
      </c>
      <c r="CC19" s="60">
        <v>-1190718.1100000006</v>
      </c>
      <c r="CD19" s="60">
        <v>-4100222</v>
      </c>
      <c r="CE19" s="60">
        <v>0</v>
      </c>
      <c r="CF19" s="60">
        <v>-2608928</v>
      </c>
      <c r="CG19" s="60">
        <v>-17482427.320000026</v>
      </c>
      <c r="CH19" s="60">
        <v>-14572757.610000029</v>
      </c>
      <c r="CI19" s="60">
        <v>0</v>
      </c>
      <c r="CJ19" s="60">
        <v>-1152658.19</v>
      </c>
      <c r="CK19" s="60">
        <v>-1120196.19</v>
      </c>
      <c r="CL19" s="60">
        <v>-32462</v>
      </c>
      <c r="CM19" s="60">
        <v>0</v>
      </c>
      <c r="CN19" s="60">
        <v>-13420099.42000003</v>
      </c>
      <c r="CO19" s="60">
        <v>0</v>
      </c>
      <c r="CP19" s="60">
        <v>0</v>
      </c>
      <c r="CQ19" s="60">
        <v>0</v>
      </c>
      <c r="CR19" s="60">
        <v>0</v>
      </c>
      <c r="CS19" s="60">
        <v>0</v>
      </c>
      <c r="CT19" s="60">
        <v>0</v>
      </c>
      <c r="CU19" s="60">
        <v>0</v>
      </c>
      <c r="CV19" s="60">
        <v>0</v>
      </c>
      <c r="CW19" s="60">
        <v>0</v>
      </c>
      <c r="CX19" s="60">
        <v>0</v>
      </c>
      <c r="CY19" s="60">
        <v>0</v>
      </c>
      <c r="CZ19" s="60">
        <v>-2885442.629999999</v>
      </c>
      <c r="DA19" s="60">
        <v>-2885442.629999999</v>
      </c>
      <c r="DB19" s="60">
        <v>0</v>
      </c>
      <c r="DC19" s="60">
        <v>0</v>
      </c>
      <c r="DD19" s="60">
        <v>-17267.179999999873</v>
      </c>
      <c r="DE19" s="60">
        <v>-6959.9</v>
      </c>
      <c r="DF19" s="60">
        <v>-5959.9</v>
      </c>
      <c r="DG19" s="60">
        <v>-1000</v>
      </c>
      <c r="DH19" s="60">
        <v>0</v>
      </c>
      <c r="DI19" s="60">
        <v>0</v>
      </c>
      <c r="DJ19" s="60">
        <v>44772974.679998927</v>
      </c>
      <c r="DK19" s="60">
        <v>64760915.94999893</v>
      </c>
      <c r="DL19" s="60">
        <v>-19987941.270000003</v>
      </c>
      <c r="DM19" s="60">
        <v>44772974.679998927</v>
      </c>
      <c r="DN19" s="60">
        <v>0</v>
      </c>
      <c r="DO19" s="60">
        <v>62509834.469998986</v>
      </c>
      <c r="DP19" s="60">
        <v>2251081.4799999259</v>
      </c>
      <c r="DQ19" s="4"/>
      <c r="DR19" s="4"/>
    </row>
    <row r="20" spans="1:122" ht="12.75" customHeight="1">
      <c r="A20" s="43" t="s">
        <v>27</v>
      </c>
      <c r="B20" s="58">
        <v>1017</v>
      </c>
      <c r="C20" s="59" t="s">
        <v>376</v>
      </c>
      <c r="D20" s="60">
        <v>2792899245.3200002</v>
      </c>
      <c r="E20" s="60">
        <v>1562656787.3</v>
      </c>
      <c r="F20" s="60">
        <v>0</v>
      </c>
      <c r="G20" s="60">
        <v>0</v>
      </c>
      <c r="H20" s="60">
        <v>271058859.23000002</v>
      </c>
      <c r="I20" s="60">
        <v>5103135</v>
      </c>
      <c r="J20" s="60">
        <v>0</v>
      </c>
      <c r="K20" s="60">
        <v>0</v>
      </c>
      <c r="L20" s="60">
        <v>0</v>
      </c>
      <c r="M20" s="60">
        <v>1286494793.0699999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518438646.21000004</v>
      </c>
      <c r="Y20" s="60">
        <v>0</v>
      </c>
      <c r="Z20" s="60">
        <v>0</v>
      </c>
      <c r="AA20" s="60">
        <v>113345940.92</v>
      </c>
      <c r="AB20" s="60">
        <v>-1007020.22</v>
      </c>
      <c r="AC20" s="60">
        <v>0</v>
      </c>
      <c r="AD20" s="60">
        <v>149264077.47</v>
      </c>
      <c r="AE20" s="60">
        <v>0</v>
      </c>
      <c r="AF20" s="60">
        <v>256835648.03999999</v>
      </c>
      <c r="AG20" s="60">
        <v>700572511.47000003</v>
      </c>
      <c r="AH20" s="60">
        <v>11231300.34</v>
      </c>
      <c r="AI20" s="60">
        <v>4337000</v>
      </c>
      <c r="AJ20" s="60">
        <v>6894300.3399999999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-2806389454.2000003</v>
      </c>
      <c r="BH20" s="60">
        <v>-140315117.75</v>
      </c>
      <c r="BI20" s="60">
        <v>0</v>
      </c>
      <c r="BJ20" s="60">
        <v>0</v>
      </c>
      <c r="BK20" s="60">
        <v>-2081095433.51</v>
      </c>
      <c r="BL20" s="60">
        <v>-1562656787.3</v>
      </c>
      <c r="BM20" s="60">
        <v>0</v>
      </c>
      <c r="BN20" s="60">
        <v>-518438646.21000004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-501107053.95999998</v>
      </c>
      <c r="BW20" s="60">
        <v>-83871848.980000004</v>
      </c>
      <c r="BX20" s="60">
        <v>0</v>
      </c>
      <c r="BY20" s="60">
        <v>-3356128.88</v>
      </c>
      <c r="BZ20" s="60">
        <v>0</v>
      </c>
      <c r="CA20" s="60">
        <v>-2423542.2999999998</v>
      </c>
      <c r="CB20" s="60">
        <v>-15497689.039999999</v>
      </c>
      <c r="CC20" s="60">
        <v>-7605107.6699999999</v>
      </c>
      <c r="CD20" s="60">
        <v>0</v>
      </c>
      <c r="CE20" s="60">
        <v>-54989381.090000004</v>
      </c>
      <c r="CF20" s="60">
        <v>0</v>
      </c>
      <c r="CG20" s="60">
        <v>-53267184.010000013</v>
      </c>
      <c r="CH20" s="60">
        <v>-132595843.04000001</v>
      </c>
      <c r="CI20" s="60">
        <v>-3390146.67</v>
      </c>
      <c r="CJ20" s="60">
        <v>-129205696.37</v>
      </c>
      <c r="CK20" s="60">
        <v>-46936314.710000001</v>
      </c>
      <c r="CL20" s="60">
        <v>-82269381.659999996</v>
      </c>
      <c r="CM20" s="60">
        <v>0</v>
      </c>
      <c r="CN20" s="60">
        <v>0</v>
      </c>
      <c r="CO20" s="60">
        <v>0</v>
      </c>
      <c r="CP20" s="60">
        <v>0</v>
      </c>
      <c r="CQ20" s="60">
        <v>0</v>
      </c>
      <c r="CR20" s="60">
        <v>0</v>
      </c>
      <c r="CS20" s="60">
        <v>0</v>
      </c>
      <c r="CT20" s="60">
        <v>0</v>
      </c>
      <c r="CU20" s="60">
        <v>0</v>
      </c>
      <c r="CV20" s="60">
        <v>0</v>
      </c>
      <c r="CW20" s="60">
        <v>0</v>
      </c>
      <c r="CX20" s="60">
        <v>0</v>
      </c>
      <c r="CY20" s="60">
        <v>0</v>
      </c>
      <c r="CZ20" s="60">
        <v>81768272.459999993</v>
      </c>
      <c r="DA20" s="60">
        <v>58775249.729999997</v>
      </c>
      <c r="DB20" s="60">
        <v>22993022.73</v>
      </c>
      <c r="DC20" s="60">
        <v>0</v>
      </c>
      <c r="DD20" s="60">
        <v>3770939.82</v>
      </c>
      <c r="DE20" s="60">
        <v>-6210553.25</v>
      </c>
      <c r="DF20" s="60">
        <v>-6210553.25</v>
      </c>
      <c r="DG20" s="60">
        <v>0</v>
      </c>
      <c r="DH20" s="60">
        <v>0</v>
      </c>
      <c r="DI20" s="60">
        <v>0</v>
      </c>
      <c r="DJ20" s="60">
        <v>1049647592.9800048</v>
      </c>
      <c r="DK20" s="60">
        <v>1608336522.9300048</v>
      </c>
      <c r="DL20" s="60">
        <v>-558688929.95000005</v>
      </c>
      <c r="DM20" s="60">
        <v>1049647592.9800048</v>
      </c>
      <c r="DN20" s="60">
        <v>0</v>
      </c>
      <c r="DO20" s="60">
        <v>1675093915.8200035</v>
      </c>
      <c r="DP20" s="60">
        <v>-66757392.890000127</v>
      </c>
      <c r="DQ20" s="4"/>
      <c r="DR20" s="4"/>
    </row>
    <row r="21" spans="1:122" ht="12.75" customHeight="1">
      <c r="A21" s="43" t="s">
        <v>29</v>
      </c>
      <c r="B21" s="58">
        <v>1018</v>
      </c>
      <c r="C21" s="59" t="s">
        <v>376</v>
      </c>
      <c r="D21" s="60">
        <v>1211862305.3299999</v>
      </c>
      <c r="E21" s="60">
        <v>805941207.06999993</v>
      </c>
      <c r="F21" s="60">
        <v>0</v>
      </c>
      <c r="G21" s="60">
        <v>0</v>
      </c>
      <c r="H21" s="60">
        <v>3254058.26</v>
      </c>
      <c r="I21" s="60">
        <v>0</v>
      </c>
      <c r="J21" s="60">
        <v>0</v>
      </c>
      <c r="K21" s="60">
        <v>172941230.66999999</v>
      </c>
      <c r="L21" s="60">
        <v>0</v>
      </c>
      <c r="M21" s="60">
        <v>629745918.13999999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350767247.80000001</v>
      </c>
      <c r="Y21" s="60">
        <v>0</v>
      </c>
      <c r="Z21" s="60">
        <v>6826351.1500000004</v>
      </c>
      <c r="AA21" s="60">
        <v>3847668.91</v>
      </c>
      <c r="AB21" s="60">
        <v>0</v>
      </c>
      <c r="AC21" s="60">
        <v>142231267.09999999</v>
      </c>
      <c r="AD21" s="60">
        <v>127485357.47</v>
      </c>
      <c r="AE21" s="60">
        <v>0</v>
      </c>
      <c r="AF21" s="60">
        <v>70376603.170000002</v>
      </c>
      <c r="AG21" s="60">
        <v>55153850.460000001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-1256483045.4100001</v>
      </c>
      <c r="BH21" s="60">
        <v>-29995847.34</v>
      </c>
      <c r="BI21" s="60">
        <v>0</v>
      </c>
      <c r="BJ21" s="60">
        <v>0</v>
      </c>
      <c r="BK21" s="60">
        <v>-1195491750.0100002</v>
      </c>
      <c r="BL21" s="60">
        <v>-812767558.22000003</v>
      </c>
      <c r="BM21" s="60">
        <v>0</v>
      </c>
      <c r="BN21" s="60">
        <v>-343940896.65000004</v>
      </c>
      <c r="BO21" s="60">
        <v>-38783295.140000001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-16370555.32</v>
      </c>
      <c r="BW21" s="60">
        <v>-14269510.35</v>
      </c>
      <c r="BX21" s="60">
        <v>0</v>
      </c>
      <c r="BY21" s="60">
        <v>0</v>
      </c>
      <c r="BZ21" s="60">
        <v>0</v>
      </c>
      <c r="CA21" s="60">
        <v>-4951696.17</v>
      </c>
      <c r="CB21" s="60">
        <v>-2222280.27</v>
      </c>
      <c r="CC21" s="60">
        <v>0</v>
      </c>
      <c r="CD21" s="60">
        <v>-5402737.4699999997</v>
      </c>
      <c r="CE21" s="60">
        <v>-1692796.44</v>
      </c>
      <c r="CF21" s="60">
        <v>-355382.39</v>
      </c>
      <c r="CG21" s="60">
        <v>22626195.869999994</v>
      </c>
      <c r="CH21" s="60">
        <v>-6315086.4700000007</v>
      </c>
      <c r="CI21" s="60">
        <v>-2284587.2799999998</v>
      </c>
      <c r="CJ21" s="60">
        <v>-16224851.25</v>
      </c>
      <c r="CK21" s="60">
        <v>0</v>
      </c>
      <c r="CL21" s="60">
        <v>-16224851.25</v>
      </c>
      <c r="CM21" s="60">
        <v>0</v>
      </c>
      <c r="CN21" s="60">
        <v>12194352.060000001</v>
      </c>
      <c r="CO21" s="60">
        <v>16535737.939999999</v>
      </c>
      <c r="CP21" s="60">
        <v>14110030.619999999</v>
      </c>
      <c r="CQ21" s="60">
        <v>2425707.3199999998</v>
      </c>
      <c r="CR21" s="60">
        <v>0</v>
      </c>
      <c r="CS21" s="60">
        <v>0</v>
      </c>
      <c r="CT21" s="60">
        <v>0</v>
      </c>
      <c r="CU21" s="60">
        <v>0</v>
      </c>
      <c r="CV21" s="60">
        <v>0</v>
      </c>
      <c r="CW21" s="60">
        <v>0</v>
      </c>
      <c r="CX21" s="60">
        <v>0</v>
      </c>
      <c r="CY21" s="60">
        <v>0</v>
      </c>
      <c r="CZ21" s="60">
        <v>12073941.619999999</v>
      </c>
      <c r="DA21" s="60">
        <v>12073941.619999999</v>
      </c>
      <c r="DB21" s="60">
        <v>0</v>
      </c>
      <c r="DC21" s="60">
        <v>0</v>
      </c>
      <c r="DD21" s="60">
        <v>1027609.04</v>
      </c>
      <c r="DE21" s="60">
        <v>-696006.26</v>
      </c>
      <c r="DF21" s="60">
        <v>-696006.26</v>
      </c>
      <c r="DG21" s="60">
        <v>0</v>
      </c>
      <c r="DH21" s="60">
        <v>0</v>
      </c>
      <c r="DI21" s="60">
        <v>0</v>
      </c>
      <c r="DJ21" s="60">
        <v>438230868.25</v>
      </c>
      <c r="DK21" s="60">
        <v>642365908.26999998</v>
      </c>
      <c r="DL21" s="60">
        <v>-204135040.02000001</v>
      </c>
      <c r="DM21" s="60">
        <v>438230868.25</v>
      </c>
      <c r="DN21" s="60">
        <v>0</v>
      </c>
      <c r="DO21" s="60">
        <v>664360452.4800024</v>
      </c>
      <c r="DP21" s="60">
        <v>-21994544.210000169</v>
      </c>
      <c r="DQ21" s="4"/>
      <c r="DR21" s="4"/>
    </row>
    <row r="22" spans="1:122" ht="12.75" customHeight="1">
      <c r="A22" s="43" t="s">
        <v>31</v>
      </c>
      <c r="B22" s="58">
        <v>1020</v>
      </c>
      <c r="C22" s="59" t="s">
        <v>376</v>
      </c>
      <c r="D22" s="60">
        <v>19101531960.66</v>
      </c>
      <c r="E22" s="60">
        <v>15818051173.179998</v>
      </c>
      <c r="F22" s="60">
        <v>0</v>
      </c>
      <c r="G22" s="60">
        <v>0</v>
      </c>
      <c r="H22" s="60">
        <v>5869559983.6000004</v>
      </c>
      <c r="I22" s="60">
        <v>0</v>
      </c>
      <c r="J22" s="60">
        <v>6012877048.6000004</v>
      </c>
      <c r="K22" s="60">
        <v>2369163336.8699999</v>
      </c>
      <c r="L22" s="60">
        <v>0</v>
      </c>
      <c r="M22" s="60">
        <v>1413612994.2199996</v>
      </c>
      <c r="N22" s="60">
        <v>152837809.88999999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1316320756.52</v>
      </c>
      <c r="Y22" s="60">
        <v>0</v>
      </c>
      <c r="Z22" s="60">
        <v>0</v>
      </c>
      <c r="AA22" s="60">
        <v>-1150395129.2</v>
      </c>
      <c r="AB22" s="60">
        <v>469307088.38</v>
      </c>
      <c r="AC22" s="60">
        <v>0</v>
      </c>
      <c r="AD22" s="60">
        <v>1623855808.24</v>
      </c>
      <c r="AE22" s="60">
        <v>-64844173.890000001</v>
      </c>
      <c r="AF22" s="60">
        <v>438397162.99000001</v>
      </c>
      <c r="AG22" s="60">
        <v>1741075899.05</v>
      </c>
      <c r="AH22" s="60">
        <v>220905685.78999999</v>
      </c>
      <c r="AI22" s="60">
        <v>220905685.78999999</v>
      </c>
      <c r="AJ22" s="60">
        <v>0</v>
      </c>
      <c r="AK22" s="60">
        <v>0</v>
      </c>
      <c r="AL22" s="60">
        <v>0</v>
      </c>
      <c r="AM22" s="60">
        <v>0</v>
      </c>
      <c r="AN22" s="60">
        <v>5178446.12</v>
      </c>
      <c r="AO22" s="60">
        <v>5178446.12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-16184198971.950001</v>
      </c>
      <c r="BH22" s="60">
        <v>-2743810797.0900002</v>
      </c>
      <c r="BI22" s="60">
        <v>0</v>
      </c>
      <c r="BJ22" s="60">
        <v>0</v>
      </c>
      <c r="BK22" s="60">
        <v>-11556755243.510002</v>
      </c>
      <c r="BL22" s="60">
        <v>-10171249704.130001</v>
      </c>
      <c r="BM22" s="60">
        <v>0</v>
      </c>
      <c r="BN22" s="60">
        <v>-846464648.25999999</v>
      </c>
      <c r="BO22" s="60">
        <v>-393053493.01999998</v>
      </c>
      <c r="BP22" s="60">
        <v>-142054170.83000001</v>
      </c>
      <c r="BQ22" s="60">
        <v>0</v>
      </c>
      <c r="BR22" s="60">
        <v>-3330017.82</v>
      </c>
      <c r="BS22" s="60">
        <v>0</v>
      </c>
      <c r="BT22" s="60">
        <v>-603209.44999999995</v>
      </c>
      <c r="BU22" s="60">
        <v>0</v>
      </c>
      <c r="BV22" s="60">
        <v>-1129846035.71</v>
      </c>
      <c r="BW22" s="60">
        <v>-143544105.82999998</v>
      </c>
      <c r="BX22" s="60">
        <v>0</v>
      </c>
      <c r="BY22" s="60">
        <v>0</v>
      </c>
      <c r="BZ22" s="60">
        <v>-21542704.260000002</v>
      </c>
      <c r="CA22" s="60">
        <v>-9738540.6400000006</v>
      </c>
      <c r="CB22" s="60">
        <v>-202067.4</v>
      </c>
      <c r="CC22" s="60">
        <v>-3402757.14</v>
      </c>
      <c r="CD22" s="60">
        <v>-36841695.269999996</v>
      </c>
      <c r="CE22" s="60">
        <v>-71816341.120000005</v>
      </c>
      <c r="CF22" s="60">
        <v>-610242789.80999994</v>
      </c>
      <c r="CG22" s="60">
        <v>-2171410783.54</v>
      </c>
      <c r="CH22" s="60">
        <v>-969379403.82999992</v>
      </c>
      <c r="CI22" s="60">
        <v>0</v>
      </c>
      <c r="CJ22" s="60">
        <v>-609724608.00999999</v>
      </c>
      <c r="CK22" s="60">
        <v>-41256607</v>
      </c>
      <c r="CL22" s="60">
        <v>-568468001.00999999</v>
      </c>
      <c r="CM22" s="60">
        <v>0</v>
      </c>
      <c r="CN22" s="60">
        <v>-359654795.81999999</v>
      </c>
      <c r="CO22" s="60">
        <v>2270957.2399999984</v>
      </c>
      <c r="CP22" s="60">
        <v>-4620495</v>
      </c>
      <c r="CQ22" s="60">
        <v>6891452.2399999984</v>
      </c>
      <c r="CR22" s="60">
        <v>0</v>
      </c>
      <c r="CS22" s="60">
        <v>0</v>
      </c>
      <c r="CT22" s="60">
        <v>0</v>
      </c>
      <c r="CU22" s="60">
        <v>0</v>
      </c>
      <c r="CV22" s="60">
        <v>0</v>
      </c>
      <c r="CW22" s="60">
        <v>0</v>
      </c>
      <c r="CX22" s="60">
        <v>0</v>
      </c>
      <c r="CY22" s="60">
        <v>0</v>
      </c>
      <c r="CZ22" s="60">
        <v>-1204849917.8699999</v>
      </c>
      <c r="DA22" s="60">
        <v>-1204849917.8699999</v>
      </c>
      <c r="DB22" s="60">
        <v>0</v>
      </c>
      <c r="DC22" s="60">
        <v>0</v>
      </c>
      <c r="DD22" s="60">
        <v>4720519.83</v>
      </c>
      <c r="DE22" s="60">
        <v>-4172938.91</v>
      </c>
      <c r="DF22" s="60">
        <v>-4172938.91</v>
      </c>
      <c r="DG22" s="60">
        <v>0</v>
      </c>
      <c r="DH22" s="60">
        <v>0</v>
      </c>
      <c r="DI22" s="60">
        <v>0</v>
      </c>
      <c r="DJ22" s="60">
        <v>13450691418.280008</v>
      </c>
      <c r="DK22" s="60">
        <v>17196567070.290009</v>
      </c>
      <c r="DL22" s="60">
        <v>-3745875652.0100002</v>
      </c>
      <c r="DM22" s="60">
        <v>13450691418.280008</v>
      </c>
      <c r="DN22" s="60">
        <v>0</v>
      </c>
      <c r="DO22" s="60">
        <v>16450644865.119972</v>
      </c>
      <c r="DP22" s="60">
        <v>745922205.16999912</v>
      </c>
      <c r="DQ22" s="4"/>
      <c r="DR22" s="4"/>
    </row>
    <row r="23" spans="1:122" ht="12.75" customHeight="1">
      <c r="A23" s="43" t="s">
        <v>33</v>
      </c>
      <c r="B23" s="58">
        <v>1022</v>
      </c>
      <c r="C23" s="59" t="s">
        <v>376</v>
      </c>
      <c r="D23" s="60">
        <v>6647236547.5999994</v>
      </c>
      <c r="E23" s="60">
        <v>5226893280.5900002</v>
      </c>
      <c r="F23" s="60">
        <v>0</v>
      </c>
      <c r="G23" s="60">
        <v>0</v>
      </c>
      <c r="H23" s="60">
        <v>2547726025.8000002</v>
      </c>
      <c r="I23" s="60">
        <v>0</v>
      </c>
      <c r="J23" s="60">
        <v>0</v>
      </c>
      <c r="K23" s="60">
        <v>0</v>
      </c>
      <c r="L23" s="60">
        <v>0</v>
      </c>
      <c r="M23" s="60">
        <v>2679167254.79</v>
      </c>
      <c r="N23" s="60">
        <v>0</v>
      </c>
      <c r="O23" s="60">
        <v>532298961.74000001</v>
      </c>
      <c r="P23" s="60">
        <v>0</v>
      </c>
      <c r="Q23" s="60">
        <v>0</v>
      </c>
      <c r="R23" s="60">
        <v>216262009.61000001</v>
      </c>
      <c r="S23" s="60">
        <v>0</v>
      </c>
      <c r="T23" s="60">
        <v>0</v>
      </c>
      <c r="U23" s="60">
        <v>316036952.13</v>
      </c>
      <c r="V23" s="60">
        <v>0</v>
      </c>
      <c r="W23" s="60">
        <v>0</v>
      </c>
      <c r="X23" s="60">
        <v>223077675.85000002</v>
      </c>
      <c r="Y23" s="60">
        <v>0</v>
      </c>
      <c r="Z23" s="60">
        <v>0</v>
      </c>
      <c r="AA23" s="60">
        <v>0</v>
      </c>
      <c r="AB23" s="60">
        <v>0</v>
      </c>
      <c r="AC23" s="60">
        <v>201956436.24000001</v>
      </c>
      <c r="AD23" s="60">
        <v>6782605.8300000001</v>
      </c>
      <c r="AE23" s="60">
        <v>0</v>
      </c>
      <c r="AF23" s="60">
        <v>14338633.779999999</v>
      </c>
      <c r="AG23" s="60">
        <v>412867410.19</v>
      </c>
      <c r="AH23" s="60">
        <v>3966825</v>
      </c>
      <c r="AI23" s="60">
        <v>3966825</v>
      </c>
      <c r="AJ23" s="60">
        <v>0</v>
      </c>
      <c r="AK23" s="60">
        <v>235200000</v>
      </c>
      <c r="AL23" s="60">
        <v>235200000</v>
      </c>
      <c r="AM23" s="60">
        <v>0</v>
      </c>
      <c r="AN23" s="60">
        <v>12932394.23</v>
      </c>
      <c r="AO23" s="60">
        <v>0</v>
      </c>
      <c r="AP23" s="60">
        <v>12932394.23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-5856423502.5599995</v>
      </c>
      <c r="BH23" s="60">
        <v>-57030496.009999998</v>
      </c>
      <c r="BI23" s="60">
        <v>-134463750.16</v>
      </c>
      <c r="BJ23" s="60">
        <v>-25650452.039999999</v>
      </c>
      <c r="BK23" s="60">
        <v>-5471280372.21</v>
      </c>
      <c r="BL23" s="60">
        <v>-4318459228.3900003</v>
      </c>
      <c r="BM23" s="60">
        <v>-439785402.22000003</v>
      </c>
      <c r="BN23" s="60">
        <v>-184306775.79000002</v>
      </c>
      <c r="BO23" s="60">
        <v>-320444590.82999998</v>
      </c>
      <c r="BP23" s="60">
        <v>-3277390.84</v>
      </c>
      <c r="BQ23" s="60">
        <v>-194322240.03</v>
      </c>
      <c r="BR23" s="60">
        <v>-10684744.109999999</v>
      </c>
      <c r="BS23" s="60">
        <v>0</v>
      </c>
      <c r="BT23" s="60">
        <v>0</v>
      </c>
      <c r="BU23" s="60">
        <v>0</v>
      </c>
      <c r="BV23" s="60">
        <v>-101317948.87</v>
      </c>
      <c r="BW23" s="60">
        <v>-56196822.289999992</v>
      </c>
      <c r="BX23" s="60">
        <v>-7119.14</v>
      </c>
      <c r="BY23" s="60">
        <v>0</v>
      </c>
      <c r="BZ23" s="60">
        <v>-8083931.4199999999</v>
      </c>
      <c r="CA23" s="60">
        <v>-1349236.37</v>
      </c>
      <c r="CB23" s="60">
        <v>-20996533.329999998</v>
      </c>
      <c r="CC23" s="60">
        <v>-3839019.59</v>
      </c>
      <c r="CD23" s="60">
        <v>-21920982.440000001</v>
      </c>
      <c r="CE23" s="60">
        <v>0</v>
      </c>
      <c r="CF23" s="60">
        <v>-10483660.98</v>
      </c>
      <c r="CG23" s="60">
        <v>-444177206.20999998</v>
      </c>
      <c r="CH23" s="60">
        <v>-536921999.03999996</v>
      </c>
      <c r="CI23" s="60">
        <v>483053.54</v>
      </c>
      <c r="CJ23" s="60">
        <v>-402895895.14999998</v>
      </c>
      <c r="CK23" s="60">
        <v>0</v>
      </c>
      <c r="CL23" s="60">
        <v>-402895895.14999998</v>
      </c>
      <c r="CM23" s="60">
        <v>0</v>
      </c>
      <c r="CN23" s="60">
        <v>-134509157.43000001</v>
      </c>
      <c r="CO23" s="60">
        <v>0</v>
      </c>
      <c r="CP23" s="60">
        <v>0</v>
      </c>
      <c r="CQ23" s="60">
        <v>0</v>
      </c>
      <c r="CR23" s="60">
        <v>0</v>
      </c>
      <c r="CS23" s="60">
        <v>0</v>
      </c>
      <c r="CT23" s="60">
        <v>0</v>
      </c>
      <c r="CU23" s="60">
        <v>0</v>
      </c>
      <c r="CV23" s="60">
        <v>0</v>
      </c>
      <c r="CW23" s="60">
        <v>0</v>
      </c>
      <c r="CX23" s="60">
        <v>0</v>
      </c>
      <c r="CY23" s="60">
        <v>0</v>
      </c>
      <c r="CZ23" s="60">
        <v>154032375.87</v>
      </c>
      <c r="DA23" s="60">
        <v>154032375.87</v>
      </c>
      <c r="DB23" s="60">
        <v>0</v>
      </c>
      <c r="DC23" s="60">
        <v>0</v>
      </c>
      <c r="DD23" s="60">
        <v>5859516.5700000003</v>
      </c>
      <c r="DE23" s="60">
        <v>-67147099.609999999</v>
      </c>
      <c r="DF23" s="60">
        <v>-8701439.5899999999</v>
      </c>
      <c r="DG23" s="60">
        <v>-58445660.020000003</v>
      </c>
      <c r="DH23" s="60">
        <v>0</v>
      </c>
      <c r="DI23" s="60">
        <v>0</v>
      </c>
      <c r="DJ23" s="60">
        <v>2029613792.3899999</v>
      </c>
      <c r="DK23" s="60">
        <v>3026306859.73</v>
      </c>
      <c r="DL23" s="60">
        <v>-996693067.34000003</v>
      </c>
      <c r="DM23" s="60">
        <v>2029613792.3899999</v>
      </c>
      <c r="DN23" s="60">
        <v>0</v>
      </c>
      <c r="DO23" s="60">
        <v>2679671020.9000206</v>
      </c>
      <c r="DP23" s="60">
        <v>346635838.82999998</v>
      </c>
      <c r="DQ23" s="4"/>
      <c r="DR23" s="4"/>
    </row>
    <row r="24" spans="1:122" ht="12.75" customHeight="1">
      <c r="A24" s="43" t="s">
        <v>35</v>
      </c>
      <c r="B24" s="58">
        <v>1025</v>
      </c>
      <c r="C24" s="59" t="s">
        <v>376</v>
      </c>
      <c r="D24" s="60">
        <v>1146260299.8900001</v>
      </c>
      <c r="E24" s="60">
        <v>791792676.24000013</v>
      </c>
      <c r="F24" s="60">
        <v>9275398.9600000009</v>
      </c>
      <c r="G24" s="60">
        <v>0</v>
      </c>
      <c r="H24" s="60">
        <v>0</v>
      </c>
      <c r="I24" s="60">
        <v>0</v>
      </c>
      <c r="J24" s="60">
        <v>0</v>
      </c>
      <c r="K24" s="60">
        <v>38839719.359999999</v>
      </c>
      <c r="L24" s="60">
        <v>0</v>
      </c>
      <c r="M24" s="60">
        <v>644874525.97000003</v>
      </c>
      <c r="N24" s="60">
        <v>98803031.950000003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227998984.35999998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188180413.22999999</v>
      </c>
      <c r="AE24" s="60">
        <v>0</v>
      </c>
      <c r="AF24" s="60">
        <v>39818571.129999995</v>
      </c>
      <c r="AG24" s="60">
        <v>126468639.29000001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-1213674186.3499999</v>
      </c>
      <c r="BH24" s="60">
        <v>-71260975.989999995</v>
      </c>
      <c r="BI24" s="60">
        <v>0</v>
      </c>
      <c r="BJ24" s="60">
        <v>0</v>
      </c>
      <c r="BK24" s="60">
        <v>-1019791661.59</v>
      </c>
      <c r="BL24" s="60">
        <v>0</v>
      </c>
      <c r="BM24" s="60">
        <v>0</v>
      </c>
      <c r="BN24" s="60">
        <v>-1019791661.59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-102003219.44</v>
      </c>
      <c r="BW24" s="60">
        <v>-20311197.52</v>
      </c>
      <c r="BX24" s="60">
        <v>0</v>
      </c>
      <c r="BY24" s="60">
        <v>0</v>
      </c>
      <c r="BZ24" s="60">
        <v>0</v>
      </c>
      <c r="CA24" s="60">
        <v>-4082241.3</v>
      </c>
      <c r="CB24" s="60">
        <v>0</v>
      </c>
      <c r="CC24" s="60">
        <v>-4379869.2</v>
      </c>
      <c r="CD24" s="60">
        <v>2903175.08</v>
      </c>
      <c r="CE24" s="60">
        <v>-14752262.1</v>
      </c>
      <c r="CF24" s="60">
        <v>-307131.81</v>
      </c>
      <c r="CG24" s="60">
        <v>-75478560.310000002</v>
      </c>
      <c r="CH24" s="60">
        <v>-21203260.310000002</v>
      </c>
      <c r="CI24" s="60">
        <v>0</v>
      </c>
      <c r="CJ24" s="60">
        <v>-7414472</v>
      </c>
      <c r="CK24" s="60">
        <v>-7414472</v>
      </c>
      <c r="CL24" s="60">
        <v>0</v>
      </c>
      <c r="CM24" s="60">
        <v>0</v>
      </c>
      <c r="CN24" s="60">
        <v>-13788788.310000001</v>
      </c>
      <c r="CO24" s="60">
        <v>-105381354.69</v>
      </c>
      <c r="CP24" s="60">
        <v>294729639.51999998</v>
      </c>
      <c r="CQ24" s="60">
        <v>-400110994.20999998</v>
      </c>
      <c r="CR24" s="60">
        <v>0</v>
      </c>
      <c r="CS24" s="60">
        <v>0</v>
      </c>
      <c r="CT24" s="60">
        <v>0</v>
      </c>
      <c r="CU24" s="60">
        <v>0</v>
      </c>
      <c r="CV24" s="60">
        <v>0</v>
      </c>
      <c r="CW24" s="60">
        <v>0</v>
      </c>
      <c r="CX24" s="60">
        <v>0</v>
      </c>
      <c r="CY24" s="60">
        <v>0</v>
      </c>
      <c r="CZ24" s="60">
        <v>41316635.880000003</v>
      </c>
      <c r="DA24" s="60">
        <v>0</v>
      </c>
      <c r="DB24" s="60">
        <v>41316635.880000003</v>
      </c>
      <c r="DC24" s="60">
        <v>0</v>
      </c>
      <c r="DD24" s="60">
        <v>10680153.880000001</v>
      </c>
      <c r="DE24" s="60">
        <v>-890735.07</v>
      </c>
      <c r="DF24" s="60">
        <v>-890735.07</v>
      </c>
      <c r="DG24" s="60">
        <v>0</v>
      </c>
      <c r="DH24" s="60">
        <v>0</v>
      </c>
      <c r="DI24" s="60">
        <v>0</v>
      </c>
      <c r="DJ24" s="60">
        <v>356040669.47000074</v>
      </c>
      <c r="DK24" s="60">
        <v>468168403.74000072</v>
      </c>
      <c r="DL24" s="60">
        <v>-112127734.27</v>
      </c>
      <c r="DM24" s="60">
        <v>356040669.47000074</v>
      </c>
      <c r="DN24" s="60">
        <v>0</v>
      </c>
      <c r="DO24" s="60">
        <v>611060850.50999832</v>
      </c>
      <c r="DP24" s="60">
        <v>-142892446.7699998</v>
      </c>
      <c r="DQ24" s="4"/>
      <c r="DR24" s="4"/>
    </row>
    <row r="25" spans="1:122" ht="12.75" customHeight="1">
      <c r="A25" s="43" t="s">
        <v>37</v>
      </c>
      <c r="B25" s="58">
        <v>1027</v>
      </c>
      <c r="C25" s="59" t="s">
        <v>376</v>
      </c>
      <c r="D25" s="60">
        <v>675947929.97000003</v>
      </c>
      <c r="E25" s="60">
        <v>614248029.98000002</v>
      </c>
      <c r="F25" s="60">
        <v>9081902.8499999996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605166127.13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57045.950000001234</v>
      </c>
      <c r="Y25" s="60">
        <v>6756.2800000011921</v>
      </c>
      <c r="Z25" s="60">
        <v>0</v>
      </c>
      <c r="AA25" s="60">
        <v>0</v>
      </c>
      <c r="AB25" s="60">
        <v>0</v>
      </c>
      <c r="AC25" s="60">
        <v>0</v>
      </c>
      <c r="AD25" s="60">
        <v>50289.670000000042</v>
      </c>
      <c r="AE25" s="60">
        <v>0</v>
      </c>
      <c r="AF25" s="60">
        <v>0</v>
      </c>
      <c r="AG25" s="60">
        <v>54747797.399999999</v>
      </c>
      <c r="AH25" s="60">
        <v>6895056.6399999997</v>
      </c>
      <c r="AI25" s="60">
        <v>0</v>
      </c>
      <c r="AJ25" s="60">
        <v>6895056.6399999997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-754044391.73999965</v>
      </c>
      <c r="BH25" s="60">
        <v>5889232.0399999991</v>
      </c>
      <c r="BI25" s="60">
        <v>-49866630.229999542</v>
      </c>
      <c r="BJ25" s="60">
        <v>0</v>
      </c>
      <c r="BK25" s="60">
        <v>-675947929.97000015</v>
      </c>
      <c r="BL25" s="60">
        <v>-614248029.98000014</v>
      </c>
      <c r="BM25" s="60">
        <v>0</v>
      </c>
      <c r="BN25" s="60">
        <v>-57045.950000001256</v>
      </c>
      <c r="BO25" s="60">
        <v>-54747797.400000021</v>
      </c>
      <c r="BP25" s="60">
        <v>-6895056.6400000034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-17642947.41</v>
      </c>
      <c r="BW25" s="60">
        <v>-16476116.169999998</v>
      </c>
      <c r="BX25" s="60">
        <v>0</v>
      </c>
      <c r="BY25" s="60">
        <v>0</v>
      </c>
      <c r="BZ25" s="60">
        <v>0</v>
      </c>
      <c r="CA25" s="60">
        <v>-5028766.3899999997</v>
      </c>
      <c r="CB25" s="60">
        <v>-8452653.5999999996</v>
      </c>
      <c r="CC25" s="60">
        <v>-1191547.45</v>
      </c>
      <c r="CD25" s="60">
        <v>1771488.04</v>
      </c>
      <c r="CE25" s="60">
        <v>-3574636.77</v>
      </c>
      <c r="CF25" s="60">
        <v>0</v>
      </c>
      <c r="CG25" s="60">
        <v>-8958951.5800000262</v>
      </c>
      <c r="CH25" s="60">
        <v>-5100969.9700000286</v>
      </c>
      <c r="CI25" s="60">
        <v>0</v>
      </c>
      <c r="CJ25" s="60">
        <v>-4910028.75</v>
      </c>
      <c r="CK25" s="60">
        <v>-1710028.75</v>
      </c>
      <c r="CL25" s="60">
        <v>-3200000</v>
      </c>
      <c r="CM25" s="60">
        <v>0</v>
      </c>
      <c r="CN25" s="60">
        <v>-190941.22000002861</v>
      </c>
      <c r="CO25" s="60">
        <v>0</v>
      </c>
      <c r="CP25" s="60">
        <v>0</v>
      </c>
      <c r="CQ25" s="60">
        <v>0</v>
      </c>
      <c r="CR25" s="60">
        <v>0</v>
      </c>
      <c r="CS25" s="60">
        <v>0</v>
      </c>
      <c r="CT25" s="60">
        <v>0</v>
      </c>
      <c r="CU25" s="60">
        <v>0</v>
      </c>
      <c r="CV25" s="60">
        <v>0</v>
      </c>
      <c r="CW25" s="60">
        <v>0</v>
      </c>
      <c r="CX25" s="60">
        <v>0</v>
      </c>
      <c r="CY25" s="60">
        <v>0</v>
      </c>
      <c r="CZ25" s="60">
        <v>2170578.94</v>
      </c>
      <c r="DA25" s="60">
        <v>2170578.94</v>
      </c>
      <c r="DB25" s="60">
        <v>0</v>
      </c>
      <c r="DC25" s="60">
        <v>0</v>
      </c>
      <c r="DD25" s="60">
        <v>10828071.440000001</v>
      </c>
      <c r="DE25" s="60">
        <v>-16856631.989999998</v>
      </c>
      <c r="DF25" s="60">
        <v>-16851258.129999999</v>
      </c>
      <c r="DG25" s="60">
        <v>-5373.86</v>
      </c>
      <c r="DH25" s="60">
        <v>0</v>
      </c>
      <c r="DI25" s="60">
        <v>0</v>
      </c>
      <c r="DJ25" s="60">
        <v>-279240749.99333453</v>
      </c>
      <c r="DK25" s="60">
        <v>-279240749.99333453</v>
      </c>
      <c r="DL25" s="60">
        <v>0</v>
      </c>
      <c r="DM25" s="60">
        <v>-279240749.99333453</v>
      </c>
      <c r="DN25" s="60">
        <v>0</v>
      </c>
      <c r="DO25" s="60">
        <v>-192185336.6433301</v>
      </c>
      <c r="DP25" s="60">
        <v>-87055413.349999651</v>
      </c>
      <c r="DQ25" s="4"/>
      <c r="DR25" s="4"/>
    </row>
    <row r="26" spans="1:122" ht="12.75" customHeight="1">
      <c r="A26" s="43" t="s">
        <v>39</v>
      </c>
      <c r="B26" s="58">
        <v>1028</v>
      </c>
      <c r="C26" s="59" t="s">
        <v>376</v>
      </c>
      <c r="D26" s="60">
        <v>1913029524.4500003</v>
      </c>
      <c r="E26" s="60">
        <v>2274868297.3200002</v>
      </c>
      <c r="F26" s="60">
        <v>0</v>
      </c>
      <c r="G26" s="60">
        <v>0</v>
      </c>
      <c r="H26" s="60">
        <v>863455269.18000007</v>
      </c>
      <c r="I26" s="60">
        <v>86851220</v>
      </c>
      <c r="J26" s="60">
        <v>0</v>
      </c>
      <c r="K26" s="60">
        <v>381100.04</v>
      </c>
      <c r="L26" s="60">
        <v>12614513.93</v>
      </c>
      <c r="M26" s="60">
        <v>1311566194.1700001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-20397132.890000001</v>
      </c>
      <c r="Y26" s="60">
        <v>0</v>
      </c>
      <c r="Z26" s="60">
        <v>0</v>
      </c>
      <c r="AA26" s="60">
        <v>13845123.189999999</v>
      </c>
      <c r="AB26" s="60">
        <v>-59887274.75</v>
      </c>
      <c r="AC26" s="60">
        <v>0</v>
      </c>
      <c r="AD26" s="60">
        <v>25645018.670000002</v>
      </c>
      <c r="AE26" s="60">
        <v>0</v>
      </c>
      <c r="AF26" s="60">
        <v>0</v>
      </c>
      <c r="AG26" s="60">
        <v>-360435478.15999997</v>
      </c>
      <c r="AH26" s="60">
        <v>6894300.3399999999</v>
      </c>
      <c r="AI26" s="60">
        <v>0</v>
      </c>
      <c r="AJ26" s="60">
        <v>6894300.3399999999</v>
      </c>
      <c r="AK26" s="60">
        <v>0</v>
      </c>
      <c r="AL26" s="60">
        <v>0</v>
      </c>
      <c r="AM26" s="60">
        <v>0</v>
      </c>
      <c r="AN26" s="60">
        <v>12099537.84</v>
      </c>
      <c r="AO26" s="60">
        <v>12099537.84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-1432621610.5000002</v>
      </c>
      <c r="BH26" s="60">
        <v>-7613720.2599999998</v>
      </c>
      <c r="BI26" s="60">
        <v>0</v>
      </c>
      <c r="BJ26" s="60">
        <v>0</v>
      </c>
      <c r="BK26" s="60">
        <v>-1895034114.75</v>
      </c>
      <c r="BL26" s="60">
        <v>-1901652936.79</v>
      </c>
      <c r="BM26" s="60">
        <v>0</v>
      </c>
      <c r="BN26" s="60">
        <v>16735001.940000005</v>
      </c>
      <c r="BO26" s="60">
        <v>0</v>
      </c>
      <c r="BP26" s="60">
        <v>0</v>
      </c>
      <c r="BQ26" s="60">
        <v>0</v>
      </c>
      <c r="BR26" s="60">
        <v>-10116179.9</v>
      </c>
      <c r="BS26" s="60">
        <v>0</v>
      </c>
      <c r="BT26" s="60">
        <v>0</v>
      </c>
      <c r="BU26" s="60">
        <v>0</v>
      </c>
      <c r="BV26" s="60">
        <v>620000467.66999996</v>
      </c>
      <c r="BW26" s="60">
        <v>-149974243.16</v>
      </c>
      <c r="BX26" s="60">
        <v>-4360.72</v>
      </c>
      <c r="BY26" s="60">
        <v>-22831061.189999998</v>
      </c>
      <c r="BZ26" s="60">
        <v>-1656.25</v>
      </c>
      <c r="CA26" s="60">
        <v>-6796711.3600000003</v>
      </c>
      <c r="CB26" s="60">
        <v>-9618510.1600000001</v>
      </c>
      <c r="CC26" s="60">
        <v>-796493.19</v>
      </c>
      <c r="CD26" s="60">
        <v>-3549019.26</v>
      </c>
      <c r="CE26" s="60">
        <v>-106376431.03</v>
      </c>
      <c r="CF26" s="60">
        <v>0</v>
      </c>
      <c r="CG26" s="60">
        <v>-299901726.82999998</v>
      </c>
      <c r="CH26" s="60">
        <v>-195633301.59999999</v>
      </c>
      <c r="CI26" s="60">
        <v>7472.7</v>
      </c>
      <c r="CJ26" s="60">
        <v>-158438528.45999998</v>
      </c>
      <c r="CK26" s="60">
        <v>-10160361.359999999</v>
      </c>
      <c r="CL26" s="60">
        <v>-148278167.09999996</v>
      </c>
      <c r="CM26" s="60">
        <v>0</v>
      </c>
      <c r="CN26" s="60">
        <v>-37202245.840000004</v>
      </c>
      <c r="CO26" s="60">
        <v>0</v>
      </c>
      <c r="CP26" s="60">
        <v>0</v>
      </c>
      <c r="CQ26" s="60">
        <v>0</v>
      </c>
      <c r="CR26" s="60">
        <v>0</v>
      </c>
      <c r="CS26" s="60">
        <v>0</v>
      </c>
      <c r="CT26" s="60">
        <v>0</v>
      </c>
      <c r="CU26" s="60">
        <v>0</v>
      </c>
      <c r="CV26" s="60">
        <v>0</v>
      </c>
      <c r="CW26" s="60">
        <v>0</v>
      </c>
      <c r="CX26" s="60">
        <v>0</v>
      </c>
      <c r="CY26" s="60">
        <v>0</v>
      </c>
      <c r="CZ26" s="60">
        <v>-858863.66</v>
      </c>
      <c r="DA26" s="60">
        <v>-858863.66</v>
      </c>
      <c r="DB26" s="60">
        <v>0</v>
      </c>
      <c r="DC26" s="60">
        <v>0</v>
      </c>
      <c r="DD26" s="60">
        <v>11707578.049999999</v>
      </c>
      <c r="DE26" s="60">
        <v>-115117139.62</v>
      </c>
      <c r="DF26" s="60">
        <v>-4049661.25</v>
      </c>
      <c r="DG26" s="60">
        <v>-111067478.37</v>
      </c>
      <c r="DH26" s="60">
        <v>0</v>
      </c>
      <c r="DI26" s="60">
        <v>0</v>
      </c>
      <c r="DJ26" s="60">
        <v>779124556.18000686</v>
      </c>
      <c r="DK26" s="60">
        <v>1104370193.0800068</v>
      </c>
      <c r="DL26" s="60">
        <v>-325245636.89999998</v>
      </c>
      <c r="DM26" s="60">
        <v>779124556.18000686</v>
      </c>
      <c r="DN26" s="60">
        <v>0</v>
      </c>
      <c r="DO26" s="60">
        <v>923864005.96001053</v>
      </c>
      <c r="DP26" s="60">
        <v>180506187.12000006</v>
      </c>
      <c r="DQ26" s="4"/>
      <c r="DR26" s="4"/>
    </row>
    <row r="27" spans="1:122" ht="12.75" customHeight="1">
      <c r="A27" s="43" t="s">
        <v>41</v>
      </c>
      <c r="B27" s="58">
        <v>1030</v>
      </c>
      <c r="C27" s="59" t="s">
        <v>376</v>
      </c>
      <c r="D27" s="60">
        <v>8004619049.79</v>
      </c>
      <c r="E27" s="60">
        <v>1671321414.6600001</v>
      </c>
      <c r="F27" s="60">
        <v>401951289.56999999</v>
      </c>
      <c r="G27" s="60">
        <v>397652485.14999998</v>
      </c>
      <c r="H27" s="60">
        <v>799423590.13999999</v>
      </c>
      <c r="I27" s="60">
        <v>52538130.259999998</v>
      </c>
      <c r="J27" s="60">
        <v>0</v>
      </c>
      <c r="K27" s="60">
        <v>15155257.66</v>
      </c>
      <c r="L27" s="60">
        <v>0</v>
      </c>
      <c r="M27" s="60">
        <v>1060357.3500000001</v>
      </c>
      <c r="N27" s="60">
        <v>3540304.53</v>
      </c>
      <c r="O27" s="60">
        <v>234611735.24999997</v>
      </c>
      <c r="P27" s="60">
        <v>0</v>
      </c>
      <c r="Q27" s="60">
        <v>-186206638.83000001</v>
      </c>
      <c r="R27" s="60">
        <v>0</v>
      </c>
      <c r="S27" s="60">
        <v>420818374.07999998</v>
      </c>
      <c r="T27" s="60">
        <v>0</v>
      </c>
      <c r="U27" s="60">
        <v>0</v>
      </c>
      <c r="V27" s="60">
        <v>0</v>
      </c>
      <c r="W27" s="60">
        <v>0</v>
      </c>
      <c r="X27" s="60">
        <v>4006196551.9300003</v>
      </c>
      <c r="Y27" s="60">
        <v>-50971617.640000001</v>
      </c>
      <c r="Z27" s="60">
        <v>242908955.22999999</v>
      </c>
      <c r="AA27" s="60">
        <v>0</v>
      </c>
      <c r="AB27" s="60">
        <v>143785705.02000001</v>
      </c>
      <c r="AC27" s="60">
        <v>0</v>
      </c>
      <c r="AD27" s="60">
        <v>3670491687.4000001</v>
      </c>
      <c r="AE27" s="60">
        <v>0</v>
      </c>
      <c r="AF27" s="60">
        <v>-18178.080000000002</v>
      </c>
      <c r="AG27" s="60">
        <v>859791170.07000005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1232698177.8800001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-6482488127</v>
      </c>
      <c r="BH27" s="60">
        <v>-418449608.20999998</v>
      </c>
      <c r="BI27" s="60">
        <v>0</v>
      </c>
      <c r="BJ27" s="60">
        <v>0</v>
      </c>
      <c r="BK27" s="60">
        <v>-5213585824.7399998</v>
      </c>
      <c r="BL27" s="60">
        <v>-1471606735.53</v>
      </c>
      <c r="BM27" s="60">
        <v>-207015301.79999986</v>
      </c>
      <c r="BN27" s="60">
        <v>-3534963787.4100003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-379234150.62</v>
      </c>
      <c r="BV27" s="60">
        <v>-310338679.56</v>
      </c>
      <c r="BW27" s="60">
        <v>-160879863.87</v>
      </c>
      <c r="BX27" s="60">
        <v>0</v>
      </c>
      <c r="BY27" s="60">
        <v>-1223684.29</v>
      </c>
      <c r="BZ27" s="60">
        <v>-25781043.989999998</v>
      </c>
      <c r="CA27" s="60">
        <v>-5837902.9100000001</v>
      </c>
      <c r="CB27" s="60">
        <v>-23426446.359999999</v>
      </c>
      <c r="CC27" s="60">
        <v>-13621343.449999999</v>
      </c>
      <c r="CD27" s="60">
        <v>-19938530.170000002</v>
      </c>
      <c r="CE27" s="60">
        <v>-71050912.700000003</v>
      </c>
      <c r="CF27" s="60">
        <v>0</v>
      </c>
      <c r="CG27" s="60">
        <v>-166195529.81999999</v>
      </c>
      <c r="CH27" s="60">
        <v>-352415582.39999998</v>
      </c>
      <c r="CI27" s="60">
        <v>0</v>
      </c>
      <c r="CJ27" s="60">
        <v>-165420992.60999998</v>
      </c>
      <c r="CK27" s="60">
        <v>-21483421.940000001</v>
      </c>
      <c r="CL27" s="60">
        <v>-143937570.66999999</v>
      </c>
      <c r="CM27" s="60">
        <v>0</v>
      </c>
      <c r="CN27" s="60">
        <v>-186994589.79000002</v>
      </c>
      <c r="CO27" s="60">
        <v>4197573.0200000107</v>
      </c>
      <c r="CP27" s="60">
        <v>159991817.71000001</v>
      </c>
      <c r="CQ27" s="60">
        <v>-155794244.69</v>
      </c>
      <c r="CR27" s="60">
        <v>0</v>
      </c>
      <c r="CS27" s="60">
        <v>0</v>
      </c>
      <c r="CT27" s="60">
        <v>0</v>
      </c>
      <c r="CU27" s="60">
        <v>0</v>
      </c>
      <c r="CV27" s="60">
        <v>0</v>
      </c>
      <c r="CW27" s="60">
        <v>0</v>
      </c>
      <c r="CX27" s="60">
        <v>0</v>
      </c>
      <c r="CY27" s="60">
        <v>0</v>
      </c>
      <c r="CZ27" s="60">
        <v>102674204.94</v>
      </c>
      <c r="DA27" s="60">
        <v>102674204.94</v>
      </c>
      <c r="DB27" s="60">
        <v>0</v>
      </c>
      <c r="DC27" s="60">
        <v>0</v>
      </c>
      <c r="DD27" s="60">
        <v>85838898.400000006</v>
      </c>
      <c r="DE27" s="60">
        <v>-6490623.7800000003</v>
      </c>
      <c r="DF27" s="60">
        <v>-5633030.4199999999</v>
      </c>
      <c r="DG27" s="60">
        <v>-857593.36</v>
      </c>
      <c r="DH27" s="60">
        <v>0</v>
      </c>
      <c r="DI27" s="60">
        <v>0</v>
      </c>
      <c r="DJ27" s="60">
        <v>2510036055.0799999</v>
      </c>
      <c r="DK27" s="60">
        <v>3193961271.6399999</v>
      </c>
      <c r="DL27" s="60">
        <v>-683925216.55999994</v>
      </c>
      <c r="DM27" s="60">
        <v>2510036055.0799999</v>
      </c>
      <c r="DN27" s="60">
        <v>0</v>
      </c>
      <c r="DO27" s="60">
        <v>1838025878.6699963</v>
      </c>
      <c r="DP27" s="60">
        <v>1355935392.97</v>
      </c>
      <c r="DQ27" s="4"/>
      <c r="DR27" s="4"/>
    </row>
    <row r="28" spans="1:122" ht="12.75" customHeight="1">
      <c r="A28" s="43" t="s">
        <v>43</v>
      </c>
      <c r="B28" s="58">
        <v>1031</v>
      </c>
      <c r="C28" s="59" t="s">
        <v>376</v>
      </c>
      <c r="D28" s="60">
        <v>215976412.97000003</v>
      </c>
      <c r="E28" s="60">
        <v>87712886.200000003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87712886.200000003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551236.98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551236.98</v>
      </c>
      <c r="AG28" s="60">
        <v>127712289.79000001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-230051990.72</v>
      </c>
      <c r="BH28" s="60">
        <v>0</v>
      </c>
      <c r="BI28" s="60">
        <v>0</v>
      </c>
      <c r="BJ28" s="60">
        <v>0</v>
      </c>
      <c r="BK28" s="60">
        <v>-192141299.63999999</v>
      </c>
      <c r="BL28" s="60">
        <v>-88264123.180000007</v>
      </c>
      <c r="BM28" s="60">
        <v>0</v>
      </c>
      <c r="BN28" s="60">
        <v>0</v>
      </c>
      <c r="BO28" s="60">
        <v>-103877176.45999999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-23835115.300000001</v>
      </c>
      <c r="BW28" s="60">
        <v>-14075575.780000001</v>
      </c>
      <c r="BX28" s="60">
        <v>0</v>
      </c>
      <c r="BY28" s="60">
        <v>0</v>
      </c>
      <c r="BZ28" s="60">
        <v>-551063.91</v>
      </c>
      <c r="CA28" s="60">
        <v>-215370.06</v>
      </c>
      <c r="CB28" s="60">
        <v>0</v>
      </c>
      <c r="CC28" s="60">
        <v>-32363.16</v>
      </c>
      <c r="CD28" s="60">
        <v>-4902369.67</v>
      </c>
      <c r="CE28" s="60">
        <v>-8374408.9800000004</v>
      </c>
      <c r="CF28" s="60">
        <v>0</v>
      </c>
      <c r="CG28" s="60">
        <v>4440541.6399999997</v>
      </c>
      <c r="CH28" s="60">
        <v>1296685.3399999999</v>
      </c>
      <c r="CI28" s="60">
        <v>534569.74</v>
      </c>
      <c r="CJ28" s="60">
        <v>0</v>
      </c>
      <c r="CK28" s="60">
        <v>0</v>
      </c>
      <c r="CL28" s="60">
        <v>0</v>
      </c>
      <c r="CM28" s="60">
        <v>0</v>
      </c>
      <c r="CN28" s="60">
        <v>762115.6</v>
      </c>
      <c r="CO28" s="60">
        <v>-3047952.05</v>
      </c>
      <c r="CP28" s="60">
        <v>0</v>
      </c>
      <c r="CQ28" s="60">
        <v>-3047952.05</v>
      </c>
      <c r="CR28" s="60">
        <v>0</v>
      </c>
      <c r="CS28" s="60">
        <v>0</v>
      </c>
      <c r="CT28" s="60">
        <v>0</v>
      </c>
      <c r="CU28" s="60">
        <v>0</v>
      </c>
      <c r="CV28" s="60">
        <v>0</v>
      </c>
      <c r="CW28" s="60">
        <v>0</v>
      </c>
      <c r="CX28" s="60">
        <v>0</v>
      </c>
      <c r="CY28" s="60">
        <v>0</v>
      </c>
      <c r="CZ28" s="60">
        <v>0</v>
      </c>
      <c r="DA28" s="60">
        <v>0</v>
      </c>
      <c r="DB28" s="60">
        <v>0</v>
      </c>
      <c r="DC28" s="60">
        <v>6161343.3499999996</v>
      </c>
      <c r="DD28" s="60">
        <v>113912.15</v>
      </c>
      <c r="DE28" s="60">
        <v>0</v>
      </c>
      <c r="DF28" s="60">
        <v>0</v>
      </c>
      <c r="DG28" s="60">
        <v>0</v>
      </c>
      <c r="DH28" s="60">
        <v>0</v>
      </c>
      <c r="DI28" s="60">
        <v>-83447.149999999994</v>
      </c>
      <c r="DJ28" s="60">
        <v>2701084.5200000014</v>
      </c>
      <c r="DK28" s="60">
        <v>2701084.5200000014</v>
      </c>
      <c r="DL28" s="60">
        <v>0</v>
      </c>
      <c r="DM28" s="60">
        <v>2701084.5200000014</v>
      </c>
      <c r="DN28" s="60">
        <v>0</v>
      </c>
      <c r="DO28" s="60">
        <v>12336120.629999995</v>
      </c>
      <c r="DP28" s="60">
        <v>-9635036.1099999696</v>
      </c>
      <c r="DQ28" s="4"/>
      <c r="DR28" s="4"/>
    </row>
    <row r="29" spans="1:122" ht="12.75" customHeight="1">
      <c r="A29" s="43" t="s">
        <v>45</v>
      </c>
      <c r="B29" s="58">
        <v>1032</v>
      </c>
      <c r="C29" s="59" t="s">
        <v>376</v>
      </c>
      <c r="D29" s="60">
        <v>4767189121.4299994</v>
      </c>
      <c r="E29" s="60">
        <v>3934449218.8599997</v>
      </c>
      <c r="F29" s="60">
        <v>0</v>
      </c>
      <c r="G29" s="60">
        <v>0</v>
      </c>
      <c r="H29" s="60">
        <v>354724168.31</v>
      </c>
      <c r="I29" s="60">
        <v>0</v>
      </c>
      <c r="J29" s="60">
        <v>0</v>
      </c>
      <c r="K29" s="60">
        <v>0</v>
      </c>
      <c r="L29" s="60">
        <v>0</v>
      </c>
      <c r="M29" s="60">
        <v>3579725050.5499997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288332580.69999999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288332580.69999999</v>
      </c>
      <c r="AE29" s="60">
        <v>0</v>
      </c>
      <c r="AF29" s="60">
        <v>0</v>
      </c>
      <c r="AG29" s="60">
        <v>544407321.87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-4016116402.6729355</v>
      </c>
      <c r="BH29" s="60">
        <v>-286674959.10000002</v>
      </c>
      <c r="BI29" s="60">
        <v>0</v>
      </c>
      <c r="BJ29" s="60">
        <v>0</v>
      </c>
      <c r="BK29" s="60">
        <v>-3298588457.8329358</v>
      </c>
      <c r="BL29" s="60">
        <v>-3298588457.8329358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-357924294.72999996</v>
      </c>
      <c r="BW29" s="60">
        <v>-72928691.00999999</v>
      </c>
      <c r="BX29" s="60">
        <v>0</v>
      </c>
      <c r="BY29" s="60">
        <v>-25828732.969999999</v>
      </c>
      <c r="BZ29" s="60">
        <v>-837563.91999999993</v>
      </c>
      <c r="CA29" s="60">
        <v>-5210047.76</v>
      </c>
      <c r="CB29" s="60">
        <v>-26626708.09</v>
      </c>
      <c r="CC29" s="60">
        <v>-25953.74</v>
      </c>
      <c r="CD29" s="60">
        <v>-5337480.3899999997</v>
      </c>
      <c r="CE29" s="60">
        <v>-9062204.1400000006</v>
      </c>
      <c r="CF29" s="60">
        <v>0</v>
      </c>
      <c r="CG29" s="60">
        <v>-310449512.87999994</v>
      </c>
      <c r="CH29" s="60">
        <v>-408948024.83999997</v>
      </c>
      <c r="CI29" s="60">
        <v>0</v>
      </c>
      <c r="CJ29" s="60">
        <v>-390994690.13999999</v>
      </c>
      <c r="CK29" s="60">
        <v>-6221729.6100000003</v>
      </c>
      <c r="CL29" s="60">
        <v>-384772960.52999997</v>
      </c>
      <c r="CM29" s="60">
        <v>0</v>
      </c>
      <c r="CN29" s="60">
        <v>-17953334.699999988</v>
      </c>
      <c r="CO29" s="60">
        <v>0</v>
      </c>
      <c r="CP29" s="60">
        <v>0</v>
      </c>
      <c r="CQ29" s="60">
        <v>0</v>
      </c>
      <c r="CR29" s="60">
        <v>0</v>
      </c>
      <c r="CS29" s="60">
        <v>0</v>
      </c>
      <c r="CT29" s="60">
        <v>0</v>
      </c>
      <c r="CU29" s="60">
        <v>0</v>
      </c>
      <c r="CV29" s="60">
        <v>0</v>
      </c>
      <c r="CW29" s="60">
        <v>0</v>
      </c>
      <c r="CX29" s="60">
        <v>0</v>
      </c>
      <c r="CY29" s="60">
        <v>0</v>
      </c>
      <c r="CZ29" s="60">
        <v>114382207.55</v>
      </c>
      <c r="DA29" s="60">
        <v>114382207.55</v>
      </c>
      <c r="DB29" s="60">
        <v>0</v>
      </c>
      <c r="DC29" s="60">
        <v>0</v>
      </c>
      <c r="DD29" s="60">
        <v>2642616.23</v>
      </c>
      <c r="DE29" s="60">
        <v>-18526311.82</v>
      </c>
      <c r="DF29" s="60">
        <v>-18526302.370000001</v>
      </c>
      <c r="DG29" s="60">
        <v>-9.4499999999999993</v>
      </c>
      <c r="DH29" s="60">
        <v>0</v>
      </c>
      <c r="DI29" s="60">
        <v>0</v>
      </c>
      <c r="DJ29" s="60">
        <v>1896687175.3400073</v>
      </c>
      <c r="DK29" s="60">
        <v>2682822098.9900074</v>
      </c>
      <c r="DL29" s="60">
        <v>-786134923.64999998</v>
      </c>
      <c r="DM29" s="60">
        <v>1896687175.3400073</v>
      </c>
      <c r="DN29" s="60">
        <v>0</v>
      </c>
      <c r="DO29" s="60">
        <v>2242198893.1129284</v>
      </c>
      <c r="DP29" s="60">
        <v>440623205.87706393</v>
      </c>
      <c r="DQ29" s="4"/>
      <c r="DR29" s="4"/>
    </row>
    <row r="30" spans="1:122" ht="12.75" customHeight="1">
      <c r="A30" s="43" t="s">
        <v>47</v>
      </c>
      <c r="B30" s="58">
        <v>1034</v>
      </c>
      <c r="C30" s="59" t="s">
        <v>376</v>
      </c>
      <c r="D30" s="60">
        <v>910316645.93999994</v>
      </c>
      <c r="E30" s="60">
        <v>449312659.75999999</v>
      </c>
      <c r="F30" s="60">
        <v>0</v>
      </c>
      <c r="G30" s="60">
        <v>0</v>
      </c>
      <c r="H30" s="60">
        <v>12603784.220000001</v>
      </c>
      <c r="I30" s="60">
        <v>76209724.879999995</v>
      </c>
      <c r="J30" s="60">
        <v>0</v>
      </c>
      <c r="K30" s="60">
        <v>0</v>
      </c>
      <c r="L30" s="60">
        <v>3414.53</v>
      </c>
      <c r="M30" s="60">
        <v>354182736.13</v>
      </c>
      <c r="N30" s="60">
        <v>6313000</v>
      </c>
      <c r="O30" s="60">
        <v>371121200.10000002</v>
      </c>
      <c r="P30" s="60">
        <v>8754868.75</v>
      </c>
      <c r="Q30" s="60">
        <v>0</v>
      </c>
      <c r="R30" s="60">
        <v>0</v>
      </c>
      <c r="S30" s="60">
        <v>0</v>
      </c>
      <c r="T30" s="60">
        <v>0</v>
      </c>
      <c r="U30" s="60">
        <v>362366331.35000002</v>
      </c>
      <c r="V30" s="60">
        <v>0</v>
      </c>
      <c r="W30" s="60">
        <v>0</v>
      </c>
      <c r="X30" s="60">
        <v>22733695.050000001</v>
      </c>
      <c r="Y30" s="60">
        <v>19862723.84</v>
      </c>
      <c r="Z30" s="60">
        <v>0</v>
      </c>
      <c r="AA30" s="60">
        <v>5178488.3899999997</v>
      </c>
      <c r="AB30" s="60">
        <v>-3514899.17</v>
      </c>
      <c r="AC30" s="60">
        <v>0</v>
      </c>
      <c r="AD30" s="60">
        <v>-1333.45</v>
      </c>
      <c r="AE30" s="60">
        <v>12197631.6</v>
      </c>
      <c r="AF30" s="60">
        <v>-10988916.16</v>
      </c>
      <c r="AG30" s="60">
        <v>66906572.530000001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242518.5</v>
      </c>
      <c r="AO30" s="60">
        <v>242518.5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-833083295.31999993</v>
      </c>
      <c r="BH30" s="60">
        <v>0</v>
      </c>
      <c r="BI30" s="60">
        <v>0</v>
      </c>
      <c r="BJ30" s="60">
        <v>0</v>
      </c>
      <c r="BK30" s="60">
        <v>-820433859.86000001</v>
      </c>
      <c r="BL30" s="60">
        <v>-449312659.75999999</v>
      </c>
      <c r="BM30" s="60">
        <v>-371121200.10000002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-11038848.539999999</v>
      </c>
      <c r="BW30" s="60">
        <v>-1610586.92</v>
      </c>
      <c r="BX30" s="60">
        <v>-20769.23</v>
      </c>
      <c r="BY30" s="60">
        <v>0</v>
      </c>
      <c r="BZ30" s="60">
        <v>0</v>
      </c>
      <c r="CA30" s="60">
        <v>-619536.18000000005</v>
      </c>
      <c r="CB30" s="60">
        <v>-204774.73</v>
      </c>
      <c r="CC30" s="60">
        <v>-359222.3</v>
      </c>
      <c r="CD30" s="60">
        <v>0</v>
      </c>
      <c r="CE30" s="60">
        <v>-406284.48</v>
      </c>
      <c r="CF30" s="60">
        <v>0</v>
      </c>
      <c r="CG30" s="60">
        <v>-70466014.88000001</v>
      </c>
      <c r="CH30" s="60">
        <v>-13134457.32</v>
      </c>
      <c r="CI30" s="60">
        <v>0</v>
      </c>
      <c r="CJ30" s="60">
        <v>0</v>
      </c>
      <c r="CK30" s="60">
        <v>0</v>
      </c>
      <c r="CL30" s="60">
        <v>0</v>
      </c>
      <c r="CM30" s="60">
        <v>0</v>
      </c>
      <c r="CN30" s="60">
        <v>-13134457.32</v>
      </c>
      <c r="CO30" s="60">
        <v>0</v>
      </c>
      <c r="CP30" s="60">
        <v>0</v>
      </c>
      <c r="CQ30" s="60">
        <v>0</v>
      </c>
      <c r="CR30" s="60">
        <v>0</v>
      </c>
      <c r="CS30" s="60">
        <v>0</v>
      </c>
      <c r="CT30" s="60">
        <v>0</v>
      </c>
      <c r="CU30" s="60">
        <v>0</v>
      </c>
      <c r="CV30" s="60">
        <v>0</v>
      </c>
      <c r="CW30" s="60">
        <v>0</v>
      </c>
      <c r="CX30" s="60">
        <v>0</v>
      </c>
      <c r="CY30" s="60">
        <v>0</v>
      </c>
      <c r="CZ30" s="60">
        <v>0</v>
      </c>
      <c r="DA30" s="60">
        <v>0</v>
      </c>
      <c r="DB30" s="60">
        <v>0</v>
      </c>
      <c r="DC30" s="60">
        <v>0</v>
      </c>
      <c r="DD30" s="60">
        <v>342462.51</v>
      </c>
      <c r="DE30" s="60">
        <v>-48691802.060000002</v>
      </c>
      <c r="DF30" s="60">
        <v>-43983173.329999998</v>
      </c>
      <c r="DG30" s="60">
        <v>-4708628.7300000004</v>
      </c>
      <c r="DH30" s="60">
        <v>0</v>
      </c>
      <c r="DI30" s="60">
        <v>-8982218.0099999998</v>
      </c>
      <c r="DJ30" s="60">
        <v>231174803.39999998</v>
      </c>
      <c r="DK30" s="60">
        <v>330307910.14999998</v>
      </c>
      <c r="DL30" s="60">
        <v>-99133106.75</v>
      </c>
      <c r="DM30" s="60">
        <v>231174803.39999998</v>
      </c>
      <c r="DN30" s="60">
        <v>0</v>
      </c>
      <c r="DO30" s="60">
        <v>323540574.16999912</v>
      </c>
      <c r="DP30" s="60">
        <v>6767335.7399999946</v>
      </c>
      <c r="DQ30" s="4"/>
      <c r="DR30" s="4"/>
    </row>
    <row r="31" spans="1:122" ht="12.75" customHeight="1">
      <c r="A31" s="43" t="s">
        <v>49</v>
      </c>
      <c r="B31" s="58">
        <v>1035</v>
      </c>
      <c r="C31" s="59" t="s">
        <v>376</v>
      </c>
      <c r="D31" s="60">
        <v>10094584539.709999</v>
      </c>
      <c r="E31" s="60">
        <v>7948202843.5999994</v>
      </c>
      <c r="F31" s="60">
        <v>0</v>
      </c>
      <c r="G31" s="60">
        <v>0</v>
      </c>
      <c r="H31" s="60">
        <v>457365448.80000001</v>
      </c>
      <c r="I31" s="60">
        <v>340888227.94999999</v>
      </c>
      <c r="J31" s="60">
        <v>0</v>
      </c>
      <c r="K31" s="60">
        <v>244232916.41</v>
      </c>
      <c r="L31" s="60">
        <v>0</v>
      </c>
      <c r="M31" s="60">
        <v>6905716250.4399996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202917395.16999999</v>
      </c>
      <c r="Y31" s="60">
        <v>0</v>
      </c>
      <c r="Z31" s="60">
        <v>0</v>
      </c>
      <c r="AA31" s="60">
        <v>267418485.84999999</v>
      </c>
      <c r="AB31" s="60">
        <v>-66906290.68</v>
      </c>
      <c r="AC31" s="60">
        <v>0</v>
      </c>
      <c r="AD31" s="60">
        <v>2405200</v>
      </c>
      <c r="AE31" s="60">
        <v>0</v>
      </c>
      <c r="AF31" s="60">
        <v>0</v>
      </c>
      <c r="AG31" s="60">
        <v>1578147885.72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150000</v>
      </c>
      <c r="AO31" s="60">
        <v>150000</v>
      </c>
      <c r="AP31" s="60">
        <v>0</v>
      </c>
      <c r="AQ31" s="60">
        <v>0</v>
      </c>
      <c r="AR31" s="60">
        <v>363571915.22000003</v>
      </c>
      <c r="AS31" s="60">
        <v>1594500</v>
      </c>
      <c r="AT31" s="60">
        <v>0</v>
      </c>
      <c r="AU31" s="60">
        <v>1594500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-8634179656.8990364</v>
      </c>
      <c r="BH31" s="60">
        <v>-387159299.52999997</v>
      </c>
      <c r="BI31" s="60">
        <v>0</v>
      </c>
      <c r="BJ31" s="60">
        <v>0</v>
      </c>
      <c r="BK31" s="60">
        <v>-7919283109.9090357</v>
      </c>
      <c r="BL31" s="60">
        <v>-7919283109.9090357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-5863100</v>
      </c>
      <c r="BV31" s="60">
        <v>-220624866.31</v>
      </c>
      <c r="BW31" s="60">
        <v>-101249281.14999999</v>
      </c>
      <c r="BX31" s="60">
        <v>-5764.33</v>
      </c>
      <c r="BY31" s="60">
        <v>-1460991.65</v>
      </c>
      <c r="BZ31" s="60">
        <v>0</v>
      </c>
      <c r="CA31" s="60">
        <v>-17259056.93</v>
      </c>
      <c r="CB31" s="60">
        <v>-38807995.579999998</v>
      </c>
      <c r="CC31" s="60">
        <v>-472176.37</v>
      </c>
      <c r="CD31" s="60">
        <v>0</v>
      </c>
      <c r="CE31" s="60">
        <v>-43243296.289999999</v>
      </c>
      <c r="CF31" s="60">
        <v>0</v>
      </c>
      <c r="CG31" s="60">
        <v>-1342087884.76</v>
      </c>
      <c r="CH31" s="60">
        <v>-392909905.94</v>
      </c>
      <c r="CI31" s="60">
        <v>0</v>
      </c>
      <c r="CJ31" s="60">
        <v>-369489211.94</v>
      </c>
      <c r="CK31" s="60">
        <v>-25725613</v>
      </c>
      <c r="CL31" s="60">
        <v>-343763598.94</v>
      </c>
      <c r="CM31" s="60">
        <v>0</v>
      </c>
      <c r="CN31" s="60">
        <v>-23420694</v>
      </c>
      <c r="CO31" s="60">
        <v>-1089853142.29</v>
      </c>
      <c r="CP31" s="60">
        <v>14968137.77</v>
      </c>
      <c r="CQ31" s="60">
        <v>-1104821280.0599999</v>
      </c>
      <c r="CR31" s="60">
        <v>0</v>
      </c>
      <c r="CS31" s="60">
        <v>0</v>
      </c>
      <c r="CT31" s="60">
        <v>0</v>
      </c>
      <c r="CU31" s="60">
        <v>0</v>
      </c>
      <c r="CV31" s="60">
        <v>0</v>
      </c>
      <c r="CW31" s="60">
        <v>0</v>
      </c>
      <c r="CX31" s="60">
        <v>0</v>
      </c>
      <c r="CY31" s="60">
        <v>0</v>
      </c>
      <c r="CZ31" s="60">
        <v>148338769.33000001</v>
      </c>
      <c r="DA31" s="60">
        <v>148338769.33000001</v>
      </c>
      <c r="DB31" s="60">
        <v>0</v>
      </c>
      <c r="DC31" s="60">
        <v>0</v>
      </c>
      <c r="DD31" s="60">
        <v>2280542.21</v>
      </c>
      <c r="DE31" s="60">
        <v>-9944148.0700000003</v>
      </c>
      <c r="DF31" s="60">
        <v>-9890398.0700000003</v>
      </c>
      <c r="DG31" s="60">
        <v>-53750</v>
      </c>
      <c r="DH31" s="60">
        <v>0</v>
      </c>
      <c r="DI31" s="60">
        <v>0</v>
      </c>
      <c r="DJ31" s="60">
        <v>2988542754.9489651</v>
      </c>
      <c r="DK31" s="60">
        <v>4303337635.3789654</v>
      </c>
      <c r="DL31" s="60">
        <v>-1314794880.4300001</v>
      </c>
      <c r="DM31" s="60">
        <v>2988542754.9489651</v>
      </c>
      <c r="DN31" s="60">
        <v>0</v>
      </c>
      <c r="DO31" s="60">
        <v>4185020637.3280067</v>
      </c>
      <c r="DP31" s="60">
        <v>118316998.05096269</v>
      </c>
      <c r="DQ31" s="4"/>
      <c r="DR31" s="4"/>
    </row>
    <row r="32" spans="1:122" ht="12.75" customHeight="1">
      <c r="A32" s="43" t="s">
        <v>51</v>
      </c>
      <c r="B32" s="58">
        <v>1036</v>
      </c>
      <c r="C32" s="59" t="s">
        <v>376</v>
      </c>
      <c r="D32" s="60">
        <v>3681002010.3199997</v>
      </c>
      <c r="E32" s="60">
        <v>1724467282.79</v>
      </c>
      <c r="F32" s="60">
        <v>24486521.440000001</v>
      </c>
      <c r="G32" s="60">
        <v>0</v>
      </c>
      <c r="H32" s="60">
        <v>14713592.93</v>
      </c>
      <c r="I32" s="60">
        <v>300474817.45999998</v>
      </c>
      <c r="J32" s="60">
        <v>20629578.09</v>
      </c>
      <c r="K32" s="60">
        <v>380993302.05000001</v>
      </c>
      <c r="L32" s="60">
        <v>73299090.950000003</v>
      </c>
      <c r="M32" s="60">
        <v>909870379.87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65744389.540000007</v>
      </c>
      <c r="Y32" s="60">
        <v>0</v>
      </c>
      <c r="Z32" s="60">
        <v>0</v>
      </c>
      <c r="AA32" s="60">
        <v>994494.24</v>
      </c>
      <c r="AB32" s="60">
        <v>54755813.280000001</v>
      </c>
      <c r="AC32" s="60">
        <v>0</v>
      </c>
      <c r="AD32" s="60">
        <v>6082212.7199999997</v>
      </c>
      <c r="AE32" s="60">
        <v>-587964.22</v>
      </c>
      <c r="AF32" s="60">
        <v>4499833.5199999996</v>
      </c>
      <c r="AG32" s="60">
        <v>1577792930.9400001</v>
      </c>
      <c r="AH32" s="60">
        <v>6894300.3499999996</v>
      </c>
      <c r="AI32" s="60">
        <v>6894300.3499999996</v>
      </c>
      <c r="AJ32" s="60">
        <v>0</v>
      </c>
      <c r="AK32" s="60">
        <v>0</v>
      </c>
      <c r="AL32" s="60">
        <v>0</v>
      </c>
      <c r="AM32" s="60">
        <v>0</v>
      </c>
      <c r="AN32" s="60">
        <v>306103106.69999999</v>
      </c>
      <c r="AO32" s="60">
        <v>0</v>
      </c>
      <c r="AP32" s="60">
        <v>0</v>
      </c>
      <c r="AQ32" s="60">
        <v>306103106.69999999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-3480097248.8022246</v>
      </c>
      <c r="BH32" s="60">
        <v>-1586902.48</v>
      </c>
      <c r="BI32" s="60">
        <v>0</v>
      </c>
      <c r="BJ32" s="60">
        <v>0</v>
      </c>
      <c r="BK32" s="60">
        <v>-3311119021.7422247</v>
      </c>
      <c r="BL32" s="60">
        <v>-1551185358.3371768</v>
      </c>
      <c r="BM32" s="60">
        <v>0</v>
      </c>
      <c r="BN32" s="60">
        <v>-59138109.180168681</v>
      </c>
      <c r="BO32" s="60">
        <v>-1419249479.1796353</v>
      </c>
      <c r="BP32" s="60">
        <v>-6201531.258741308</v>
      </c>
      <c r="BQ32" s="60">
        <v>0</v>
      </c>
      <c r="BR32" s="60">
        <v>-275344543.78650272</v>
      </c>
      <c r="BS32" s="60">
        <v>0</v>
      </c>
      <c r="BT32" s="60">
        <v>0</v>
      </c>
      <c r="BU32" s="60">
        <v>0</v>
      </c>
      <c r="BV32" s="60">
        <v>-128735180.14</v>
      </c>
      <c r="BW32" s="60">
        <v>-38656144.439999998</v>
      </c>
      <c r="BX32" s="60">
        <v>0</v>
      </c>
      <c r="BY32" s="60">
        <v>0</v>
      </c>
      <c r="BZ32" s="60">
        <v>0</v>
      </c>
      <c r="CA32" s="60">
        <v>-5979662.9400000004</v>
      </c>
      <c r="CB32" s="60">
        <v>-14004433.91</v>
      </c>
      <c r="CC32" s="60">
        <v>-1470931.74</v>
      </c>
      <c r="CD32" s="60">
        <v>-9047667.4600000009</v>
      </c>
      <c r="CE32" s="60">
        <v>-8153448.3899999997</v>
      </c>
      <c r="CF32" s="60">
        <v>0</v>
      </c>
      <c r="CG32" s="60">
        <v>-36673923.370000005</v>
      </c>
      <c r="CH32" s="60">
        <v>-152263607.18000001</v>
      </c>
      <c r="CI32" s="60">
        <v>0</v>
      </c>
      <c r="CJ32" s="60">
        <v>-144740539.5</v>
      </c>
      <c r="CK32" s="60">
        <v>-15786599.329999998</v>
      </c>
      <c r="CL32" s="60">
        <v>-128953940.16999999</v>
      </c>
      <c r="CM32" s="60">
        <v>0</v>
      </c>
      <c r="CN32" s="60">
        <v>-7523067.6799999997</v>
      </c>
      <c r="CO32" s="60">
        <v>-25761868.189999998</v>
      </c>
      <c r="CP32" s="60">
        <v>-119631092.56</v>
      </c>
      <c r="CQ32" s="60">
        <v>93869224.370000005</v>
      </c>
      <c r="CR32" s="60">
        <v>0</v>
      </c>
      <c r="CS32" s="60">
        <v>0</v>
      </c>
      <c r="CT32" s="60">
        <v>0</v>
      </c>
      <c r="CU32" s="60">
        <v>0</v>
      </c>
      <c r="CV32" s="60">
        <v>0</v>
      </c>
      <c r="CW32" s="60">
        <v>0</v>
      </c>
      <c r="CX32" s="60">
        <v>0</v>
      </c>
      <c r="CY32" s="60">
        <v>0</v>
      </c>
      <c r="CZ32" s="60">
        <v>55720260.329999998</v>
      </c>
      <c r="DA32" s="60">
        <v>55720260.329999998</v>
      </c>
      <c r="DB32" s="60">
        <v>0</v>
      </c>
      <c r="DC32" s="60">
        <v>0</v>
      </c>
      <c r="DD32" s="60">
        <v>44234739.799999997</v>
      </c>
      <c r="DE32" s="60">
        <v>-21657378.239999998</v>
      </c>
      <c r="DF32" s="60">
        <v>-21432582.829999998</v>
      </c>
      <c r="DG32" s="60">
        <v>-224795.41</v>
      </c>
      <c r="DH32" s="60">
        <v>63053930.109999999</v>
      </c>
      <c r="DI32" s="60">
        <v>0</v>
      </c>
      <c r="DJ32" s="60">
        <v>441516002.03999996</v>
      </c>
      <c r="DK32" s="60">
        <v>629569568.51999998</v>
      </c>
      <c r="DL32" s="60">
        <v>-188053566.47999999</v>
      </c>
      <c r="DM32" s="60">
        <v>441516002.03999996</v>
      </c>
      <c r="DN32" s="60">
        <v>0</v>
      </c>
      <c r="DO32" s="60">
        <v>465338730.37222099</v>
      </c>
      <c r="DP32" s="60">
        <v>164230838.14777505</v>
      </c>
      <c r="DQ32" s="4"/>
      <c r="DR32" s="4"/>
    </row>
    <row r="33" spans="1:122" ht="12.75" customHeight="1">
      <c r="A33" s="43" t="s">
        <v>53</v>
      </c>
      <c r="B33" s="58">
        <v>1037</v>
      </c>
      <c r="C33" s="59" t="s">
        <v>376</v>
      </c>
      <c r="D33" s="60">
        <v>918345610.58000016</v>
      </c>
      <c r="E33" s="60">
        <v>898647335.29000008</v>
      </c>
      <c r="F33" s="60">
        <v>-95379.839999999997</v>
      </c>
      <c r="G33" s="60">
        <v>0</v>
      </c>
      <c r="H33" s="60">
        <v>7123313.1699999999</v>
      </c>
      <c r="I33" s="60">
        <v>148638927.91999999</v>
      </c>
      <c r="J33" s="60">
        <v>0</v>
      </c>
      <c r="K33" s="60">
        <v>91083348.640000001</v>
      </c>
      <c r="L33" s="60">
        <v>5280048.21</v>
      </c>
      <c r="M33" s="60">
        <v>646623831.11000001</v>
      </c>
      <c r="N33" s="60">
        <v>-6753.92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12803974.939999999</v>
      </c>
      <c r="AH33" s="60">
        <v>6894300.3499999996</v>
      </c>
      <c r="AI33" s="60">
        <v>0</v>
      </c>
      <c r="AJ33" s="60">
        <v>6894300.3499999996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-924886306.57000005</v>
      </c>
      <c r="BH33" s="60">
        <v>-2523768.39</v>
      </c>
      <c r="BI33" s="60">
        <v>0</v>
      </c>
      <c r="BJ33" s="60">
        <v>0</v>
      </c>
      <c r="BK33" s="60">
        <v>-898647336.29000008</v>
      </c>
      <c r="BL33" s="60">
        <v>-898647336.29000008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-4813967.6100000003</v>
      </c>
      <c r="BW33" s="60">
        <v>-18901234.280000001</v>
      </c>
      <c r="BX33" s="60">
        <v>0</v>
      </c>
      <c r="BY33" s="60">
        <v>0</v>
      </c>
      <c r="BZ33" s="60">
        <v>0</v>
      </c>
      <c r="CA33" s="60">
        <v>-859690.01</v>
      </c>
      <c r="CB33" s="60">
        <v>0</v>
      </c>
      <c r="CC33" s="60">
        <v>-73786.539999999994</v>
      </c>
      <c r="CD33" s="60">
        <v>-14111657.470000001</v>
      </c>
      <c r="CE33" s="60">
        <v>-3856100.26</v>
      </c>
      <c r="CF33" s="60">
        <v>0</v>
      </c>
      <c r="CG33" s="60">
        <v>-87316412.629999995</v>
      </c>
      <c r="CH33" s="60">
        <v>-97605385.670000002</v>
      </c>
      <c r="CI33" s="60">
        <v>1</v>
      </c>
      <c r="CJ33" s="60">
        <v>-85863752.540000007</v>
      </c>
      <c r="CK33" s="60">
        <v>-646018</v>
      </c>
      <c r="CL33" s="60">
        <v>-85217734.540000007</v>
      </c>
      <c r="CM33" s="60">
        <v>0</v>
      </c>
      <c r="CN33" s="60">
        <v>-11741634.130000001</v>
      </c>
      <c r="CO33" s="60">
        <v>1793901.3399999999</v>
      </c>
      <c r="CP33" s="60">
        <v>-1424288.92</v>
      </c>
      <c r="CQ33" s="60">
        <v>3218190.26</v>
      </c>
      <c r="CR33" s="60">
        <v>0</v>
      </c>
      <c r="CS33" s="60">
        <v>0</v>
      </c>
      <c r="CT33" s="60">
        <v>0</v>
      </c>
      <c r="CU33" s="60">
        <v>0</v>
      </c>
      <c r="CV33" s="60">
        <v>0</v>
      </c>
      <c r="CW33" s="60">
        <v>0</v>
      </c>
      <c r="CX33" s="60">
        <v>0</v>
      </c>
      <c r="CY33" s="60">
        <v>0</v>
      </c>
      <c r="CZ33" s="60">
        <v>10689494.5</v>
      </c>
      <c r="DA33" s="60">
        <v>0</v>
      </c>
      <c r="DB33" s="60">
        <v>10689494.5</v>
      </c>
      <c r="DC33" s="60">
        <v>0</v>
      </c>
      <c r="DD33" s="60">
        <v>-86225.44</v>
      </c>
      <c r="DE33" s="60">
        <v>-2108197.3600000003</v>
      </c>
      <c r="DF33" s="60">
        <v>-2108107.12</v>
      </c>
      <c r="DG33" s="60">
        <v>-90.24</v>
      </c>
      <c r="DH33" s="60">
        <v>0</v>
      </c>
      <c r="DI33" s="60">
        <v>0</v>
      </c>
      <c r="DJ33" s="60">
        <v>195810087.10000002</v>
      </c>
      <c r="DK33" s="60">
        <v>284964899.74000001</v>
      </c>
      <c r="DL33" s="60">
        <v>-89154812.640000001</v>
      </c>
      <c r="DM33" s="60">
        <v>195810087.10000002</v>
      </c>
      <c r="DN33" s="60">
        <v>0</v>
      </c>
      <c r="DO33" s="60">
        <v>378822008.36000156</v>
      </c>
      <c r="DP33" s="60">
        <v>-93857108.619999886</v>
      </c>
      <c r="DQ33" s="4"/>
      <c r="DR33" s="4"/>
    </row>
    <row r="34" spans="1:122" ht="12.75" customHeight="1">
      <c r="A34" s="43" t="s">
        <v>55</v>
      </c>
      <c r="B34" s="58">
        <v>1038</v>
      </c>
      <c r="C34" s="59" t="s">
        <v>376</v>
      </c>
      <c r="D34" s="60">
        <v>736089517.01999986</v>
      </c>
      <c r="E34" s="60">
        <v>330107722.13999999</v>
      </c>
      <c r="F34" s="60">
        <v>16051794.880000001</v>
      </c>
      <c r="G34" s="60">
        <v>0</v>
      </c>
      <c r="H34" s="60">
        <v>181521360.44</v>
      </c>
      <c r="I34" s="60">
        <v>0</v>
      </c>
      <c r="J34" s="60">
        <v>0</v>
      </c>
      <c r="K34" s="60">
        <v>78132.990000000005</v>
      </c>
      <c r="L34" s="60">
        <v>0</v>
      </c>
      <c r="M34" s="60">
        <v>132456433.83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256021831.86999989</v>
      </c>
      <c r="Y34" s="60">
        <v>0</v>
      </c>
      <c r="Z34" s="60">
        <v>0</v>
      </c>
      <c r="AA34" s="60">
        <v>10992735.810000002</v>
      </c>
      <c r="AB34" s="60">
        <v>0</v>
      </c>
      <c r="AC34" s="60">
        <v>0</v>
      </c>
      <c r="AD34" s="60">
        <v>246067590.21000004</v>
      </c>
      <c r="AE34" s="60">
        <v>-5306442</v>
      </c>
      <c r="AF34" s="60">
        <v>4267947.849999845</v>
      </c>
      <c r="AG34" s="60">
        <v>149959963.01000002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-713402264.2299999</v>
      </c>
      <c r="BH34" s="60">
        <v>-12519377.210000001</v>
      </c>
      <c r="BI34" s="60">
        <v>0</v>
      </c>
      <c r="BJ34" s="60">
        <v>0</v>
      </c>
      <c r="BK34" s="60">
        <v>-586129554.00999987</v>
      </c>
      <c r="BL34" s="60">
        <v>-330107722.13999999</v>
      </c>
      <c r="BM34" s="60">
        <v>0</v>
      </c>
      <c r="BN34" s="60">
        <v>-256021831.86999989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-81815262.549999997</v>
      </c>
      <c r="BW34" s="60">
        <v>-32938070.460000001</v>
      </c>
      <c r="BX34" s="60">
        <v>0</v>
      </c>
      <c r="BY34" s="60">
        <v>0</v>
      </c>
      <c r="BZ34" s="60">
        <v>0</v>
      </c>
      <c r="CA34" s="60">
        <v>-2738136.22</v>
      </c>
      <c r="CB34" s="60">
        <v>-5997204.9299999997</v>
      </c>
      <c r="CC34" s="60">
        <v>-153476.98000000001</v>
      </c>
      <c r="CD34" s="60">
        <v>-11228929.119999999</v>
      </c>
      <c r="CE34" s="60">
        <v>-12820323.210000003</v>
      </c>
      <c r="CF34" s="60">
        <v>0</v>
      </c>
      <c r="CG34" s="60">
        <v>-38601113.670000017</v>
      </c>
      <c r="CH34" s="60">
        <v>-58941467.600000024</v>
      </c>
      <c r="CI34" s="60">
        <v>0</v>
      </c>
      <c r="CJ34" s="60">
        <v>-50372688.76000002</v>
      </c>
      <c r="CK34" s="60">
        <v>-15376088.310000002</v>
      </c>
      <c r="CL34" s="60">
        <v>0</v>
      </c>
      <c r="CM34" s="60">
        <v>-34996600.450000018</v>
      </c>
      <c r="CN34" s="60">
        <v>-8568778.8400000036</v>
      </c>
      <c r="CO34" s="60">
        <v>0</v>
      </c>
      <c r="CP34" s="60">
        <v>0</v>
      </c>
      <c r="CQ34" s="60">
        <v>0</v>
      </c>
      <c r="CR34" s="60">
        <v>0</v>
      </c>
      <c r="CS34" s="60">
        <v>0</v>
      </c>
      <c r="CT34" s="60">
        <v>0</v>
      </c>
      <c r="CU34" s="60">
        <v>0</v>
      </c>
      <c r="CV34" s="60">
        <v>0</v>
      </c>
      <c r="CW34" s="60">
        <v>0</v>
      </c>
      <c r="CX34" s="60">
        <v>0</v>
      </c>
      <c r="CY34" s="60">
        <v>0</v>
      </c>
      <c r="CZ34" s="60">
        <v>22110280.600000005</v>
      </c>
      <c r="DA34" s="60">
        <v>41278278.690000005</v>
      </c>
      <c r="DB34" s="60">
        <v>-19167998.09</v>
      </c>
      <c r="DC34" s="60">
        <v>0</v>
      </c>
      <c r="DD34" s="60">
        <v>7111712.620000001</v>
      </c>
      <c r="DE34" s="60">
        <v>-8881639.2899999991</v>
      </c>
      <c r="DF34" s="60">
        <v>-1439951.9</v>
      </c>
      <c r="DG34" s="60">
        <v>-7441687.3899999987</v>
      </c>
      <c r="DH34" s="60">
        <v>0</v>
      </c>
      <c r="DI34" s="60">
        <v>0</v>
      </c>
      <c r="DJ34" s="60">
        <v>489968977.82393098</v>
      </c>
      <c r="DK34" s="60">
        <v>629149166.22393095</v>
      </c>
      <c r="DL34" s="60">
        <v>-139180188.40000001</v>
      </c>
      <c r="DM34" s="60">
        <v>489968977.82393098</v>
      </c>
      <c r="DN34" s="60">
        <v>0</v>
      </c>
      <c r="DO34" s="60">
        <v>645063027.10393381</v>
      </c>
      <c r="DP34" s="60">
        <v>-15913860.880000055</v>
      </c>
      <c r="DQ34" s="4"/>
      <c r="DR34" s="4"/>
    </row>
    <row r="35" spans="1:122" ht="12.75" customHeight="1">
      <c r="A35" s="43" t="s">
        <v>57</v>
      </c>
      <c r="B35" s="58">
        <v>1039</v>
      </c>
      <c r="C35" s="59" t="s">
        <v>376</v>
      </c>
      <c r="D35" s="60">
        <v>454993427.59000003</v>
      </c>
      <c r="E35" s="60">
        <v>462738644.08000004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437139197.60000002</v>
      </c>
      <c r="N35" s="60">
        <v>25599446.48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-7722422.79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-22793.7</v>
      </c>
      <c r="AT35" s="60">
        <v>0</v>
      </c>
      <c r="AU35" s="60">
        <v>-22793.7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-406899451.98999995</v>
      </c>
      <c r="BH35" s="60">
        <v>-1875000</v>
      </c>
      <c r="BI35" s="60">
        <v>0</v>
      </c>
      <c r="BJ35" s="60">
        <v>0</v>
      </c>
      <c r="BK35" s="60">
        <v>-387927396.36999995</v>
      </c>
      <c r="BL35" s="60">
        <v>-387927396.36999995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-17097055.620000001</v>
      </c>
      <c r="BX35" s="60">
        <v>0</v>
      </c>
      <c r="BY35" s="60">
        <v>0</v>
      </c>
      <c r="BZ35" s="60">
        <v>0</v>
      </c>
      <c r="CA35" s="60">
        <v>-1509999.28</v>
      </c>
      <c r="CB35" s="60">
        <v>-5915041.6299999999</v>
      </c>
      <c r="CC35" s="60">
        <v>-49323.4</v>
      </c>
      <c r="CD35" s="60">
        <v>-9375000</v>
      </c>
      <c r="CE35" s="60">
        <v>-247691.31</v>
      </c>
      <c r="CF35" s="60">
        <v>0</v>
      </c>
      <c r="CG35" s="60">
        <v>23544213.66</v>
      </c>
      <c r="CH35" s="60">
        <v>-4990243.6899999995</v>
      </c>
      <c r="CI35" s="60">
        <v>0</v>
      </c>
      <c r="CJ35" s="60">
        <v>-315879.85999999987</v>
      </c>
      <c r="CK35" s="60">
        <v>-3027519</v>
      </c>
      <c r="CL35" s="60">
        <v>2711639.14</v>
      </c>
      <c r="CM35" s="60">
        <v>0</v>
      </c>
      <c r="CN35" s="60">
        <v>-4674363.83</v>
      </c>
      <c r="CO35" s="60">
        <v>0</v>
      </c>
      <c r="CP35" s="60">
        <v>0</v>
      </c>
      <c r="CQ35" s="60">
        <v>0</v>
      </c>
      <c r="CR35" s="60">
        <v>0</v>
      </c>
      <c r="CS35" s="60">
        <v>0</v>
      </c>
      <c r="CT35" s="60">
        <v>0</v>
      </c>
      <c r="CU35" s="60">
        <v>0</v>
      </c>
      <c r="CV35" s="60">
        <v>0</v>
      </c>
      <c r="CW35" s="60">
        <v>0</v>
      </c>
      <c r="CX35" s="60">
        <v>0</v>
      </c>
      <c r="CY35" s="60">
        <v>0</v>
      </c>
      <c r="CZ35" s="60">
        <v>29401806.539999999</v>
      </c>
      <c r="DA35" s="60">
        <v>29437560.539999999</v>
      </c>
      <c r="DB35" s="60">
        <v>-35754</v>
      </c>
      <c r="DC35" s="60">
        <v>0</v>
      </c>
      <c r="DD35" s="60">
        <v>0</v>
      </c>
      <c r="DE35" s="60">
        <v>-867349.19</v>
      </c>
      <c r="DF35" s="60">
        <v>-867349.19</v>
      </c>
      <c r="DG35" s="60">
        <v>0</v>
      </c>
      <c r="DH35" s="60">
        <v>0</v>
      </c>
      <c r="DI35" s="60">
        <v>0</v>
      </c>
      <c r="DJ35" s="60">
        <v>-70921761.189999998</v>
      </c>
      <c r="DK35" s="60">
        <v>-70921761.189999998</v>
      </c>
      <c r="DL35" s="60">
        <v>0</v>
      </c>
      <c r="DM35" s="60">
        <v>-70921761.189999998</v>
      </c>
      <c r="DN35" s="60">
        <v>0</v>
      </c>
      <c r="DO35" s="60">
        <v>-142559950.44999909</v>
      </c>
      <c r="DP35" s="60">
        <v>71638189.26000008</v>
      </c>
      <c r="DQ35" s="4"/>
      <c r="DR35" s="4"/>
    </row>
    <row r="36" spans="1:122" ht="12.75" customHeight="1">
      <c r="A36" s="43" t="s">
        <v>59</v>
      </c>
      <c r="B36" s="58">
        <v>1040</v>
      </c>
      <c r="C36" s="59" t="s">
        <v>376</v>
      </c>
      <c r="D36" s="60">
        <v>423403939</v>
      </c>
      <c r="E36" s="60">
        <v>281194675</v>
      </c>
      <c r="F36" s="60">
        <v>0</v>
      </c>
      <c r="G36" s="60">
        <v>0</v>
      </c>
      <c r="H36" s="60">
        <v>3987403</v>
      </c>
      <c r="I36" s="60">
        <v>0</v>
      </c>
      <c r="J36" s="60">
        <v>0</v>
      </c>
      <c r="K36" s="60">
        <v>14135036</v>
      </c>
      <c r="L36" s="60">
        <v>0</v>
      </c>
      <c r="M36" s="60">
        <v>263072236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32743883</v>
      </c>
      <c r="Y36" s="60">
        <v>0</v>
      </c>
      <c r="Z36" s="60">
        <v>0</v>
      </c>
      <c r="AA36" s="60">
        <v>-217225</v>
      </c>
      <c r="AB36" s="60">
        <v>0</v>
      </c>
      <c r="AC36" s="60">
        <v>0</v>
      </c>
      <c r="AD36" s="60">
        <v>0</v>
      </c>
      <c r="AE36" s="60">
        <v>0</v>
      </c>
      <c r="AF36" s="60">
        <v>32961108</v>
      </c>
      <c r="AG36" s="60">
        <v>109465381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-455859775.99000001</v>
      </c>
      <c r="BH36" s="60">
        <v>-1728374</v>
      </c>
      <c r="BI36" s="60">
        <v>0</v>
      </c>
      <c r="BJ36" s="60">
        <v>0</v>
      </c>
      <c r="BK36" s="60">
        <v>-423403940</v>
      </c>
      <c r="BL36" s="60">
        <v>-281194676</v>
      </c>
      <c r="BM36" s="60">
        <v>0</v>
      </c>
      <c r="BN36" s="60">
        <v>-32743883</v>
      </c>
      <c r="BO36" s="60">
        <v>-109465381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9.9999904632568359E-3</v>
      </c>
      <c r="BW36" s="60">
        <v>-15170812</v>
      </c>
      <c r="BX36" s="60">
        <v>0</v>
      </c>
      <c r="BY36" s="60">
        <v>0</v>
      </c>
      <c r="BZ36" s="60">
        <v>0</v>
      </c>
      <c r="CA36" s="60">
        <v>-1082068</v>
      </c>
      <c r="CB36" s="60">
        <v>-2151332</v>
      </c>
      <c r="CC36" s="60">
        <v>-2916907</v>
      </c>
      <c r="CD36" s="60">
        <v>-8004086</v>
      </c>
      <c r="CE36" s="60">
        <v>-1016419</v>
      </c>
      <c r="CF36" s="60">
        <v>-15556650</v>
      </c>
      <c r="CG36" s="60">
        <v>-5278866</v>
      </c>
      <c r="CH36" s="60">
        <v>-2039548</v>
      </c>
      <c r="CI36" s="60">
        <v>0</v>
      </c>
      <c r="CJ36" s="60">
        <v>-2039548</v>
      </c>
      <c r="CK36" s="60">
        <v>-2039548</v>
      </c>
      <c r="CL36" s="60">
        <v>0</v>
      </c>
      <c r="CM36" s="60">
        <v>0</v>
      </c>
      <c r="CN36" s="60">
        <v>0</v>
      </c>
      <c r="CO36" s="60">
        <v>0</v>
      </c>
      <c r="CP36" s="60">
        <v>0</v>
      </c>
      <c r="CQ36" s="60">
        <v>0</v>
      </c>
      <c r="CR36" s="60">
        <v>0</v>
      </c>
      <c r="CS36" s="60">
        <v>0</v>
      </c>
      <c r="CT36" s="60">
        <v>0</v>
      </c>
      <c r="CU36" s="60">
        <v>0</v>
      </c>
      <c r="CV36" s="60">
        <v>0</v>
      </c>
      <c r="CW36" s="60">
        <v>0</v>
      </c>
      <c r="CX36" s="60">
        <v>0</v>
      </c>
      <c r="CY36" s="60">
        <v>0</v>
      </c>
      <c r="CZ36" s="60">
        <v>0</v>
      </c>
      <c r="DA36" s="60">
        <v>0</v>
      </c>
      <c r="DB36" s="60">
        <v>0</v>
      </c>
      <c r="DC36" s="60">
        <v>-2258347</v>
      </c>
      <c r="DD36" s="60">
        <v>720185</v>
      </c>
      <c r="DE36" s="60">
        <v>-1701156</v>
      </c>
      <c r="DF36" s="60">
        <v>-1701156</v>
      </c>
      <c r="DG36" s="60">
        <v>0</v>
      </c>
      <c r="DH36" s="60">
        <v>0</v>
      </c>
      <c r="DI36" s="60">
        <v>0</v>
      </c>
      <c r="DJ36" s="60">
        <v>90973299</v>
      </c>
      <c r="DK36" s="60">
        <v>140090593</v>
      </c>
      <c r="DL36" s="60">
        <v>-49117294</v>
      </c>
      <c r="DM36" s="60">
        <v>90973299</v>
      </c>
      <c r="DN36" s="60">
        <v>0</v>
      </c>
      <c r="DO36" s="60">
        <v>177825296</v>
      </c>
      <c r="DP36" s="60">
        <v>-37734702.99000001</v>
      </c>
      <c r="DQ36" s="4"/>
      <c r="DR36" s="4"/>
    </row>
    <row r="37" spans="1:122" ht="12.75" customHeight="1">
      <c r="A37" s="43" t="s">
        <v>61</v>
      </c>
      <c r="B37" s="58">
        <v>1043</v>
      </c>
      <c r="C37" s="59" t="s">
        <v>376</v>
      </c>
      <c r="D37" s="60">
        <v>1745923431.79</v>
      </c>
      <c r="E37" s="60">
        <v>1427375099.0699999</v>
      </c>
      <c r="F37" s="60">
        <v>0</v>
      </c>
      <c r="G37" s="60">
        <v>0</v>
      </c>
      <c r="H37" s="60">
        <v>1063254315.8</v>
      </c>
      <c r="I37" s="60">
        <v>93507786.909999996</v>
      </c>
      <c r="J37" s="60">
        <v>0</v>
      </c>
      <c r="K37" s="60">
        <v>0</v>
      </c>
      <c r="L37" s="60">
        <v>124054794.53</v>
      </c>
      <c r="M37" s="60">
        <v>146558201.83000001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311654032.37</v>
      </c>
      <c r="AH37" s="60">
        <v>6894300.3499999996</v>
      </c>
      <c r="AI37" s="60">
        <v>0</v>
      </c>
      <c r="AJ37" s="60">
        <v>6894300.3499999996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-1375606462.8204138</v>
      </c>
      <c r="BH37" s="60">
        <v>-6700116.4299999997</v>
      </c>
      <c r="BI37" s="60">
        <v>0</v>
      </c>
      <c r="BJ37" s="60">
        <v>-93778.74</v>
      </c>
      <c r="BK37" s="60">
        <v>-1108304016.8104136</v>
      </c>
      <c r="BL37" s="60">
        <v>-1108304016.8104136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-170551895.66999999</v>
      </c>
      <c r="BW37" s="60">
        <v>-89956655.170000002</v>
      </c>
      <c r="BX37" s="60">
        <v>0</v>
      </c>
      <c r="BY37" s="60">
        <v>0</v>
      </c>
      <c r="BZ37" s="60">
        <v>-2593586.94</v>
      </c>
      <c r="CA37" s="60">
        <v>-1512779.29</v>
      </c>
      <c r="CB37" s="60">
        <v>-5961852.8300000001</v>
      </c>
      <c r="CC37" s="60">
        <v>0</v>
      </c>
      <c r="CD37" s="60">
        <v>-26899628.57</v>
      </c>
      <c r="CE37" s="60">
        <v>-52988807.539999999</v>
      </c>
      <c r="CF37" s="60">
        <v>0</v>
      </c>
      <c r="CG37" s="60">
        <v>58996864.890000008</v>
      </c>
      <c r="CH37" s="60">
        <v>4483838.8100000024</v>
      </c>
      <c r="CI37" s="60">
        <v>137300531.78999999</v>
      </c>
      <c r="CJ37" s="60">
        <v>-22676542.509999998</v>
      </c>
      <c r="CK37" s="60">
        <v>-12675569.18</v>
      </c>
      <c r="CL37" s="60">
        <v>-3085800.83</v>
      </c>
      <c r="CM37" s="60">
        <v>-6915172.5</v>
      </c>
      <c r="CN37" s="60">
        <v>-110140150.47</v>
      </c>
      <c r="CO37" s="60">
        <v>0</v>
      </c>
      <c r="CP37" s="60">
        <v>0</v>
      </c>
      <c r="CQ37" s="60">
        <v>0</v>
      </c>
      <c r="CR37" s="60">
        <v>0</v>
      </c>
      <c r="CS37" s="60">
        <v>0</v>
      </c>
      <c r="CT37" s="60">
        <v>0</v>
      </c>
      <c r="CU37" s="60">
        <v>0</v>
      </c>
      <c r="CV37" s="60">
        <v>0</v>
      </c>
      <c r="CW37" s="60">
        <v>0</v>
      </c>
      <c r="CX37" s="60">
        <v>0</v>
      </c>
      <c r="CY37" s="60">
        <v>0</v>
      </c>
      <c r="CZ37" s="60">
        <v>56254558.780000009</v>
      </c>
      <c r="DA37" s="60">
        <v>54903515.770000011</v>
      </c>
      <c r="DB37" s="60">
        <v>1351043.01</v>
      </c>
      <c r="DC37" s="60">
        <v>0</v>
      </c>
      <c r="DD37" s="60">
        <v>2276079.6800000002</v>
      </c>
      <c r="DE37" s="60">
        <v>-4017612.3800000004</v>
      </c>
      <c r="DF37" s="60">
        <v>-4017612.3800000004</v>
      </c>
      <c r="DG37" s="60">
        <v>0</v>
      </c>
      <c r="DH37" s="60">
        <v>0</v>
      </c>
      <c r="DI37" s="60">
        <v>0</v>
      </c>
      <c r="DJ37" s="60">
        <v>117078458.80000041</v>
      </c>
      <c r="DK37" s="60">
        <v>180108987.71000043</v>
      </c>
      <c r="DL37" s="60">
        <v>-63030528.910000011</v>
      </c>
      <c r="DM37" s="60">
        <v>117078458.80000041</v>
      </c>
      <c r="DN37" s="60">
        <v>0</v>
      </c>
      <c r="DO37" s="60">
        <v>-249204846.14959145</v>
      </c>
      <c r="DP37" s="60">
        <v>429313833.85958612</v>
      </c>
      <c r="DQ37" s="4"/>
      <c r="DR37" s="4"/>
    </row>
    <row r="38" spans="1:122" ht="12.75" customHeight="1">
      <c r="A38" s="43" t="s">
        <v>63</v>
      </c>
      <c r="B38" s="58">
        <v>1044</v>
      </c>
      <c r="C38" s="59" t="s">
        <v>376</v>
      </c>
      <c r="D38" s="60">
        <v>2955468943.0099998</v>
      </c>
      <c r="E38" s="60">
        <v>2240163939.4299998</v>
      </c>
      <c r="F38" s="60">
        <v>1805108.02</v>
      </c>
      <c r="G38" s="60">
        <v>0</v>
      </c>
      <c r="H38" s="60">
        <v>393523210.63</v>
      </c>
      <c r="I38" s="60">
        <v>33578400.299999997</v>
      </c>
      <c r="J38" s="60">
        <v>0</v>
      </c>
      <c r="K38" s="60">
        <v>0</v>
      </c>
      <c r="L38" s="60">
        <v>77334824.430000007</v>
      </c>
      <c r="M38" s="60">
        <v>1731488563.49</v>
      </c>
      <c r="N38" s="60">
        <v>2433832.56</v>
      </c>
      <c r="O38" s="60">
        <v>118582843.05000001</v>
      </c>
      <c r="P38" s="60">
        <v>8448690.3699999992</v>
      </c>
      <c r="Q38" s="60">
        <v>0</v>
      </c>
      <c r="R38" s="60">
        <v>0</v>
      </c>
      <c r="S38" s="60">
        <v>0</v>
      </c>
      <c r="T38" s="60">
        <v>0</v>
      </c>
      <c r="U38" s="60">
        <v>110134152.68000001</v>
      </c>
      <c r="V38" s="60">
        <v>0</v>
      </c>
      <c r="W38" s="60">
        <v>0</v>
      </c>
      <c r="X38" s="60">
        <v>579616937.29999995</v>
      </c>
      <c r="Y38" s="60">
        <v>6331032.1900000004</v>
      </c>
      <c r="Z38" s="60">
        <v>0</v>
      </c>
      <c r="AA38" s="60">
        <v>168839310.5</v>
      </c>
      <c r="AB38" s="60">
        <v>-19404988.43</v>
      </c>
      <c r="AC38" s="60">
        <v>0</v>
      </c>
      <c r="AD38" s="60">
        <v>1509090.19</v>
      </c>
      <c r="AE38" s="60">
        <v>46351.83</v>
      </c>
      <c r="AF38" s="60">
        <v>422296141.01999998</v>
      </c>
      <c r="AG38" s="60">
        <v>17105223.23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-2377365715.1100001</v>
      </c>
      <c r="BH38" s="60">
        <v>-32961972.719999999</v>
      </c>
      <c r="BI38" s="60">
        <v>903705.52</v>
      </c>
      <c r="BJ38" s="60">
        <v>-1309201.55</v>
      </c>
      <c r="BK38" s="60">
        <v>-2266487489.8199997</v>
      </c>
      <c r="BL38" s="60">
        <v>-2064515004.5099998</v>
      </c>
      <c r="BM38" s="60">
        <v>-92130172.760000005</v>
      </c>
      <c r="BN38" s="60">
        <v>-126176773.50999999</v>
      </c>
      <c r="BO38" s="60">
        <v>16334460.960000001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-37897561.509999998</v>
      </c>
      <c r="BW38" s="60">
        <v>-39613195.030000001</v>
      </c>
      <c r="BX38" s="60">
        <v>0</v>
      </c>
      <c r="BY38" s="60">
        <v>0</v>
      </c>
      <c r="BZ38" s="60">
        <v>-1145843.69</v>
      </c>
      <c r="CA38" s="60">
        <v>-2925185.67</v>
      </c>
      <c r="CB38" s="60">
        <v>-2786992.07</v>
      </c>
      <c r="CC38" s="60">
        <v>-194425.63</v>
      </c>
      <c r="CD38" s="60">
        <v>-5505478.7000000002</v>
      </c>
      <c r="CE38" s="60">
        <v>-27055269.27</v>
      </c>
      <c r="CF38" s="60">
        <v>0</v>
      </c>
      <c r="CG38" s="60">
        <v>-97445926.280000001</v>
      </c>
      <c r="CH38" s="60">
        <v>-74542251.839999989</v>
      </c>
      <c r="CI38" s="60">
        <v>92908057.510000005</v>
      </c>
      <c r="CJ38" s="60">
        <v>-85621754.289999992</v>
      </c>
      <c r="CK38" s="60">
        <v>-1971772.91</v>
      </c>
      <c r="CL38" s="60">
        <v>-83649981.379999995</v>
      </c>
      <c r="CM38" s="60">
        <v>0</v>
      </c>
      <c r="CN38" s="60">
        <v>-81828555.060000002</v>
      </c>
      <c r="CO38" s="60">
        <v>0</v>
      </c>
      <c r="CP38" s="60">
        <v>0</v>
      </c>
      <c r="CQ38" s="60">
        <v>0</v>
      </c>
      <c r="CR38" s="60">
        <v>0</v>
      </c>
      <c r="CS38" s="60">
        <v>0</v>
      </c>
      <c r="CT38" s="60">
        <v>0</v>
      </c>
      <c r="CU38" s="60">
        <v>0</v>
      </c>
      <c r="CV38" s="60">
        <v>0</v>
      </c>
      <c r="CW38" s="60">
        <v>0</v>
      </c>
      <c r="CX38" s="60">
        <v>0</v>
      </c>
      <c r="CY38" s="60">
        <v>0</v>
      </c>
      <c r="CZ38" s="60">
        <v>0</v>
      </c>
      <c r="DA38" s="60">
        <v>0</v>
      </c>
      <c r="DB38" s="60">
        <v>0</v>
      </c>
      <c r="DC38" s="60">
        <v>-12989338.9</v>
      </c>
      <c r="DD38" s="60">
        <v>680.97</v>
      </c>
      <c r="DE38" s="60">
        <v>-9915016.5099999998</v>
      </c>
      <c r="DF38" s="60">
        <v>-9915016.5099999998</v>
      </c>
      <c r="DG38" s="60">
        <v>0</v>
      </c>
      <c r="DH38" s="60">
        <v>0</v>
      </c>
      <c r="DI38" s="60">
        <v>0</v>
      </c>
      <c r="DJ38" s="60">
        <v>916537847.77999997</v>
      </c>
      <c r="DK38" s="60">
        <v>1300128795.0899999</v>
      </c>
      <c r="DL38" s="60">
        <v>-383590947.31</v>
      </c>
      <c r="DM38" s="60">
        <v>916537847.77999997</v>
      </c>
      <c r="DN38" s="60">
        <v>0</v>
      </c>
      <c r="DO38" s="60">
        <v>819471493.46999836</v>
      </c>
      <c r="DP38" s="60">
        <v>480657301.61999965</v>
      </c>
      <c r="DQ38" s="4"/>
      <c r="DR38" s="4"/>
    </row>
    <row r="39" spans="1:122" ht="12.75" customHeight="1">
      <c r="A39" s="43" t="s">
        <v>65</v>
      </c>
      <c r="B39" s="58">
        <v>1045</v>
      </c>
      <c r="C39" s="59" t="s">
        <v>376</v>
      </c>
      <c r="D39" s="60">
        <v>10829829377.609999</v>
      </c>
      <c r="E39" s="60">
        <v>10274495618.460001</v>
      </c>
      <c r="F39" s="60">
        <v>728209.9</v>
      </c>
      <c r="G39" s="60">
        <v>0</v>
      </c>
      <c r="H39" s="60">
        <v>0</v>
      </c>
      <c r="I39" s="60">
        <v>105739750</v>
      </c>
      <c r="J39" s="60">
        <v>0</v>
      </c>
      <c r="K39" s="60">
        <v>36551217.229999997</v>
      </c>
      <c r="L39" s="60">
        <v>0</v>
      </c>
      <c r="M39" s="60">
        <v>6428174059.2600002</v>
      </c>
      <c r="N39" s="60">
        <v>3703302382.0700002</v>
      </c>
      <c r="O39" s="60">
        <v>923749215.42999995</v>
      </c>
      <c r="P39" s="60">
        <v>923749215.42999995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-492461543.30000019</v>
      </c>
      <c r="Y39" s="60">
        <v>1251259898.4400001</v>
      </c>
      <c r="Z39" s="60">
        <v>0</v>
      </c>
      <c r="AA39" s="60">
        <v>-45443363.899999999</v>
      </c>
      <c r="AB39" s="60">
        <v>158429150.69</v>
      </c>
      <c r="AC39" s="60">
        <v>62508694.659999996</v>
      </c>
      <c r="AD39" s="60">
        <v>1541395171.99</v>
      </c>
      <c r="AE39" s="60">
        <v>0</v>
      </c>
      <c r="AF39" s="60">
        <v>-3460611095.1800003</v>
      </c>
      <c r="AG39" s="60">
        <v>69155303.049999997</v>
      </c>
      <c r="AH39" s="60">
        <v>0</v>
      </c>
      <c r="AI39" s="60">
        <v>0</v>
      </c>
      <c r="AJ39" s="60">
        <v>0</v>
      </c>
      <c r="AK39" s="60">
        <v>54890783.969999999</v>
      </c>
      <c r="AL39" s="60">
        <v>54890783.969999999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-9445182618.3699989</v>
      </c>
      <c r="BH39" s="60">
        <v>-3943767.11</v>
      </c>
      <c r="BI39" s="60">
        <v>0</v>
      </c>
      <c r="BJ39" s="60">
        <v>-24556877.75</v>
      </c>
      <c r="BK39" s="60">
        <v>-9288434205.619997</v>
      </c>
      <c r="BL39" s="60">
        <v>-10274495618.459999</v>
      </c>
      <c r="BM39" s="60">
        <v>-923749215.42999995</v>
      </c>
      <c r="BN39" s="60">
        <v>2033856715.2900016</v>
      </c>
      <c r="BO39" s="60">
        <v>-69155303.049999997</v>
      </c>
      <c r="BP39" s="60">
        <v>0</v>
      </c>
      <c r="BQ39" s="60">
        <v>-54890783.969999999</v>
      </c>
      <c r="BR39" s="60">
        <v>0</v>
      </c>
      <c r="BS39" s="60">
        <v>0</v>
      </c>
      <c r="BT39" s="60">
        <v>0</v>
      </c>
      <c r="BU39" s="60">
        <v>0</v>
      </c>
      <c r="BV39" s="60">
        <v>-45766084.700000003</v>
      </c>
      <c r="BW39" s="60">
        <v>-90292538.49000001</v>
      </c>
      <c r="BX39" s="60">
        <v>0</v>
      </c>
      <c r="BY39" s="60">
        <v>0</v>
      </c>
      <c r="BZ39" s="60">
        <v>-15348298.029999999</v>
      </c>
      <c r="CA39" s="60">
        <v>-685622.13</v>
      </c>
      <c r="CB39" s="60">
        <v>-5510782</v>
      </c>
      <c r="CC39" s="60">
        <v>-2460826.88</v>
      </c>
      <c r="CD39" s="60">
        <v>-14134828.18</v>
      </c>
      <c r="CE39" s="60">
        <v>-52152181.270000003</v>
      </c>
      <c r="CF39" s="60">
        <v>7810855.2999999998</v>
      </c>
      <c r="CG39" s="60">
        <v>490897869.35999995</v>
      </c>
      <c r="CH39" s="60">
        <v>-20354937.379999999</v>
      </c>
      <c r="CI39" s="60">
        <v>0</v>
      </c>
      <c r="CJ39" s="60">
        <v>-3369402.59</v>
      </c>
      <c r="CK39" s="60">
        <v>-2901837.79</v>
      </c>
      <c r="CL39" s="60">
        <v>-467564.79999999999</v>
      </c>
      <c r="CM39" s="60">
        <v>0</v>
      </c>
      <c r="CN39" s="60">
        <v>-16985534.789999999</v>
      </c>
      <c r="CO39" s="60">
        <v>0</v>
      </c>
      <c r="CP39" s="60">
        <v>0</v>
      </c>
      <c r="CQ39" s="60">
        <v>0</v>
      </c>
      <c r="CR39" s="60">
        <v>0</v>
      </c>
      <c r="CS39" s="60">
        <v>0</v>
      </c>
      <c r="CT39" s="60">
        <v>0</v>
      </c>
      <c r="CU39" s="60">
        <v>0</v>
      </c>
      <c r="CV39" s="60">
        <v>0</v>
      </c>
      <c r="CW39" s="60">
        <v>0</v>
      </c>
      <c r="CX39" s="60">
        <v>0</v>
      </c>
      <c r="CY39" s="60">
        <v>0</v>
      </c>
      <c r="CZ39" s="60">
        <v>886754105</v>
      </c>
      <c r="DA39" s="60">
        <v>350451152</v>
      </c>
      <c r="DB39" s="60">
        <v>536302953</v>
      </c>
      <c r="DC39" s="60">
        <v>0</v>
      </c>
      <c r="DD39" s="60">
        <v>14377685.779999999</v>
      </c>
      <c r="DE39" s="60">
        <v>-389878984.04000002</v>
      </c>
      <c r="DF39" s="60">
        <v>-11749515.560000001</v>
      </c>
      <c r="DG39" s="60">
        <v>-378129468.48000002</v>
      </c>
      <c r="DH39" s="60">
        <v>0</v>
      </c>
      <c r="DI39" s="60">
        <v>0</v>
      </c>
      <c r="DJ39" s="60">
        <v>2859677445.0400138</v>
      </c>
      <c r="DK39" s="60">
        <v>3734719448.0400138</v>
      </c>
      <c r="DL39" s="60">
        <v>-875042003</v>
      </c>
      <c r="DM39" s="60">
        <v>2859677445.0400138</v>
      </c>
      <c r="DN39" s="60">
        <v>0</v>
      </c>
      <c r="DO39" s="60">
        <v>1859174819.4399757</v>
      </c>
      <c r="DP39" s="60">
        <v>1875544628.5999997</v>
      </c>
      <c r="DQ39" s="4"/>
      <c r="DR39" s="4"/>
    </row>
    <row r="40" spans="1:122" ht="12.75" customHeight="1">
      <c r="A40" s="43" t="s">
        <v>67</v>
      </c>
      <c r="B40" s="58">
        <v>1046</v>
      </c>
      <c r="C40" s="59" t="s">
        <v>376</v>
      </c>
      <c r="D40" s="60">
        <v>129330280.62</v>
      </c>
      <c r="E40" s="60">
        <v>81647321.739999995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81647321.739999995</v>
      </c>
      <c r="N40" s="60">
        <v>0</v>
      </c>
      <c r="O40" s="60">
        <v>5838133.3700000001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5838133.3700000001</v>
      </c>
      <c r="V40" s="60">
        <v>0</v>
      </c>
      <c r="W40" s="60">
        <v>0</v>
      </c>
      <c r="X40" s="60">
        <v>34158547.719999999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32387098.469999999</v>
      </c>
      <c r="AE40" s="60">
        <v>0</v>
      </c>
      <c r="AF40" s="60">
        <v>1771449.25</v>
      </c>
      <c r="AG40" s="60">
        <v>7686277.79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-137346761.26000002</v>
      </c>
      <c r="BH40" s="60">
        <v>-2400468.59</v>
      </c>
      <c r="BI40" s="60">
        <v>0</v>
      </c>
      <c r="BJ40" s="60">
        <v>0</v>
      </c>
      <c r="BK40" s="60">
        <v>-121644002.83</v>
      </c>
      <c r="BL40" s="60">
        <v>-81647321.739999995</v>
      </c>
      <c r="BM40" s="60">
        <v>-5838133.3700000001</v>
      </c>
      <c r="BN40" s="60">
        <v>-34158547.719999999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-7063990.79</v>
      </c>
      <c r="BW40" s="60">
        <v>-6238299.0499999998</v>
      </c>
      <c r="BX40" s="60">
        <v>0</v>
      </c>
      <c r="BY40" s="60">
        <v>-1670443.09</v>
      </c>
      <c r="BZ40" s="60">
        <v>0</v>
      </c>
      <c r="CA40" s="60">
        <v>-712344.66</v>
      </c>
      <c r="CB40" s="60">
        <v>-3154346.78</v>
      </c>
      <c r="CC40" s="60">
        <v>-303593.2</v>
      </c>
      <c r="CD40" s="60">
        <v>0</v>
      </c>
      <c r="CE40" s="60">
        <v>-397571.32</v>
      </c>
      <c r="CF40" s="60">
        <v>0</v>
      </c>
      <c r="CG40" s="60">
        <v>-95950316.270000011</v>
      </c>
      <c r="CH40" s="60">
        <v>-90225471.930000007</v>
      </c>
      <c r="CI40" s="60">
        <v>14026922.189999999</v>
      </c>
      <c r="CJ40" s="60">
        <v>-98591505.770000011</v>
      </c>
      <c r="CK40" s="60">
        <v>-2566537.4</v>
      </c>
      <c r="CL40" s="60">
        <v>-96024968.370000005</v>
      </c>
      <c r="CM40" s="60">
        <v>0</v>
      </c>
      <c r="CN40" s="60">
        <v>-5660888.3499999996</v>
      </c>
      <c r="CO40" s="60">
        <v>-2903931.78</v>
      </c>
      <c r="CP40" s="60">
        <v>0</v>
      </c>
      <c r="CQ40" s="60">
        <v>-2903931.78</v>
      </c>
      <c r="CR40" s="60">
        <v>0</v>
      </c>
      <c r="CS40" s="60">
        <v>0</v>
      </c>
      <c r="CT40" s="60">
        <v>0</v>
      </c>
      <c r="CU40" s="60">
        <v>0</v>
      </c>
      <c r="CV40" s="60">
        <v>0</v>
      </c>
      <c r="CW40" s="60">
        <v>0</v>
      </c>
      <c r="CX40" s="60">
        <v>0</v>
      </c>
      <c r="CY40" s="60">
        <v>0</v>
      </c>
      <c r="CZ40" s="60">
        <v>0</v>
      </c>
      <c r="DA40" s="60">
        <v>0</v>
      </c>
      <c r="DB40" s="60">
        <v>0</v>
      </c>
      <c r="DC40" s="60">
        <v>0</v>
      </c>
      <c r="DD40" s="60">
        <v>293874.8</v>
      </c>
      <c r="DE40" s="60">
        <v>-3114787.3600000003</v>
      </c>
      <c r="DF40" s="60">
        <v>-416716.49</v>
      </c>
      <c r="DG40" s="60">
        <v>-2698070.87</v>
      </c>
      <c r="DH40" s="60">
        <v>0</v>
      </c>
      <c r="DI40" s="60">
        <v>0</v>
      </c>
      <c r="DJ40" s="60">
        <v>-96464577.159999996</v>
      </c>
      <c r="DK40" s="60">
        <v>-96464577.159999996</v>
      </c>
      <c r="DL40" s="60">
        <v>0</v>
      </c>
      <c r="DM40" s="60">
        <v>-96464577.159999996</v>
      </c>
      <c r="DN40" s="60">
        <v>0</v>
      </c>
      <c r="DO40" s="60">
        <v>7502219.75</v>
      </c>
      <c r="DP40" s="60">
        <v>-103966796.91000003</v>
      </c>
      <c r="DQ40" s="4"/>
      <c r="DR40" s="4"/>
    </row>
    <row r="41" spans="1:122" ht="12.75" customHeight="1">
      <c r="A41" s="43" t="s">
        <v>69</v>
      </c>
      <c r="B41" s="58">
        <v>1048</v>
      </c>
      <c r="C41" s="59" t="s">
        <v>376</v>
      </c>
      <c r="D41" s="60">
        <v>815549268.56999993</v>
      </c>
      <c r="E41" s="60">
        <v>833381360.89999998</v>
      </c>
      <c r="F41" s="60">
        <v>4696398.58</v>
      </c>
      <c r="G41" s="60">
        <v>0</v>
      </c>
      <c r="H41" s="60">
        <v>0</v>
      </c>
      <c r="I41" s="60">
        <v>0</v>
      </c>
      <c r="J41" s="60">
        <v>0</v>
      </c>
      <c r="K41" s="60">
        <v>150386946.78</v>
      </c>
      <c r="L41" s="60">
        <v>0</v>
      </c>
      <c r="M41" s="60">
        <v>0</v>
      </c>
      <c r="N41" s="60">
        <v>678298015.53999996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-53791659.969999991</v>
      </c>
      <c r="Y41" s="60">
        <v>7865236.4100000001</v>
      </c>
      <c r="Z41" s="60">
        <v>0</v>
      </c>
      <c r="AA41" s="60">
        <v>0</v>
      </c>
      <c r="AB41" s="60">
        <v>0</v>
      </c>
      <c r="AC41" s="60">
        <v>0</v>
      </c>
      <c r="AD41" s="60">
        <v>5514470.6900000004</v>
      </c>
      <c r="AE41" s="60">
        <v>0</v>
      </c>
      <c r="AF41" s="60">
        <v>-67171367.069999993</v>
      </c>
      <c r="AG41" s="60">
        <v>35959567.640000001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-887072780.8141042</v>
      </c>
      <c r="BH41" s="60">
        <v>-9092669.4399999995</v>
      </c>
      <c r="BI41" s="60">
        <v>0</v>
      </c>
      <c r="BJ41" s="60">
        <v>-20291714.309999999</v>
      </c>
      <c r="BK41" s="60">
        <v>-752280441.12410426</v>
      </c>
      <c r="BL41" s="60">
        <v>-752280441.12410426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-7601205.9299999997</v>
      </c>
      <c r="BW41" s="60">
        <v>-57900407.419999994</v>
      </c>
      <c r="BX41" s="60">
        <v>0</v>
      </c>
      <c r="BY41" s="60">
        <v>-110811.12</v>
      </c>
      <c r="BZ41" s="60">
        <v>0</v>
      </c>
      <c r="CA41" s="60">
        <v>-5475499.6299999999</v>
      </c>
      <c r="CB41" s="60">
        <v>-14456856.9</v>
      </c>
      <c r="CC41" s="60">
        <v>-16510865.5</v>
      </c>
      <c r="CD41" s="60">
        <v>-19182812.510000002</v>
      </c>
      <c r="CE41" s="60">
        <v>-2163561.7599999998</v>
      </c>
      <c r="CF41" s="60">
        <v>-39906342.590000004</v>
      </c>
      <c r="CG41" s="60">
        <v>124017752.31</v>
      </c>
      <c r="CH41" s="60">
        <v>34465393.049999997</v>
      </c>
      <c r="CI41" s="60">
        <v>100000000</v>
      </c>
      <c r="CJ41" s="60">
        <v>-48370306.469999999</v>
      </c>
      <c r="CK41" s="60">
        <v>0</v>
      </c>
      <c r="CL41" s="60">
        <v>-48370306.469999999</v>
      </c>
      <c r="CM41" s="60">
        <v>0</v>
      </c>
      <c r="CN41" s="60">
        <v>-17164300.48</v>
      </c>
      <c r="CO41" s="60">
        <v>0</v>
      </c>
      <c r="CP41" s="60">
        <v>0</v>
      </c>
      <c r="CQ41" s="60">
        <v>0</v>
      </c>
      <c r="CR41" s="60">
        <v>0</v>
      </c>
      <c r="CS41" s="60">
        <v>0</v>
      </c>
      <c r="CT41" s="60">
        <v>0</v>
      </c>
      <c r="CU41" s="60">
        <v>0</v>
      </c>
      <c r="CV41" s="60">
        <v>0</v>
      </c>
      <c r="CW41" s="60">
        <v>0</v>
      </c>
      <c r="CX41" s="60">
        <v>0</v>
      </c>
      <c r="CY41" s="60">
        <v>0</v>
      </c>
      <c r="CZ41" s="60">
        <v>93078645.650000006</v>
      </c>
      <c r="DA41" s="60">
        <v>0</v>
      </c>
      <c r="DB41" s="60">
        <v>93078645.650000006</v>
      </c>
      <c r="DC41" s="60">
        <v>0</v>
      </c>
      <c r="DD41" s="60">
        <v>6.42</v>
      </c>
      <c r="DE41" s="60">
        <v>-3526292.81</v>
      </c>
      <c r="DF41" s="60">
        <v>-3526292.81</v>
      </c>
      <c r="DG41" s="60">
        <v>0</v>
      </c>
      <c r="DH41" s="60">
        <v>0</v>
      </c>
      <c r="DI41" s="60">
        <v>0</v>
      </c>
      <c r="DJ41" s="60">
        <v>65506105.850000888</v>
      </c>
      <c r="DK41" s="60">
        <v>171390695.76000088</v>
      </c>
      <c r="DL41" s="60">
        <v>-105884589.91</v>
      </c>
      <c r="DM41" s="60">
        <v>65506105.850000888</v>
      </c>
      <c r="DN41" s="60">
        <v>0</v>
      </c>
      <c r="DO41" s="60">
        <v>118896455.67400169</v>
      </c>
      <c r="DP41" s="60">
        <v>52494240.065895736</v>
      </c>
      <c r="DQ41" s="4"/>
      <c r="DR41" s="4"/>
    </row>
    <row r="42" spans="1:122" ht="12.75" customHeight="1">
      <c r="A42" s="43" t="s">
        <v>71</v>
      </c>
      <c r="B42" s="58">
        <v>1049</v>
      </c>
      <c r="C42" s="59" t="s">
        <v>376</v>
      </c>
      <c r="D42" s="60">
        <v>782467428.93000007</v>
      </c>
      <c r="E42" s="60">
        <v>474537917.37</v>
      </c>
      <c r="F42" s="60">
        <v>27850501.02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446687416.35000002</v>
      </c>
      <c r="N42" s="60">
        <v>0</v>
      </c>
      <c r="O42" s="60">
        <v>289276553.07999998</v>
      </c>
      <c r="P42" s="60">
        <v>289276553.07999998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15259980.409999967</v>
      </c>
      <c r="Y42" s="60">
        <v>-24437911.840000033</v>
      </c>
      <c r="Z42" s="60">
        <v>0</v>
      </c>
      <c r="AA42" s="60">
        <v>0</v>
      </c>
      <c r="AB42" s="60">
        <v>0</v>
      </c>
      <c r="AC42" s="60">
        <v>39697892.25</v>
      </c>
      <c r="AD42" s="60">
        <v>0</v>
      </c>
      <c r="AE42" s="60">
        <v>0</v>
      </c>
      <c r="AF42" s="60">
        <v>0</v>
      </c>
      <c r="AG42" s="60">
        <v>3392978.0700000003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-788201405.95999992</v>
      </c>
      <c r="BH42" s="60">
        <v>-775779.92</v>
      </c>
      <c r="BI42" s="60">
        <v>-37350681.050000004</v>
      </c>
      <c r="BJ42" s="60">
        <v>-9623006.9800000004</v>
      </c>
      <c r="BK42" s="60">
        <v>-733425199.1099999</v>
      </c>
      <c r="BL42" s="60">
        <v>-437187236.31999999</v>
      </c>
      <c r="BM42" s="60">
        <v>-279653546.09999996</v>
      </c>
      <c r="BN42" s="60">
        <v>-15259980.409999967</v>
      </c>
      <c r="BO42" s="60">
        <v>-1324436.2800000003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-2068541.79</v>
      </c>
      <c r="BW42" s="60">
        <v>-4958197.1099999994</v>
      </c>
      <c r="BX42" s="60">
        <v>0</v>
      </c>
      <c r="BY42" s="60">
        <v>0</v>
      </c>
      <c r="BZ42" s="60">
        <v>0</v>
      </c>
      <c r="CA42" s="60">
        <v>-1104380.6299999999</v>
      </c>
      <c r="CB42" s="60">
        <v>-59100</v>
      </c>
      <c r="CC42" s="60">
        <v>-496311.06999999983</v>
      </c>
      <c r="CD42" s="60">
        <v>-2548930.19</v>
      </c>
      <c r="CE42" s="60">
        <v>-749475.21999999974</v>
      </c>
      <c r="CF42" s="60">
        <v>0</v>
      </c>
      <c r="CG42" s="60">
        <v>7455898.5499999793</v>
      </c>
      <c r="CH42" s="60">
        <v>59360.709999978542</v>
      </c>
      <c r="CI42" s="60">
        <v>76848503.939999998</v>
      </c>
      <c r="CJ42" s="60">
        <v>-69808085.480000019</v>
      </c>
      <c r="CK42" s="60">
        <v>-6027999.25</v>
      </c>
      <c r="CL42" s="60">
        <v>-63780086.230000019</v>
      </c>
      <c r="CM42" s="60">
        <v>0</v>
      </c>
      <c r="CN42" s="60">
        <v>-6981057.75</v>
      </c>
      <c r="CO42" s="60">
        <v>0</v>
      </c>
      <c r="CP42" s="60">
        <v>0</v>
      </c>
      <c r="CQ42" s="60">
        <v>0</v>
      </c>
      <c r="CR42" s="60">
        <v>0</v>
      </c>
      <c r="CS42" s="60">
        <v>0</v>
      </c>
      <c r="CT42" s="60">
        <v>0</v>
      </c>
      <c r="CU42" s="60">
        <v>0</v>
      </c>
      <c r="CV42" s="60">
        <v>0</v>
      </c>
      <c r="CW42" s="60">
        <v>0</v>
      </c>
      <c r="CX42" s="60">
        <v>0</v>
      </c>
      <c r="CY42" s="60">
        <v>0</v>
      </c>
      <c r="CZ42" s="60">
        <v>0</v>
      </c>
      <c r="DA42" s="60">
        <v>0</v>
      </c>
      <c r="DB42" s="60">
        <v>0</v>
      </c>
      <c r="DC42" s="60">
        <v>0</v>
      </c>
      <c r="DD42" s="60">
        <v>9046956.2300000004</v>
      </c>
      <c r="DE42" s="60">
        <v>-1650418.39</v>
      </c>
      <c r="DF42" s="60">
        <v>-1331350.0999999999</v>
      </c>
      <c r="DG42" s="60">
        <v>-319068.28999999998</v>
      </c>
      <c r="DH42" s="60">
        <v>0</v>
      </c>
      <c r="DI42" s="60">
        <v>0</v>
      </c>
      <c r="DJ42" s="60">
        <v>57817591.57</v>
      </c>
      <c r="DK42" s="60">
        <v>57817591.57</v>
      </c>
      <c r="DL42" s="60">
        <v>0</v>
      </c>
      <c r="DM42" s="60">
        <v>57817591.57</v>
      </c>
      <c r="DN42" s="60">
        <v>0</v>
      </c>
      <c r="DO42" s="60">
        <v>56095670.050001621</v>
      </c>
      <c r="DP42" s="60">
        <v>1721921.5200001271</v>
      </c>
      <c r="DQ42" s="4"/>
      <c r="DR42" s="4"/>
    </row>
    <row r="43" spans="1:122" ht="12.75" customHeight="1">
      <c r="A43" s="43" t="s">
        <v>73</v>
      </c>
      <c r="B43" s="58">
        <v>1051</v>
      </c>
      <c r="C43" s="59" t="s">
        <v>376</v>
      </c>
      <c r="D43" s="60">
        <v>51954564.780000001</v>
      </c>
      <c r="E43" s="60">
        <v>18477183.530000009</v>
      </c>
      <c r="F43" s="60">
        <v>-48845663.479999997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67322847.010000005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3684960.76</v>
      </c>
      <c r="Y43" s="60">
        <v>3684960.76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29792420.489999998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-36497775.200000003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-31510991.550000001</v>
      </c>
      <c r="BW43" s="60">
        <v>-2040991.9300000004</v>
      </c>
      <c r="BX43" s="60">
        <v>0</v>
      </c>
      <c r="BY43" s="60">
        <v>0</v>
      </c>
      <c r="BZ43" s="60">
        <v>0</v>
      </c>
      <c r="CA43" s="60">
        <v>-878619.28</v>
      </c>
      <c r="CB43" s="60">
        <v>-1702028.09</v>
      </c>
      <c r="CC43" s="60">
        <v>-534115.64</v>
      </c>
      <c r="CD43" s="60">
        <v>1089695.1299999999</v>
      </c>
      <c r="CE43" s="60">
        <v>-15924.05</v>
      </c>
      <c r="CF43" s="60">
        <v>-2945791.72</v>
      </c>
      <c r="CG43" s="60">
        <v>-11720594.539999999</v>
      </c>
      <c r="CH43" s="60">
        <v>-3655496.27</v>
      </c>
      <c r="CI43" s="60">
        <v>0</v>
      </c>
      <c r="CJ43" s="60">
        <v>-3655496.27</v>
      </c>
      <c r="CK43" s="60">
        <v>3081225.89</v>
      </c>
      <c r="CL43" s="60">
        <v>-6736722.1600000001</v>
      </c>
      <c r="CM43" s="60">
        <v>0</v>
      </c>
      <c r="CN43" s="60">
        <v>0</v>
      </c>
      <c r="CO43" s="60">
        <v>0</v>
      </c>
      <c r="CP43" s="60">
        <v>0</v>
      </c>
      <c r="CQ43" s="60">
        <v>0</v>
      </c>
      <c r="CR43" s="60">
        <v>0</v>
      </c>
      <c r="CS43" s="60">
        <v>0</v>
      </c>
      <c r="CT43" s="60">
        <v>0</v>
      </c>
      <c r="CU43" s="60">
        <v>0</v>
      </c>
      <c r="CV43" s="60">
        <v>0</v>
      </c>
      <c r="CW43" s="60">
        <v>0</v>
      </c>
      <c r="CX43" s="60">
        <v>0</v>
      </c>
      <c r="CY43" s="60">
        <v>0</v>
      </c>
      <c r="CZ43" s="60">
        <v>-923629.87</v>
      </c>
      <c r="DA43" s="60">
        <v>0</v>
      </c>
      <c r="DB43" s="60">
        <v>-923629.87</v>
      </c>
      <c r="DC43" s="60">
        <v>0</v>
      </c>
      <c r="DD43" s="60">
        <v>50673.29</v>
      </c>
      <c r="DE43" s="60">
        <v>-2941509.3</v>
      </c>
      <c r="DF43" s="60">
        <v>-1336699.92</v>
      </c>
      <c r="DG43" s="60">
        <v>-1604809.38</v>
      </c>
      <c r="DH43" s="60">
        <v>0</v>
      </c>
      <c r="DI43" s="60">
        <v>-4250632.3899999997</v>
      </c>
      <c r="DJ43" s="60">
        <v>-88258063.950000107</v>
      </c>
      <c r="DK43" s="60">
        <v>-88258063.950000107</v>
      </c>
      <c r="DL43" s="60">
        <v>0</v>
      </c>
      <c r="DM43" s="60">
        <v>-88258063.950000107</v>
      </c>
      <c r="DN43" s="60">
        <v>0</v>
      </c>
      <c r="DO43" s="60">
        <v>-91994258.990000099</v>
      </c>
      <c r="DP43" s="60">
        <v>3736195.0399999991</v>
      </c>
      <c r="DQ43" s="4"/>
      <c r="DR43" s="4"/>
    </row>
    <row r="44" spans="1:122" ht="12.75" customHeight="1">
      <c r="A44" s="43" t="s">
        <v>75</v>
      </c>
      <c r="B44" s="58">
        <v>1052</v>
      </c>
      <c r="C44" s="59" t="s">
        <v>376</v>
      </c>
      <c r="D44" s="60">
        <v>265054248.34</v>
      </c>
      <c r="E44" s="60">
        <v>205451320.49000001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205451320.49000001</v>
      </c>
      <c r="N44" s="60">
        <v>0</v>
      </c>
      <c r="O44" s="60">
        <v>25017552.34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25017552.34</v>
      </c>
      <c r="X44" s="60">
        <v>31473132.57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31473132.57</v>
      </c>
      <c r="AG44" s="60">
        <v>3112242.94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-116223146.81634979</v>
      </c>
      <c r="BH44" s="60">
        <v>-1551634</v>
      </c>
      <c r="BI44" s="60">
        <v>0</v>
      </c>
      <c r="BJ44" s="60">
        <v>0</v>
      </c>
      <c r="BK44" s="60">
        <v>-99171592.366349787</v>
      </c>
      <c r="BL44" s="60">
        <v>-76870809.407387778</v>
      </c>
      <c r="BM44" s="60">
        <v>0</v>
      </c>
      <c r="BN44" s="60">
        <v>0</v>
      </c>
      <c r="BO44" s="60">
        <v>-1164463.8413597969</v>
      </c>
      <c r="BP44" s="60">
        <v>0</v>
      </c>
      <c r="BQ44" s="60">
        <v>0</v>
      </c>
      <c r="BR44" s="60">
        <v>0</v>
      </c>
      <c r="BS44" s="60">
        <v>0</v>
      </c>
      <c r="BT44" s="60">
        <v>-21136319.117602218</v>
      </c>
      <c r="BU44" s="60">
        <v>0</v>
      </c>
      <c r="BV44" s="60">
        <v>-8572821.4000000004</v>
      </c>
      <c r="BW44" s="60">
        <v>-6927099.0499999998</v>
      </c>
      <c r="BX44" s="60">
        <v>0</v>
      </c>
      <c r="BY44" s="60">
        <v>0</v>
      </c>
      <c r="BZ44" s="60">
        <v>0</v>
      </c>
      <c r="CA44" s="60">
        <v>-245560.08</v>
      </c>
      <c r="CB44" s="60">
        <v>0</v>
      </c>
      <c r="CC44" s="60">
        <v>-244449.08</v>
      </c>
      <c r="CD44" s="60">
        <v>-6170274</v>
      </c>
      <c r="CE44" s="60">
        <v>-266815.89</v>
      </c>
      <c r="CF44" s="60">
        <v>0</v>
      </c>
      <c r="CG44" s="60">
        <v>3000060.3800000004</v>
      </c>
      <c r="CH44" s="60">
        <v>-1145154</v>
      </c>
      <c r="CI44" s="60">
        <v>0</v>
      </c>
      <c r="CJ44" s="60">
        <v>-435887</v>
      </c>
      <c r="CK44" s="60">
        <v>-435887</v>
      </c>
      <c r="CL44" s="60">
        <v>0</v>
      </c>
      <c r="CM44" s="60">
        <v>0</v>
      </c>
      <c r="CN44" s="60">
        <v>-709267</v>
      </c>
      <c r="CO44" s="60">
        <v>3444352.46</v>
      </c>
      <c r="CP44" s="60">
        <v>3444352.46</v>
      </c>
      <c r="CQ44" s="60">
        <v>0</v>
      </c>
      <c r="CR44" s="60">
        <v>0</v>
      </c>
      <c r="CS44" s="60">
        <v>0</v>
      </c>
      <c r="CT44" s="60">
        <v>0</v>
      </c>
      <c r="CU44" s="60">
        <v>0</v>
      </c>
      <c r="CV44" s="60">
        <v>0</v>
      </c>
      <c r="CW44" s="60">
        <v>0</v>
      </c>
      <c r="CX44" s="60">
        <v>0</v>
      </c>
      <c r="CY44" s="60">
        <v>0</v>
      </c>
      <c r="CZ44" s="60">
        <v>1005776.25</v>
      </c>
      <c r="DA44" s="60">
        <v>1005776.25</v>
      </c>
      <c r="DB44" s="60">
        <v>0</v>
      </c>
      <c r="DC44" s="60">
        <v>0</v>
      </c>
      <c r="DD44" s="60">
        <v>0</v>
      </c>
      <c r="DE44" s="60">
        <v>-297511.21999999997</v>
      </c>
      <c r="DF44" s="60">
        <v>-297511.21999999997</v>
      </c>
      <c r="DG44" s="60">
        <v>0</v>
      </c>
      <c r="DH44" s="60">
        <v>16072.1</v>
      </c>
      <c r="DI44" s="60">
        <v>-23475.21</v>
      </c>
      <c r="DJ44" s="60">
        <v>79034721.559999973</v>
      </c>
      <c r="DK44" s="60">
        <v>79034721.559999973</v>
      </c>
      <c r="DL44" s="60">
        <v>0</v>
      </c>
      <c r="DM44" s="60">
        <v>79034721.559999973</v>
      </c>
      <c r="DN44" s="60">
        <v>0</v>
      </c>
      <c r="DO44" s="60">
        <v>-72796440.43365024</v>
      </c>
      <c r="DP44" s="60">
        <v>151831161.90365022</v>
      </c>
      <c r="DQ44" s="4"/>
      <c r="DR44" s="4"/>
    </row>
    <row r="45" spans="1:122" ht="12.75" customHeight="1">
      <c r="A45" s="81" t="s">
        <v>77</v>
      </c>
      <c r="B45" s="82">
        <v>1053</v>
      </c>
      <c r="C45" s="59" t="s">
        <v>376</v>
      </c>
      <c r="D45" s="60">
        <v>6384910589.3999996</v>
      </c>
      <c r="E45" s="60">
        <v>557645695.57000005</v>
      </c>
      <c r="F45" s="60">
        <v>0</v>
      </c>
      <c r="G45" s="60">
        <v>29168681.07</v>
      </c>
      <c r="H45" s="60">
        <v>0</v>
      </c>
      <c r="I45" s="60">
        <v>140977796.71000001</v>
      </c>
      <c r="J45" s="60">
        <v>0</v>
      </c>
      <c r="K45" s="60">
        <v>335882337.18000001</v>
      </c>
      <c r="L45" s="60">
        <v>0</v>
      </c>
      <c r="M45" s="60">
        <v>51616880.609999999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5313188852.3499994</v>
      </c>
      <c r="Y45" s="60">
        <v>0</v>
      </c>
      <c r="Z45" s="60">
        <v>-12703266.050000001</v>
      </c>
      <c r="AA45" s="60">
        <v>0</v>
      </c>
      <c r="AB45" s="60">
        <v>1472165.29</v>
      </c>
      <c r="AC45" s="60">
        <v>0</v>
      </c>
      <c r="AD45" s="60">
        <v>5324419953.1099997</v>
      </c>
      <c r="AE45" s="60">
        <v>0</v>
      </c>
      <c r="AF45" s="60">
        <v>0</v>
      </c>
      <c r="AG45" s="60">
        <v>514076041.48000002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-5403473259.0899992</v>
      </c>
      <c r="BH45" s="60">
        <v>-825877269.82000005</v>
      </c>
      <c r="BI45" s="60">
        <v>0</v>
      </c>
      <c r="BJ45" s="60">
        <v>0</v>
      </c>
      <c r="BK45" s="60">
        <v>-4502721942.8699999</v>
      </c>
      <c r="BL45" s="60">
        <v>-396029227.63999999</v>
      </c>
      <c r="BM45" s="60">
        <v>0</v>
      </c>
      <c r="BN45" s="60">
        <v>-3773324342.3200002</v>
      </c>
      <c r="BO45" s="60">
        <v>-331944460.54000002</v>
      </c>
      <c r="BP45" s="60">
        <v>0</v>
      </c>
      <c r="BQ45" s="60">
        <v>0</v>
      </c>
      <c r="BR45" s="60">
        <v>0</v>
      </c>
      <c r="BS45" s="60">
        <v>-1423912.37</v>
      </c>
      <c r="BT45" s="60">
        <v>0</v>
      </c>
      <c r="BU45" s="60">
        <v>2005000</v>
      </c>
      <c r="BV45" s="60">
        <v>-46690645.979999997</v>
      </c>
      <c r="BW45" s="60">
        <v>-30188400.420000002</v>
      </c>
      <c r="BX45" s="60">
        <v>0</v>
      </c>
      <c r="BY45" s="60">
        <v>0</v>
      </c>
      <c r="BZ45" s="60">
        <v>-3837871.54</v>
      </c>
      <c r="CA45" s="60">
        <v>0</v>
      </c>
      <c r="CB45" s="60">
        <v>-3929131.59</v>
      </c>
      <c r="CC45" s="60">
        <v>-1588079.01</v>
      </c>
      <c r="CD45" s="60">
        <v>-19437543.609999999</v>
      </c>
      <c r="CE45" s="60">
        <v>-1395774.67</v>
      </c>
      <c r="CF45" s="60">
        <v>0</v>
      </c>
      <c r="CG45" s="60">
        <v>-362053031.38000005</v>
      </c>
      <c r="CH45" s="60">
        <v>-8018824.1600000001</v>
      </c>
      <c r="CI45" s="60">
        <v>0</v>
      </c>
      <c r="CJ45" s="60">
        <v>-2642336</v>
      </c>
      <c r="CK45" s="60">
        <v>-2642336</v>
      </c>
      <c r="CL45" s="60">
        <v>0</v>
      </c>
      <c r="CM45" s="60">
        <v>0</v>
      </c>
      <c r="CN45" s="60">
        <v>-5376488.1600000001</v>
      </c>
      <c r="CO45" s="60">
        <v>0</v>
      </c>
      <c r="CP45" s="60">
        <v>0</v>
      </c>
      <c r="CQ45" s="60">
        <v>0</v>
      </c>
      <c r="CR45" s="60">
        <v>0</v>
      </c>
      <c r="CS45" s="60">
        <v>0</v>
      </c>
      <c r="CT45" s="60">
        <v>0</v>
      </c>
      <c r="CU45" s="60">
        <v>0</v>
      </c>
      <c r="CV45" s="60">
        <v>0</v>
      </c>
      <c r="CW45" s="60">
        <v>0</v>
      </c>
      <c r="CX45" s="60">
        <v>0</v>
      </c>
      <c r="CY45" s="60">
        <v>0</v>
      </c>
      <c r="CZ45" s="60">
        <v>-359256359.66000003</v>
      </c>
      <c r="DA45" s="60">
        <v>-26684846.120000001</v>
      </c>
      <c r="DB45" s="60">
        <v>-332571513.54000002</v>
      </c>
      <c r="DC45" s="60">
        <v>0</v>
      </c>
      <c r="DD45" s="60">
        <v>21685443.780000001</v>
      </c>
      <c r="DE45" s="60">
        <v>-16463291.34</v>
      </c>
      <c r="DF45" s="60">
        <v>-9832852.75</v>
      </c>
      <c r="DG45" s="60">
        <v>-6630438.5899999999</v>
      </c>
      <c r="DH45" s="60">
        <v>0</v>
      </c>
      <c r="DI45" s="60">
        <v>0</v>
      </c>
      <c r="DJ45" s="60">
        <v>4251596115.7899995</v>
      </c>
      <c r="DK45" s="60">
        <v>5273576528.6499996</v>
      </c>
      <c r="DL45" s="60">
        <v>-1021980412.86</v>
      </c>
      <c r="DM45" s="60">
        <v>4251596115.7899995</v>
      </c>
      <c r="DN45" s="60">
        <v>0</v>
      </c>
      <c r="DO45" s="60">
        <v>4654192229.7199936</v>
      </c>
      <c r="DP45" s="60">
        <v>619384298.93000031</v>
      </c>
      <c r="DQ45" s="4"/>
      <c r="DR45" s="4"/>
    </row>
    <row r="46" spans="1:122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  <c r="CM46" s="60">
        <v>0</v>
      </c>
      <c r="CN46" s="60">
        <v>0</v>
      </c>
      <c r="CO46" s="60">
        <v>0</v>
      </c>
      <c r="CP46" s="60">
        <v>0</v>
      </c>
      <c r="CQ46" s="60">
        <v>0</v>
      </c>
      <c r="CR46" s="60">
        <v>0</v>
      </c>
      <c r="CS46" s="60">
        <v>0</v>
      </c>
      <c r="CT46" s="60">
        <v>0</v>
      </c>
      <c r="CU46" s="60">
        <v>0</v>
      </c>
      <c r="CV46" s="60">
        <v>0</v>
      </c>
      <c r="CW46" s="60">
        <v>0</v>
      </c>
      <c r="CX46" s="60">
        <v>0</v>
      </c>
      <c r="CY46" s="60">
        <v>0</v>
      </c>
      <c r="CZ46" s="60">
        <v>0</v>
      </c>
      <c r="DA46" s="60">
        <v>0</v>
      </c>
      <c r="DB46" s="60">
        <v>0</v>
      </c>
      <c r="DC46" s="60">
        <v>0</v>
      </c>
      <c r="DD46" s="60">
        <v>0</v>
      </c>
      <c r="DE46" s="60">
        <v>0</v>
      </c>
      <c r="DF46" s="60">
        <v>0</v>
      </c>
      <c r="DG46" s="60">
        <v>0</v>
      </c>
      <c r="DH46" s="60">
        <v>0</v>
      </c>
      <c r="DI46" s="60">
        <v>0</v>
      </c>
      <c r="DJ46" s="60">
        <v>0</v>
      </c>
      <c r="DK46" s="60">
        <v>0</v>
      </c>
      <c r="DL46" s="60">
        <v>0</v>
      </c>
      <c r="DM46" s="60">
        <v>0</v>
      </c>
      <c r="DN46" s="60">
        <v>0</v>
      </c>
      <c r="DO46" s="60">
        <v>0</v>
      </c>
      <c r="DP46" s="60">
        <v>0</v>
      </c>
      <c r="DQ46" s="4"/>
      <c r="DR46" s="4"/>
    </row>
    <row r="47" spans="1:122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  <c r="CM47" s="60">
        <v>0</v>
      </c>
      <c r="CN47" s="60">
        <v>0</v>
      </c>
      <c r="CO47" s="60">
        <v>0</v>
      </c>
      <c r="CP47" s="60">
        <v>0</v>
      </c>
      <c r="CQ47" s="60">
        <v>0</v>
      </c>
      <c r="CR47" s="60">
        <v>0</v>
      </c>
      <c r="CS47" s="60">
        <v>0</v>
      </c>
      <c r="CT47" s="60">
        <v>0</v>
      </c>
      <c r="CU47" s="60">
        <v>0</v>
      </c>
      <c r="CV47" s="60">
        <v>0</v>
      </c>
      <c r="CW47" s="60">
        <v>0</v>
      </c>
      <c r="CX47" s="60">
        <v>0</v>
      </c>
      <c r="CY47" s="60">
        <v>0</v>
      </c>
      <c r="CZ47" s="60">
        <v>0</v>
      </c>
      <c r="DA47" s="60">
        <v>0</v>
      </c>
      <c r="DB47" s="60">
        <v>0</v>
      </c>
      <c r="DC47" s="60">
        <v>0</v>
      </c>
      <c r="DD47" s="60">
        <v>0</v>
      </c>
      <c r="DE47" s="60">
        <v>0</v>
      </c>
      <c r="DF47" s="60">
        <v>0</v>
      </c>
      <c r="DG47" s="60">
        <v>0</v>
      </c>
      <c r="DH47" s="60">
        <v>0</v>
      </c>
      <c r="DI47" s="60">
        <v>0</v>
      </c>
      <c r="DJ47" s="60">
        <v>0</v>
      </c>
      <c r="DK47" s="60">
        <v>0</v>
      </c>
      <c r="DL47" s="60">
        <v>0</v>
      </c>
      <c r="DM47" s="60">
        <v>0</v>
      </c>
      <c r="DN47" s="60">
        <v>0</v>
      </c>
      <c r="DO47" s="60">
        <v>0</v>
      </c>
      <c r="DP47" s="60">
        <v>0</v>
      </c>
      <c r="DQ47" s="4"/>
      <c r="DR47" s="4"/>
    </row>
    <row r="48" spans="1:122" ht="12.75" customHeight="1">
      <c r="A48" s="43" t="s">
        <v>83</v>
      </c>
      <c r="B48" s="58">
        <v>1056</v>
      </c>
      <c r="C48" s="59" t="s">
        <v>376</v>
      </c>
      <c r="D48" s="60">
        <v>1301250015.5699999</v>
      </c>
      <c r="E48" s="60">
        <v>345879963.31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6060357.71</v>
      </c>
      <c r="M48" s="60">
        <v>339819605.60000002</v>
      </c>
      <c r="N48" s="60">
        <v>0</v>
      </c>
      <c r="O48" s="60">
        <v>209514159.94999999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209514159.94999999</v>
      </c>
      <c r="V48" s="60">
        <v>0</v>
      </c>
      <c r="W48" s="60">
        <v>0</v>
      </c>
      <c r="X48" s="60">
        <v>662261670.45000005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498764808.88999999</v>
      </c>
      <c r="AE48" s="60">
        <v>0</v>
      </c>
      <c r="AF48" s="60">
        <v>163496861.56</v>
      </c>
      <c r="AG48" s="60">
        <v>83594221.859999999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-896060302.26999998</v>
      </c>
      <c r="BH48" s="60">
        <v>-885611.51</v>
      </c>
      <c r="BI48" s="60">
        <v>0</v>
      </c>
      <c r="BJ48" s="60">
        <v>0</v>
      </c>
      <c r="BK48" s="60">
        <v>-888646640.58999991</v>
      </c>
      <c r="BL48" s="60">
        <v>-379288465.66999996</v>
      </c>
      <c r="BM48" s="60">
        <v>0</v>
      </c>
      <c r="BN48" s="60">
        <v>-452270202.94</v>
      </c>
      <c r="BO48" s="60">
        <v>-57087971.980000004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-1265335.0900000001</v>
      </c>
      <c r="BW48" s="60">
        <v>-5262715.08</v>
      </c>
      <c r="BX48" s="60">
        <v>0</v>
      </c>
      <c r="BY48" s="60">
        <v>0</v>
      </c>
      <c r="BZ48" s="60">
        <v>0</v>
      </c>
      <c r="CA48" s="60">
        <v>-730567.14</v>
      </c>
      <c r="CB48" s="60">
        <v>-105029.59</v>
      </c>
      <c r="CC48" s="60">
        <v>-48017.17</v>
      </c>
      <c r="CD48" s="60">
        <v>-1102908.7</v>
      </c>
      <c r="CE48" s="60">
        <v>-3276192.48</v>
      </c>
      <c r="CF48" s="60">
        <v>0</v>
      </c>
      <c r="CG48" s="60">
        <v>72710388.310000002</v>
      </c>
      <c r="CH48" s="60">
        <v>-1975105.02</v>
      </c>
      <c r="CI48" s="60">
        <v>0</v>
      </c>
      <c r="CJ48" s="60">
        <v>-73532</v>
      </c>
      <c r="CK48" s="60">
        <v>-73532</v>
      </c>
      <c r="CL48" s="60">
        <v>0</v>
      </c>
      <c r="CM48" s="60">
        <v>0</v>
      </c>
      <c r="CN48" s="60">
        <v>-1901573.02</v>
      </c>
      <c r="CO48" s="60">
        <v>0</v>
      </c>
      <c r="CP48" s="60">
        <v>0</v>
      </c>
      <c r="CQ48" s="60">
        <v>0</v>
      </c>
      <c r="CR48" s="60">
        <v>0</v>
      </c>
      <c r="CS48" s="60">
        <v>0</v>
      </c>
      <c r="CT48" s="60">
        <v>0</v>
      </c>
      <c r="CU48" s="60">
        <v>0</v>
      </c>
      <c r="CV48" s="60">
        <v>0</v>
      </c>
      <c r="CW48" s="60">
        <v>0</v>
      </c>
      <c r="CX48" s="60">
        <v>0</v>
      </c>
      <c r="CY48" s="60">
        <v>0</v>
      </c>
      <c r="CZ48" s="60">
        <v>75121217.319999993</v>
      </c>
      <c r="DA48" s="60">
        <v>75121217.319999993</v>
      </c>
      <c r="DB48" s="60">
        <v>0</v>
      </c>
      <c r="DC48" s="60">
        <v>0</v>
      </c>
      <c r="DD48" s="60">
        <v>974257.04</v>
      </c>
      <c r="DE48" s="60">
        <v>-1409981.03</v>
      </c>
      <c r="DF48" s="60">
        <v>-1409981.03</v>
      </c>
      <c r="DG48" s="60">
        <v>0</v>
      </c>
      <c r="DH48" s="60">
        <v>0</v>
      </c>
      <c r="DI48" s="60">
        <v>0</v>
      </c>
      <c r="DJ48" s="60">
        <v>513569058</v>
      </c>
      <c r="DK48" s="60">
        <v>685140176.02999997</v>
      </c>
      <c r="DL48" s="60">
        <v>-171571118.03</v>
      </c>
      <c r="DM48" s="60">
        <v>513569058</v>
      </c>
      <c r="DN48" s="60">
        <v>0</v>
      </c>
      <c r="DO48" s="60">
        <v>207240074.42000103</v>
      </c>
      <c r="DP48" s="60">
        <v>477900101.60999995</v>
      </c>
      <c r="DQ48" s="4"/>
      <c r="DR48" s="4"/>
    </row>
    <row r="49" spans="1:122" ht="12.75" customHeight="1">
      <c r="A49" s="43" t="s">
        <v>85</v>
      </c>
      <c r="B49" s="58">
        <v>1057</v>
      </c>
      <c r="C49" s="59" t="s">
        <v>376</v>
      </c>
      <c r="D49" s="60">
        <v>251975589.17000002</v>
      </c>
      <c r="E49" s="60">
        <v>243689530.33000001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243689530.33000001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8286058.8399999999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-168459895.67000002</v>
      </c>
      <c r="BH49" s="60">
        <v>-1115364.27</v>
      </c>
      <c r="BI49" s="60">
        <v>-13592097.609999999</v>
      </c>
      <c r="BJ49" s="60">
        <v>0</v>
      </c>
      <c r="BK49" s="60">
        <v>-149371129.26000002</v>
      </c>
      <c r="BL49" s="60">
        <v>-144459153.58000001</v>
      </c>
      <c r="BM49" s="60">
        <v>0</v>
      </c>
      <c r="BN49" s="60">
        <v>0</v>
      </c>
      <c r="BO49" s="60">
        <v>-4911975.68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-1563508.65</v>
      </c>
      <c r="BW49" s="60">
        <v>-2817795.88</v>
      </c>
      <c r="BX49" s="60">
        <v>0</v>
      </c>
      <c r="BY49" s="60">
        <v>0</v>
      </c>
      <c r="BZ49" s="60">
        <v>-247140.24</v>
      </c>
      <c r="CA49" s="60">
        <v>-5590.05</v>
      </c>
      <c r="CB49" s="60">
        <v>-343443.5</v>
      </c>
      <c r="CC49" s="60">
        <v>0</v>
      </c>
      <c r="CD49" s="60">
        <v>-198287.34</v>
      </c>
      <c r="CE49" s="60">
        <v>-2023334.75</v>
      </c>
      <c r="CF49" s="60">
        <v>0</v>
      </c>
      <c r="CG49" s="60">
        <v>24362383.160000004</v>
      </c>
      <c r="CH49" s="60">
        <v>-4568676.8099999996</v>
      </c>
      <c r="CI49" s="60">
        <v>0</v>
      </c>
      <c r="CJ49" s="60">
        <v>-4568676.8099999996</v>
      </c>
      <c r="CK49" s="60">
        <v>0</v>
      </c>
      <c r="CL49" s="60">
        <v>-4568676.8099999996</v>
      </c>
      <c r="CM49" s="60">
        <v>0</v>
      </c>
      <c r="CN49" s="60">
        <v>0</v>
      </c>
      <c r="CO49" s="60">
        <v>0</v>
      </c>
      <c r="CP49" s="60">
        <v>0</v>
      </c>
      <c r="CQ49" s="60">
        <v>0</v>
      </c>
      <c r="CR49" s="60">
        <v>0</v>
      </c>
      <c r="CS49" s="60">
        <v>0</v>
      </c>
      <c r="CT49" s="60">
        <v>0</v>
      </c>
      <c r="CU49" s="60">
        <v>0</v>
      </c>
      <c r="CV49" s="60">
        <v>0</v>
      </c>
      <c r="CW49" s="60">
        <v>0</v>
      </c>
      <c r="CX49" s="60">
        <v>0</v>
      </c>
      <c r="CY49" s="60">
        <v>0</v>
      </c>
      <c r="CZ49" s="60">
        <v>29430430.93</v>
      </c>
      <c r="DA49" s="60">
        <v>29430430.93</v>
      </c>
      <c r="DB49" s="60">
        <v>0</v>
      </c>
      <c r="DC49" s="60">
        <v>0</v>
      </c>
      <c r="DD49" s="60">
        <v>333911.69</v>
      </c>
      <c r="DE49" s="60">
        <v>-833282.64999999991</v>
      </c>
      <c r="DF49" s="60">
        <v>-646780.47</v>
      </c>
      <c r="DG49" s="60">
        <v>-186502.18</v>
      </c>
      <c r="DH49" s="60">
        <v>0</v>
      </c>
      <c r="DI49" s="60">
        <v>0</v>
      </c>
      <c r="DJ49" s="60">
        <v>122061030.93000001</v>
      </c>
      <c r="DK49" s="60">
        <v>206841463.08000001</v>
      </c>
      <c r="DL49" s="60">
        <v>-84780432.150000006</v>
      </c>
      <c r="DM49" s="60">
        <v>122061030.93000001</v>
      </c>
      <c r="DN49" s="60">
        <v>0</v>
      </c>
      <c r="DO49" s="60">
        <v>98963386.419999838</v>
      </c>
      <c r="DP49" s="60">
        <v>107878076.66</v>
      </c>
      <c r="DQ49" s="4"/>
      <c r="DR49" s="4"/>
    </row>
    <row r="50" spans="1:122" ht="12.75" customHeight="1">
      <c r="A50" s="43" t="s">
        <v>87</v>
      </c>
      <c r="B50" s="58">
        <v>1058</v>
      </c>
      <c r="C50" s="59" t="s">
        <v>376</v>
      </c>
      <c r="D50" s="60">
        <v>222070090.88999999</v>
      </c>
      <c r="E50" s="60">
        <v>178201434.64999998</v>
      </c>
      <c r="F50" s="60">
        <v>0</v>
      </c>
      <c r="G50" s="60">
        <v>0</v>
      </c>
      <c r="H50" s="60">
        <v>0</v>
      </c>
      <c r="I50" s="60">
        <v>8986238.8399999999</v>
      </c>
      <c r="J50" s="60">
        <v>0</v>
      </c>
      <c r="K50" s="60">
        <v>0</v>
      </c>
      <c r="L50" s="60">
        <v>0</v>
      </c>
      <c r="M50" s="60">
        <v>153471371.94999999</v>
      </c>
      <c r="N50" s="60">
        <v>15743823.859999999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43868656.240000002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-258619990.14999998</v>
      </c>
      <c r="BH50" s="60">
        <v>0</v>
      </c>
      <c r="BI50" s="60">
        <v>0</v>
      </c>
      <c r="BJ50" s="60">
        <v>0</v>
      </c>
      <c r="BK50" s="60">
        <v>-206326267.03</v>
      </c>
      <c r="BL50" s="60">
        <v>-162457610.78999999</v>
      </c>
      <c r="BM50" s="60">
        <v>0</v>
      </c>
      <c r="BN50" s="60">
        <v>0</v>
      </c>
      <c r="BO50" s="60">
        <v>-43868656.240000002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-47391182.979999997</v>
      </c>
      <c r="BW50" s="60">
        <v>-4902540.1400000006</v>
      </c>
      <c r="BX50" s="60">
        <v>0</v>
      </c>
      <c r="BY50" s="60">
        <v>0</v>
      </c>
      <c r="BZ50" s="60">
        <v>0</v>
      </c>
      <c r="CA50" s="60">
        <v>-942260.16</v>
      </c>
      <c r="CB50" s="60">
        <v>-448676.4</v>
      </c>
      <c r="CC50" s="60">
        <v>-165931.92000000001</v>
      </c>
      <c r="CD50" s="60">
        <v>0</v>
      </c>
      <c r="CE50" s="60">
        <v>-3345671.66</v>
      </c>
      <c r="CF50" s="60">
        <v>0</v>
      </c>
      <c r="CG50" s="60">
        <v>-2205467.2800000003</v>
      </c>
      <c r="CH50" s="60">
        <v>-6465099.4000000004</v>
      </c>
      <c r="CI50" s="60">
        <v>0</v>
      </c>
      <c r="CJ50" s="60">
        <v>-1462376</v>
      </c>
      <c r="CK50" s="60">
        <v>-1462376</v>
      </c>
      <c r="CL50" s="60">
        <v>0</v>
      </c>
      <c r="CM50" s="60">
        <v>0</v>
      </c>
      <c r="CN50" s="60">
        <v>-5002723.4000000004</v>
      </c>
      <c r="CO50" s="60">
        <v>0</v>
      </c>
      <c r="CP50" s="60">
        <v>0</v>
      </c>
      <c r="CQ50" s="60">
        <v>0</v>
      </c>
      <c r="CR50" s="60">
        <v>0</v>
      </c>
      <c r="CS50" s="60">
        <v>0</v>
      </c>
      <c r="CT50" s="60">
        <v>0</v>
      </c>
      <c r="CU50" s="60">
        <v>0</v>
      </c>
      <c r="CV50" s="60">
        <v>0</v>
      </c>
      <c r="CW50" s="60">
        <v>0</v>
      </c>
      <c r="CX50" s="60">
        <v>0</v>
      </c>
      <c r="CY50" s="60">
        <v>0</v>
      </c>
      <c r="CZ50" s="60">
        <v>4543520.7</v>
      </c>
      <c r="DA50" s="60">
        <v>4543520.7</v>
      </c>
      <c r="DB50" s="60">
        <v>0</v>
      </c>
      <c r="DC50" s="60">
        <v>0</v>
      </c>
      <c r="DD50" s="60">
        <v>78.09</v>
      </c>
      <c r="DE50" s="60">
        <v>-283966.67</v>
      </c>
      <c r="DF50" s="60">
        <v>-254472.25</v>
      </c>
      <c r="DG50" s="60">
        <v>-29494.42</v>
      </c>
      <c r="DH50" s="60">
        <v>0</v>
      </c>
      <c r="DI50" s="60">
        <v>0</v>
      </c>
      <c r="DJ50" s="60">
        <v>93945329.626000047</v>
      </c>
      <c r="DK50" s="60">
        <v>133636995.68000007</v>
      </c>
      <c r="DL50" s="60">
        <v>-39691666.05400002</v>
      </c>
      <c r="DM50" s="60">
        <v>93945329.626000047</v>
      </c>
      <c r="DN50" s="60">
        <v>0</v>
      </c>
      <c r="DO50" s="60">
        <v>172392362.22000015</v>
      </c>
      <c r="DP50" s="60">
        <v>-38755366.539999992</v>
      </c>
      <c r="DQ50" s="4"/>
      <c r="DR50" s="4"/>
    </row>
    <row r="51" spans="1:122" ht="12.75" customHeight="1">
      <c r="A51" s="43" t="s">
        <v>89</v>
      </c>
      <c r="B51" s="58">
        <v>1059</v>
      </c>
      <c r="C51" s="59" t="s">
        <v>376</v>
      </c>
      <c r="D51" s="60">
        <v>129910999.88</v>
      </c>
      <c r="E51" s="60">
        <v>129943628.91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8699681.5399999991</v>
      </c>
      <c r="L51" s="60">
        <v>0</v>
      </c>
      <c r="M51" s="60">
        <v>121243947.37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-32629.03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-169944294.76000002</v>
      </c>
      <c r="BH51" s="60">
        <v>0</v>
      </c>
      <c r="BI51" s="60">
        <v>0</v>
      </c>
      <c r="BJ51" s="60">
        <v>0</v>
      </c>
      <c r="BK51" s="60">
        <v>-129966374.95000002</v>
      </c>
      <c r="BL51" s="60">
        <v>-129943628.91000001</v>
      </c>
      <c r="BM51" s="60">
        <v>0</v>
      </c>
      <c r="BN51" s="60">
        <v>0</v>
      </c>
      <c r="BO51" s="60">
        <v>-22746.04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-82521.06</v>
      </c>
      <c r="BW51" s="60">
        <v>-34367081.980000004</v>
      </c>
      <c r="BX51" s="60">
        <v>0</v>
      </c>
      <c r="BY51" s="60">
        <v>0</v>
      </c>
      <c r="BZ51" s="60">
        <v>0</v>
      </c>
      <c r="CA51" s="60">
        <v>-257841.91</v>
      </c>
      <c r="CB51" s="60">
        <v>0</v>
      </c>
      <c r="CC51" s="60">
        <v>0</v>
      </c>
      <c r="CD51" s="60">
        <v>1467443.32</v>
      </c>
      <c r="CE51" s="60">
        <v>-35576683.390000001</v>
      </c>
      <c r="CF51" s="60">
        <v>-5528316.7699999996</v>
      </c>
      <c r="CG51" s="60">
        <v>-63208064.770000003</v>
      </c>
      <c r="CH51" s="60">
        <v>-21730976.130000003</v>
      </c>
      <c r="CI51" s="60">
        <v>0</v>
      </c>
      <c r="CJ51" s="60">
        <v>-21204953.710000001</v>
      </c>
      <c r="CK51" s="60">
        <v>-590840.94999999995</v>
      </c>
      <c r="CL51" s="60">
        <v>-20614112.760000002</v>
      </c>
      <c r="CM51" s="60">
        <v>0</v>
      </c>
      <c r="CN51" s="60">
        <v>-526022.42000000004</v>
      </c>
      <c r="CO51" s="60">
        <v>173848.74</v>
      </c>
      <c r="CP51" s="60">
        <v>-528255.11</v>
      </c>
      <c r="CQ51" s="60">
        <v>702103.85</v>
      </c>
      <c r="CR51" s="60">
        <v>0</v>
      </c>
      <c r="CS51" s="60">
        <v>0</v>
      </c>
      <c r="CT51" s="60">
        <v>0</v>
      </c>
      <c r="CU51" s="60">
        <v>0</v>
      </c>
      <c r="CV51" s="60">
        <v>0</v>
      </c>
      <c r="CW51" s="60">
        <v>0</v>
      </c>
      <c r="CX51" s="60">
        <v>0</v>
      </c>
      <c r="CY51" s="60">
        <v>0</v>
      </c>
      <c r="CZ51" s="60">
        <v>-39923025.009999998</v>
      </c>
      <c r="DA51" s="60">
        <v>-39923025.009999998</v>
      </c>
      <c r="DB51" s="60">
        <v>0</v>
      </c>
      <c r="DC51" s="60">
        <v>0</v>
      </c>
      <c r="DD51" s="60">
        <v>55492.639999999999</v>
      </c>
      <c r="DE51" s="60">
        <v>-1782805.01</v>
      </c>
      <c r="DF51" s="60">
        <v>-1782805.01</v>
      </c>
      <c r="DG51" s="60">
        <v>0</v>
      </c>
      <c r="DH51" s="60">
        <v>0</v>
      </c>
      <c r="DI51" s="60">
        <v>-600</v>
      </c>
      <c r="DJ51" s="60">
        <v>115428691.98999995</v>
      </c>
      <c r="DK51" s="60">
        <v>115428691.98999995</v>
      </c>
      <c r="DL51" s="60">
        <v>0</v>
      </c>
      <c r="DM51" s="60">
        <v>115428691.98999995</v>
      </c>
      <c r="DN51" s="60">
        <v>0</v>
      </c>
      <c r="DO51" s="60">
        <v>218670051.6400001</v>
      </c>
      <c r="DP51" s="60">
        <v>-103241359.65000004</v>
      </c>
      <c r="DQ51" s="4"/>
      <c r="DR51" s="4"/>
    </row>
    <row r="52" spans="1:122" ht="12.75" customHeight="1">
      <c r="A52" s="43" t="s">
        <v>91</v>
      </c>
      <c r="B52" s="58">
        <v>1060</v>
      </c>
      <c r="C52" s="59" t="s">
        <v>376</v>
      </c>
      <c r="D52" s="60">
        <v>31969375.540000003</v>
      </c>
      <c r="E52" s="60">
        <v>31600238.100000001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28017742.530000001</v>
      </c>
      <c r="N52" s="60">
        <v>3582495.57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369137.44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-11961913.529999999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-11961913.529999999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-13151957.939999999</v>
      </c>
      <c r="CH52" s="60">
        <v>-3926905</v>
      </c>
      <c r="CI52" s="60">
        <v>0</v>
      </c>
      <c r="CJ52" s="60">
        <v>-3926905</v>
      </c>
      <c r="CK52" s="60">
        <v>-3926905</v>
      </c>
      <c r="CL52" s="60">
        <v>0</v>
      </c>
      <c r="CM52" s="60">
        <v>0</v>
      </c>
      <c r="CN52" s="60">
        <v>0</v>
      </c>
      <c r="CO52" s="60">
        <v>0</v>
      </c>
      <c r="CP52" s="60">
        <v>0</v>
      </c>
      <c r="CQ52" s="60">
        <v>0</v>
      </c>
      <c r="CR52" s="60">
        <v>0</v>
      </c>
      <c r="CS52" s="60">
        <v>0</v>
      </c>
      <c r="CT52" s="60">
        <v>0</v>
      </c>
      <c r="CU52" s="60">
        <v>0</v>
      </c>
      <c r="CV52" s="60">
        <v>0</v>
      </c>
      <c r="CW52" s="60">
        <v>0</v>
      </c>
      <c r="CX52" s="60">
        <v>0</v>
      </c>
      <c r="CY52" s="60">
        <v>0</v>
      </c>
      <c r="CZ52" s="60">
        <v>0</v>
      </c>
      <c r="DA52" s="60">
        <v>0</v>
      </c>
      <c r="DB52" s="60">
        <v>0</v>
      </c>
      <c r="DC52" s="60">
        <v>1178071</v>
      </c>
      <c r="DD52" s="60">
        <v>1016848.47</v>
      </c>
      <c r="DE52" s="60">
        <v>-11419972.41</v>
      </c>
      <c r="DF52" s="60">
        <v>-11419972.35</v>
      </c>
      <c r="DG52" s="60">
        <v>-0.06</v>
      </c>
      <c r="DH52" s="60">
        <v>0</v>
      </c>
      <c r="DI52" s="60">
        <v>0</v>
      </c>
      <c r="DJ52" s="60">
        <v>-26882197.219999999</v>
      </c>
      <c r="DK52" s="60">
        <v>-26882197.219999999</v>
      </c>
      <c r="DL52" s="60">
        <v>0</v>
      </c>
      <c r="DM52" s="60">
        <v>-26882197.219999999</v>
      </c>
      <c r="DN52" s="60">
        <v>0</v>
      </c>
      <c r="DO52" s="60">
        <v>-33737701.730000004</v>
      </c>
      <c r="DP52" s="60">
        <v>6855504.0700000059</v>
      </c>
      <c r="DQ52" s="4"/>
      <c r="DR52" s="4"/>
    </row>
    <row r="53" spans="1:122" ht="12.75" customHeight="1">
      <c r="A53" s="43" t="s">
        <v>93</v>
      </c>
      <c r="B53" s="58">
        <v>1061</v>
      </c>
      <c r="C53" s="59" t="s">
        <v>376</v>
      </c>
      <c r="D53" s="60">
        <v>635893554.4799999</v>
      </c>
      <c r="E53" s="60">
        <v>573096354.46000004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573096354.46000004</v>
      </c>
      <c r="N53" s="60">
        <v>0</v>
      </c>
      <c r="O53" s="60">
        <v>59670493.68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59670493.68</v>
      </c>
      <c r="V53" s="60">
        <v>0</v>
      </c>
      <c r="W53" s="60">
        <v>0</v>
      </c>
      <c r="X53" s="60">
        <v>3030544.81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875971.59</v>
      </c>
      <c r="AE53" s="60">
        <v>0</v>
      </c>
      <c r="AF53" s="60">
        <v>2154573.2200000002</v>
      </c>
      <c r="AG53" s="60">
        <v>96161.530000000013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-711218177.0999999</v>
      </c>
      <c r="BH53" s="60">
        <v>-4118873.54</v>
      </c>
      <c r="BI53" s="60">
        <v>0</v>
      </c>
      <c r="BJ53" s="60">
        <v>0</v>
      </c>
      <c r="BK53" s="60">
        <v>-635205090.51999998</v>
      </c>
      <c r="BL53" s="60">
        <v>-573096354.46000004</v>
      </c>
      <c r="BM53" s="60">
        <v>-59670493.68</v>
      </c>
      <c r="BN53" s="60">
        <v>-3030544.81</v>
      </c>
      <c r="BO53" s="60">
        <v>592302.43000000005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-689911.16999999993</v>
      </c>
      <c r="BW53" s="60">
        <v>-71204301.86999999</v>
      </c>
      <c r="BX53" s="60">
        <v>0</v>
      </c>
      <c r="BY53" s="60">
        <v>0</v>
      </c>
      <c r="BZ53" s="60">
        <v>0</v>
      </c>
      <c r="CA53" s="60">
        <v>-2361788.77</v>
      </c>
      <c r="CB53" s="60">
        <v>-695080.87</v>
      </c>
      <c r="CC53" s="60">
        <v>-2447766.2999999998</v>
      </c>
      <c r="CD53" s="60">
        <v>-1501154.77</v>
      </c>
      <c r="CE53" s="60">
        <v>-64198511.159999996</v>
      </c>
      <c r="CF53" s="60">
        <v>0</v>
      </c>
      <c r="CG53" s="60">
        <v>-15991428.919999998</v>
      </c>
      <c r="CH53" s="60">
        <v>-14265205.059999999</v>
      </c>
      <c r="CI53" s="60">
        <v>0</v>
      </c>
      <c r="CJ53" s="60">
        <v>-38783.480000000003</v>
      </c>
      <c r="CK53" s="60">
        <v>-38783.480000000003</v>
      </c>
      <c r="CL53" s="60">
        <v>0</v>
      </c>
      <c r="CM53" s="60">
        <v>0</v>
      </c>
      <c r="CN53" s="60">
        <v>-14226421.579999998</v>
      </c>
      <c r="CO53" s="60">
        <v>0</v>
      </c>
      <c r="CP53" s="60">
        <v>0</v>
      </c>
      <c r="CQ53" s="60">
        <v>0</v>
      </c>
      <c r="CR53" s="60">
        <v>0</v>
      </c>
      <c r="CS53" s="60">
        <v>0</v>
      </c>
      <c r="CT53" s="60">
        <v>0</v>
      </c>
      <c r="CU53" s="60">
        <v>0</v>
      </c>
      <c r="CV53" s="60">
        <v>0</v>
      </c>
      <c r="CW53" s="60">
        <v>0</v>
      </c>
      <c r="CX53" s="60">
        <v>0</v>
      </c>
      <c r="CY53" s="60">
        <v>0</v>
      </c>
      <c r="CZ53" s="60">
        <v>-9483012</v>
      </c>
      <c r="DA53" s="60">
        <v>0</v>
      </c>
      <c r="DB53" s="60">
        <v>-9483012</v>
      </c>
      <c r="DC53" s="60">
        <v>0</v>
      </c>
      <c r="DD53" s="60">
        <v>10323160.9</v>
      </c>
      <c r="DE53" s="60">
        <v>-2566372.7599999998</v>
      </c>
      <c r="DF53" s="60">
        <v>-1034286.96</v>
      </c>
      <c r="DG53" s="60">
        <v>-1532085.8</v>
      </c>
      <c r="DH53" s="60">
        <v>0</v>
      </c>
      <c r="DI53" s="60">
        <v>0</v>
      </c>
      <c r="DJ53" s="60">
        <v>113390907.87000102</v>
      </c>
      <c r="DK53" s="60">
        <v>145017540.87000102</v>
      </c>
      <c r="DL53" s="60">
        <v>-31626633</v>
      </c>
      <c r="DM53" s="60">
        <v>113390907.87000102</v>
      </c>
      <c r="DN53" s="60">
        <v>0</v>
      </c>
      <c r="DO53" s="60">
        <v>236333592.41000128</v>
      </c>
      <c r="DP53" s="60">
        <v>-91316051.540000007</v>
      </c>
      <c r="DQ53" s="4"/>
      <c r="DR53" s="4"/>
    </row>
    <row r="54" spans="1:122" ht="12.75" customHeight="1">
      <c r="A54" s="43" t="s">
        <v>95</v>
      </c>
      <c r="B54" s="58">
        <v>2001</v>
      </c>
      <c r="C54" s="59" t="s">
        <v>376</v>
      </c>
      <c r="D54" s="60">
        <v>4893298001.0499954</v>
      </c>
      <c r="E54" s="60">
        <v>1368574595.72</v>
      </c>
      <c r="F54" s="60">
        <v>0</v>
      </c>
      <c r="G54" s="60">
        <v>0</v>
      </c>
      <c r="H54" s="60">
        <v>27063002.48</v>
      </c>
      <c r="I54" s="60">
        <v>84526805.849999994</v>
      </c>
      <c r="J54" s="60">
        <v>0</v>
      </c>
      <c r="K54" s="60">
        <v>0</v>
      </c>
      <c r="L54" s="60">
        <v>455226554.95000005</v>
      </c>
      <c r="M54" s="60">
        <v>801758232.43999994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2983900275.1299963</v>
      </c>
      <c r="Y54" s="60">
        <v>0</v>
      </c>
      <c r="Z54" s="60">
        <v>0</v>
      </c>
      <c r="AA54" s="60">
        <v>27658087.659999967</v>
      </c>
      <c r="AB54" s="60">
        <v>16248598.180000037</v>
      </c>
      <c r="AC54" s="60">
        <v>0</v>
      </c>
      <c r="AD54" s="60">
        <v>2108215719.659996</v>
      </c>
      <c r="AE54" s="60">
        <v>1690536.1599999964</v>
      </c>
      <c r="AF54" s="60">
        <v>830087333.47000027</v>
      </c>
      <c r="AG54" s="60">
        <v>8623125.2799987793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210180.18</v>
      </c>
      <c r="AO54" s="60">
        <v>210180.18</v>
      </c>
      <c r="AP54" s="60">
        <v>0</v>
      </c>
      <c r="AQ54" s="60">
        <v>0</v>
      </c>
      <c r="AR54" s="60">
        <v>531989824.73999977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-3214828062.309999</v>
      </c>
      <c r="BH54" s="60">
        <v>-257650865.17000002</v>
      </c>
      <c r="BI54" s="60">
        <v>-1557702.3900000006</v>
      </c>
      <c r="BJ54" s="60">
        <v>0</v>
      </c>
      <c r="BK54" s="60">
        <v>-2909244024.1599989</v>
      </c>
      <c r="BL54" s="60">
        <v>-599156314.75</v>
      </c>
      <c r="BM54" s="60">
        <v>1021852.7699999996</v>
      </c>
      <c r="BN54" s="60">
        <v>-1956329588.7699995</v>
      </c>
      <c r="BO54" s="60">
        <v>-5656770.1799999997</v>
      </c>
      <c r="BP54" s="60">
        <v>0</v>
      </c>
      <c r="BQ54" s="60">
        <v>0</v>
      </c>
      <c r="BR54" s="60">
        <v>-137878.20000000001</v>
      </c>
      <c r="BS54" s="60">
        <v>-348985325.02999997</v>
      </c>
      <c r="BT54" s="60">
        <v>0</v>
      </c>
      <c r="BU54" s="60">
        <v>0</v>
      </c>
      <c r="BV54" s="60">
        <v>0</v>
      </c>
      <c r="BW54" s="60">
        <v>-46375470.590000004</v>
      </c>
      <c r="BX54" s="60">
        <v>0</v>
      </c>
      <c r="BY54" s="60">
        <v>0</v>
      </c>
      <c r="BZ54" s="60">
        <v>0</v>
      </c>
      <c r="CA54" s="60">
        <v>-10278920.84</v>
      </c>
      <c r="CB54" s="60">
        <v>-13957046.980000002</v>
      </c>
      <c r="CC54" s="60">
        <v>-6829568.1899999985</v>
      </c>
      <c r="CD54" s="60">
        <v>-4980921.13</v>
      </c>
      <c r="CE54" s="60">
        <v>-10329013.449999999</v>
      </c>
      <c r="CF54" s="60">
        <v>0</v>
      </c>
      <c r="CG54" s="60">
        <v>-442947952.6699993</v>
      </c>
      <c r="CH54" s="60">
        <v>-20980711.689999998</v>
      </c>
      <c r="CI54" s="60">
        <v>38632.260000000009</v>
      </c>
      <c r="CJ54" s="60">
        <v>-2885177.7499999851</v>
      </c>
      <c r="CK54" s="60">
        <v>-2885177.7499999851</v>
      </c>
      <c r="CL54" s="60">
        <v>0</v>
      </c>
      <c r="CM54" s="60">
        <v>0</v>
      </c>
      <c r="CN54" s="60">
        <v>-18134166.200000014</v>
      </c>
      <c r="CO54" s="60">
        <v>-258277628</v>
      </c>
      <c r="CP54" s="60">
        <v>61371926</v>
      </c>
      <c r="CQ54" s="60">
        <v>-319649554</v>
      </c>
      <c r="CR54" s="60">
        <v>0</v>
      </c>
      <c r="CS54" s="60">
        <v>0</v>
      </c>
      <c r="CT54" s="60">
        <v>0</v>
      </c>
      <c r="CU54" s="60">
        <v>0</v>
      </c>
      <c r="CV54" s="60">
        <v>0</v>
      </c>
      <c r="CW54" s="60">
        <v>0</v>
      </c>
      <c r="CX54" s="60">
        <v>0</v>
      </c>
      <c r="CY54" s="60">
        <v>0</v>
      </c>
      <c r="CZ54" s="60">
        <v>-3743981.3699996471</v>
      </c>
      <c r="DA54" s="60">
        <v>460470101.97000027</v>
      </c>
      <c r="DB54" s="60">
        <v>-464214083.33999991</v>
      </c>
      <c r="DC54" s="60">
        <v>-109898718.09000003</v>
      </c>
      <c r="DD54" s="60">
        <v>10224110.850000381</v>
      </c>
      <c r="DE54" s="60">
        <v>-60271024.370000012</v>
      </c>
      <c r="DF54" s="60">
        <v>-60239338.830000013</v>
      </c>
      <c r="DG54" s="60">
        <v>-31685.540000000969</v>
      </c>
      <c r="DH54" s="60">
        <v>0</v>
      </c>
      <c r="DI54" s="60">
        <v>0</v>
      </c>
      <c r="DJ54" s="60">
        <v>2250042246.1099648</v>
      </c>
      <c r="DK54" s="60">
        <v>2250042246.1099648</v>
      </c>
      <c r="DL54" s="60">
        <v>0</v>
      </c>
      <c r="DM54" s="60">
        <v>2250042246.1099648</v>
      </c>
      <c r="DN54" s="60">
        <v>0</v>
      </c>
      <c r="DO54" s="60">
        <v>1014520259.9499779</v>
      </c>
      <c r="DP54" s="60">
        <v>1235521986.0699971</v>
      </c>
      <c r="DQ54" s="4"/>
      <c r="DR54" s="4"/>
    </row>
    <row r="55" spans="1:122" ht="12.75" customHeight="1">
      <c r="A55" s="43" t="s">
        <v>97</v>
      </c>
      <c r="B55" s="58">
        <v>2002</v>
      </c>
      <c r="C55" s="59" t="s">
        <v>377</v>
      </c>
      <c r="D55" s="60">
        <v>639804106.30000007</v>
      </c>
      <c r="E55" s="60">
        <v>517245354.01999998</v>
      </c>
      <c r="F55" s="60">
        <v>0</v>
      </c>
      <c r="G55" s="60">
        <v>0</v>
      </c>
      <c r="H55" s="60">
        <v>222846744.5</v>
      </c>
      <c r="I55" s="60">
        <v>0</v>
      </c>
      <c r="J55" s="60">
        <v>0</v>
      </c>
      <c r="K55" s="60">
        <v>0</v>
      </c>
      <c r="L55" s="60">
        <v>0</v>
      </c>
      <c r="M55" s="60">
        <v>294398609.51999998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120233358.3600001</v>
      </c>
      <c r="Y55" s="60">
        <v>0</v>
      </c>
      <c r="Z55" s="60">
        <v>0</v>
      </c>
      <c r="AA55" s="60">
        <v>-67274591.280000001</v>
      </c>
      <c r="AB55" s="60">
        <v>0</v>
      </c>
      <c r="AC55" s="60">
        <v>0</v>
      </c>
      <c r="AD55" s="60">
        <v>187214496.13000011</v>
      </c>
      <c r="AE55" s="60">
        <v>0</v>
      </c>
      <c r="AF55" s="60">
        <v>293453.50999999046</v>
      </c>
      <c r="AG55" s="60">
        <v>2325393.92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-82922700.939999968</v>
      </c>
      <c r="BH55" s="60">
        <v>-11341413.689999968</v>
      </c>
      <c r="BI55" s="60">
        <v>0</v>
      </c>
      <c r="BJ55" s="60">
        <v>-48843123.640000001</v>
      </c>
      <c r="BK55" s="60">
        <v>-452716.86000000004</v>
      </c>
      <c r="BL55" s="60">
        <v>-541024.44000000006</v>
      </c>
      <c r="BM55" s="60">
        <v>0</v>
      </c>
      <c r="BN55" s="60">
        <v>89141.150000000009</v>
      </c>
      <c r="BO55" s="60">
        <v>-833.57000000000016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-1239566.6200000001</v>
      </c>
      <c r="BW55" s="60">
        <v>-21045880.129999999</v>
      </c>
      <c r="BX55" s="60">
        <v>0</v>
      </c>
      <c r="BY55" s="60">
        <v>0</v>
      </c>
      <c r="BZ55" s="60">
        <v>0</v>
      </c>
      <c r="CA55" s="60">
        <v>-3032032.94</v>
      </c>
      <c r="CB55" s="60">
        <v>0</v>
      </c>
      <c r="CC55" s="60">
        <v>-56697.66</v>
      </c>
      <c r="CD55" s="60">
        <v>-7066765.9000000004</v>
      </c>
      <c r="CE55" s="60">
        <v>-10890383.629999999</v>
      </c>
      <c r="CF55" s="60">
        <v>0</v>
      </c>
      <c r="CG55" s="60">
        <v>35748103.280000001</v>
      </c>
      <c r="CH55" s="60">
        <v>-1220648.5899999999</v>
      </c>
      <c r="CI55" s="60">
        <v>0</v>
      </c>
      <c r="CJ55" s="60">
        <v>-359921.6400000006</v>
      </c>
      <c r="CK55" s="60">
        <v>-359921.6400000006</v>
      </c>
      <c r="CL55" s="60">
        <v>0</v>
      </c>
      <c r="CM55" s="60">
        <v>0</v>
      </c>
      <c r="CN55" s="60">
        <v>-860726.94999999925</v>
      </c>
      <c r="CO55" s="60">
        <v>0</v>
      </c>
      <c r="CP55" s="60">
        <v>0</v>
      </c>
      <c r="CQ55" s="60">
        <v>0</v>
      </c>
      <c r="CR55" s="60">
        <v>0</v>
      </c>
      <c r="CS55" s="60">
        <v>0</v>
      </c>
      <c r="CT55" s="60">
        <v>0</v>
      </c>
      <c r="CU55" s="60">
        <v>0</v>
      </c>
      <c r="CV55" s="60">
        <v>0</v>
      </c>
      <c r="CW55" s="60">
        <v>0</v>
      </c>
      <c r="CX55" s="60">
        <v>0</v>
      </c>
      <c r="CY55" s="60">
        <v>0</v>
      </c>
      <c r="CZ55" s="60">
        <v>20393498.530000001</v>
      </c>
      <c r="DA55" s="60">
        <v>20393498.530000001</v>
      </c>
      <c r="DB55" s="60">
        <v>0</v>
      </c>
      <c r="DC55" s="60">
        <v>0</v>
      </c>
      <c r="DD55" s="60">
        <v>30592.85</v>
      </c>
      <c r="DE55" s="60">
        <v>-36031.79</v>
      </c>
      <c r="DF55" s="60">
        <v>-36031.79</v>
      </c>
      <c r="DG55" s="60">
        <v>0</v>
      </c>
      <c r="DH55" s="60">
        <v>24590924.129999999</v>
      </c>
      <c r="DI55" s="60">
        <v>-8010231.8499999996</v>
      </c>
      <c r="DJ55" s="60">
        <v>414481026.84999847</v>
      </c>
      <c r="DK55" s="60">
        <v>549178462.17999852</v>
      </c>
      <c r="DL55" s="60">
        <v>-134697435.33000001</v>
      </c>
      <c r="DM55" s="60">
        <v>414481026.84999847</v>
      </c>
      <c r="DN55" s="60">
        <v>0</v>
      </c>
      <c r="DO55" s="60">
        <v>-43451046.421604536</v>
      </c>
      <c r="DP55" s="60">
        <v>592629508.6400001</v>
      </c>
      <c r="DQ55" s="4"/>
      <c r="DR55" s="4"/>
    </row>
    <row r="56" spans="1:122" ht="12.75" customHeight="1">
      <c r="A56" s="43" t="s">
        <v>99</v>
      </c>
      <c r="B56" s="58">
        <v>2005</v>
      </c>
      <c r="C56" s="59" t="s">
        <v>377</v>
      </c>
      <c r="D56" s="60">
        <v>132679749.76000001</v>
      </c>
      <c r="E56" s="60">
        <v>112690347.51000001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16255303.34</v>
      </c>
      <c r="L56" s="60">
        <v>0</v>
      </c>
      <c r="M56" s="60">
        <v>96435044.170000002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16884869.719999999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12067158.26</v>
      </c>
      <c r="AE56" s="60">
        <v>0</v>
      </c>
      <c r="AF56" s="60">
        <v>4817711.46</v>
      </c>
      <c r="AG56" s="60">
        <v>3104532.53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-135019374.59999999</v>
      </c>
      <c r="BH56" s="60">
        <v>-2227594.02</v>
      </c>
      <c r="BI56" s="60">
        <v>0</v>
      </c>
      <c r="BJ56" s="60">
        <v>0</v>
      </c>
      <c r="BK56" s="60">
        <v>-124137466.59999999</v>
      </c>
      <c r="BL56" s="60">
        <v>-101741483.01000001</v>
      </c>
      <c r="BM56" s="60">
        <v>0</v>
      </c>
      <c r="BN56" s="60">
        <v>-20060973.02</v>
      </c>
      <c r="BO56" s="60">
        <v>-2335010.5699999998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-527574.69999999995</v>
      </c>
      <c r="BW56" s="60">
        <v>-8126739.2799999993</v>
      </c>
      <c r="BX56" s="60">
        <v>0</v>
      </c>
      <c r="BY56" s="60">
        <v>0</v>
      </c>
      <c r="BZ56" s="60">
        <v>0</v>
      </c>
      <c r="CA56" s="60">
        <v>-562234.35</v>
      </c>
      <c r="CB56" s="60">
        <v>0</v>
      </c>
      <c r="CC56" s="60">
        <v>-2760</v>
      </c>
      <c r="CD56" s="60">
        <v>-4508388.21</v>
      </c>
      <c r="CE56" s="60">
        <v>-3053356.72</v>
      </c>
      <c r="CF56" s="60">
        <v>0</v>
      </c>
      <c r="CG56" s="60">
        <v>-5727966.7200000007</v>
      </c>
      <c r="CH56" s="60">
        <v>-14240358.630000001</v>
      </c>
      <c r="CI56" s="60">
        <v>0</v>
      </c>
      <c r="CJ56" s="60">
        <v>-8210523.7800000003</v>
      </c>
      <c r="CK56" s="60">
        <v>-8210523.7800000003</v>
      </c>
      <c r="CL56" s="60">
        <v>0</v>
      </c>
      <c r="CM56" s="60">
        <v>0</v>
      </c>
      <c r="CN56" s="60">
        <v>-6029834.8500000006</v>
      </c>
      <c r="CO56" s="60">
        <v>0</v>
      </c>
      <c r="CP56" s="60">
        <v>33020265</v>
      </c>
      <c r="CQ56" s="60">
        <v>-33020265</v>
      </c>
      <c r="CR56" s="60">
        <v>0</v>
      </c>
      <c r="CS56" s="60">
        <v>0</v>
      </c>
      <c r="CT56" s="60">
        <v>0</v>
      </c>
      <c r="CU56" s="60">
        <v>0</v>
      </c>
      <c r="CV56" s="60">
        <v>0</v>
      </c>
      <c r="CW56" s="60">
        <v>0</v>
      </c>
      <c r="CX56" s="60">
        <v>0</v>
      </c>
      <c r="CY56" s="60">
        <v>0</v>
      </c>
      <c r="CZ56" s="60">
        <v>13849955.07</v>
      </c>
      <c r="DA56" s="60">
        <v>0</v>
      </c>
      <c r="DB56" s="60">
        <v>13849955.07</v>
      </c>
      <c r="DC56" s="60">
        <v>0</v>
      </c>
      <c r="DD56" s="60">
        <v>311145.13</v>
      </c>
      <c r="DE56" s="60">
        <v>-5591832.3700000001</v>
      </c>
      <c r="DF56" s="60">
        <v>0</v>
      </c>
      <c r="DG56" s="60">
        <v>-5591832.3700000001</v>
      </c>
      <c r="DH56" s="60">
        <v>2874.29</v>
      </c>
      <c r="DI56" s="60">
        <v>-59750.21</v>
      </c>
      <c r="DJ56" s="60">
        <v>108926326.38</v>
      </c>
      <c r="DK56" s="60">
        <v>133001075.59</v>
      </c>
      <c r="DL56" s="60">
        <v>-24074749.210000001</v>
      </c>
      <c r="DM56" s="60">
        <v>108926326.38</v>
      </c>
      <c r="DN56" s="60">
        <v>0</v>
      </c>
      <c r="DO56" s="60">
        <v>141068667.18000016</v>
      </c>
      <c r="DP56" s="60">
        <v>-8067591.5599999893</v>
      </c>
      <c r="DQ56" s="4"/>
      <c r="DR56" s="4"/>
    </row>
    <row r="57" spans="1:122" ht="12.75" customHeight="1">
      <c r="A57" s="43" t="s">
        <v>101</v>
      </c>
      <c r="B57" s="58">
        <v>2006</v>
      </c>
      <c r="C57" s="59" t="s">
        <v>378</v>
      </c>
      <c r="D57" s="60">
        <v>168759792.56</v>
      </c>
      <c r="E57" s="60">
        <v>133934893.31</v>
      </c>
      <c r="F57" s="60">
        <v>0</v>
      </c>
      <c r="G57" s="60">
        <v>1166478.02</v>
      </c>
      <c r="H57" s="60">
        <v>294257.61</v>
      </c>
      <c r="I57" s="60">
        <v>55903757.159999996</v>
      </c>
      <c r="J57" s="60">
        <v>0</v>
      </c>
      <c r="K57" s="60">
        <v>0</v>
      </c>
      <c r="L57" s="60">
        <v>0</v>
      </c>
      <c r="M57" s="60">
        <v>44004005.600000001</v>
      </c>
      <c r="N57" s="60">
        <v>32566394.920000002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-8150907.4399999995</v>
      </c>
      <c r="Y57" s="60">
        <v>0</v>
      </c>
      <c r="Z57" s="60">
        <v>0</v>
      </c>
      <c r="AA57" s="60">
        <v>-4487195.2699999996</v>
      </c>
      <c r="AB57" s="60">
        <v>-513008.08</v>
      </c>
      <c r="AC57" s="60">
        <v>0</v>
      </c>
      <c r="AD57" s="60">
        <v>0</v>
      </c>
      <c r="AE57" s="60">
        <v>0</v>
      </c>
      <c r="AF57" s="60">
        <v>-3150704.0900000003</v>
      </c>
      <c r="AG57" s="60">
        <v>42975806.689999998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-73134201.210000008</v>
      </c>
      <c r="BH57" s="60">
        <v>-554516.54</v>
      </c>
      <c r="BI57" s="60">
        <v>0</v>
      </c>
      <c r="BJ57" s="60">
        <v>0</v>
      </c>
      <c r="BK57" s="60">
        <v>-1588561.3800000001</v>
      </c>
      <c r="BL57" s="60">
        <v>-1588561.3800000001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-32316041.659999996</v>
      </c>
      <c r="BW57" s="60">
        <v>-38675081.630000003</v>
      </c>
      <c r="BX57" s="60">
        <v>0</v>
      </c>
      <c r="BY57" s="60">
        <v>0</v>
      </c>
      <c r="BZ57" s="60">
        <v>0</v>
      </c>
      <c r="CA57" s="60">
        <v>-1238360.8600000001</v>
      </c>
      <c r="CB57" s="60">
        <v>-1038708.36</v>
      </c>
      <c r="CC57" s="60">
        <v>-494415.08</v>
      </c>
      <c r="CD57" s="60">
        <v>-809144.44</v>
      </c>
      <c r="CE57" s="60">
        <v>-35094452.890000001</v>
      </c>
      <c r="CF57" s="60">
        <v>0</v>
      </c>
      <c r="CG57" s="60">
        <v>46559755.559999995</v>
      </c>
      <c r="CH57" s="60">
        <v>5762049.5799999973</v>
      </c>
      <c r="CI57" s="60">
        <v>33175018.440000001</v>
      </c>
      <c r="CJ57" s="60">
        <v>-23957922.730000004</v>
      </c>
      <c r="CK57" s="60">
        <v>-27970740.970000003</v>
      </c>
      <c r="CL57" s="60">
        <v>4012818.24</v>
      </c>
      <c r="CM57" s="60">
        <v>0</v>
      </c>
      <c r="CN57" s="60">
        <v>-3455046.13</v>
      </c>
      <c r="CO57" s="60">
        <v>70248394.409999996</v>
      </c>
      <c r="CP57" s="60">
        <v>70248394.409999996</v>
      </c>
      <c r="CQ57" s="60">
        <v>0</v>
      </c>
      <c r="CR57" s="60">
        <v>0</v>
      </c>
      <c r="CS57" s="60">
        <v>0</v>
      </c>
      <c r="CT57" s="60">
        <v>0</v>
      </c>
      <c r="CU57" s="60">
        <v>0</v>
      </c>
      <c r="CV57" s="60">
        <v>0</v>
      </c>
      <c r="CW57" s="60">
        <v>0</v>
      </c>
      <c r="CX57" s="60">
        <v>0</v>
      </c>
      <c r="CY57" s="60">
        <v>0</v>
      </c>
      <c r="CZ57" s="60">
        <v>-1751959.36</v>
      </c>
      <c r="DA57" s="60">
        <v>-1751959.36</v>
      </c>
      <c r="DB57" s="60">
        <v>0</v>
      </c>
      <c r="DC57" s="60">
        <v>-23488318.77</v>
      </c>
      <c r="DD57" s="60">
        <v>1957664.98</v>
      </c>
      <c r="DE57" s="60">
        <v>-6168075.2800000003</v>
      </c>
      <c r="DF57" s="60">
        <v>-327937.28999999998</v>
      </c>
      <c r="DG57" s="60">
        <v>-5840137.9900000002</v>
      </c>
      <c r="DH57" s="60">
        <v>0</v>
      </c>
      <c r="DI57" s="60">
        <v>0</v>
      </c>
      <c r="DJ57" s="60">
        <v>60044713.080000006</v>
      </c>
      <c r="DK57" s="60">
        <v>60044713.080000006</v>
      </c>
      <c r="DL57" s="60">
        <v>0</v>
      </c>
      <c r="DM57" s="60">
        <v>60044713.080000006</v>
      </c>
      <c r="DN57" s="60">
        <v>0</v>
      </c>
      <c r="DO57" s="60">
        <v>-82140633.835876763</v>
      </c>
      <c r="DP57" s="60">
        <v>142185346.91</v>
      </c>
      <c r="DQ57" s="4"/>
      <c r="DR57" s="4"/>
    </row>
    <row r="58" spans="1:122" ht="12.75" customHeight="1">
      <c r="A58" s="43" t="s">
        <v>103</v>
      </c>
      <c r="B58" s="58">
        <v>2007</v>
      </c>
      <c r="C58" s="59" t="s">
        <v>377</v>
      </c>
      <c r="D58" s="60">
        <v>93510209.100000009</v>
      </c>
      <c r="E58" s="60">
        <v>90376316.840000004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90376316.840000004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1584305.0599999987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1584305.0599999987</v>
      </c>
      <c r="AG58" s="60">
        <v>1549587.2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-16106533.140000001</v>
      </c>
      <c r="BH58" s="60">
        <v>-1604588.72</v>
      </c>
      <c r="BI58" s="60">
        <v>0</v>
      </c>
      <c r="BJ58" s="60">
        <v>0</v>
      </c>
      <c r="BK58" s="60">
        <v>-578718.86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-578718.86</v>
      </c>
      <c r="BU58" s="60">
        <v>0</v>
      </c>
      <c r="BV58" s="60">
        <v>-106259.67</v>
      </c>
      <c r="BW58" s="60">
        <v>-8090326.0700000003</v>
      </c>
      <c r="BX58" s="60">
        <v>0</v>
      </c>
      <c r="BY58" s="60">
        <v>0</v>
      </c>
      <c r="BZ58" s="60">
        <v>0</v>
      </c>
      <c r="CA58" s="60">
        <v>-922273.29</v>
      </c>
      <c r="CB58" s="60">
        <v>-483333.33</v>
      </c>
      <c r="CC58" s="60">
        <v>-835433.28</v>
      </c>
      <c r="CD58" s="60">
        <v>-3385202.2</v>
      </c>
      <c r="CE58" s="60">
        <v>-2464083.9700000002</v>
      </c>
      <c r="CF58" s="60">
        <v>-5726639.8200000003</v>
      </c>
      <c r="CG58" s="60">
        <v>-9606635.0299999993</v>
      </c>
      <c r="CH58" s="60">
        <v>-2569496.6099999989</v>
      </c>
      <c r="CI58" s="60">
        <v>-2569496.6099999989</v>
      </c>
      <c r="CJ58" s="60">
        <v>0</v>
      </c>
      <c r="CK58" s="60">
        <v>0</v>
      </c>
      <c r="CL58" s="60">
        <v>0</v>
      </c>
      <c r="CM58" s="60">
        <v>0</v>
      </c>
      <c r="CN58" s="60">
        <v>0</v>
      </c>
      <c r="CO58" s="60">
        <v>0</v>
      </c>
      <c r="CP58" s="60">
        <v>0</v>
      </c>
      <c r="CQ58" s="60">
        <v>0</v>
      </c>
      <c r="CR58" s="60">
        <v>0</v>
      </c>
      <c r="CS58" s="60">
        <v>0</v>
      </c>
      <c r="CT58" s="60">
        <v>0</v>
      </c>
      <c r="CU58" s="60">
        <v>0</v>
      </c>
      <c r="CV58" s="60">
        <v>0</v>
      </c>
      <c r="CW58" s="60">
        <v>0</v>
      </c>
      <c r="CX58" s="60">
        <v>0</v>
      </c>
      <c r="CY58" s="60">
        <v>0</v>
      </c>
      <c r="CZ58" s="60">
        <v>-6458148.0200000005</v>
      </c>
      <c r="DA58" s="60">
        <v>-6458148.0200000005</v>
      </c>
      <c r="DB58" s="60">
        <v>0</v>
      </c>
      <c r="DC58" s="60">
        <v>0</v>
      </c>
      <c r="DD58" s="60">
        <v>0.69</v>
      </c>
      <c r="DE58" s="60">
        <v>-578991.09</v>
      </c>
      <c r="DF58" s="60">
        <v>0</v>
      </c>
      <c r="DG58" s="60">
        <v>-578991.09</v>
      </c>
      <c r="DH58" s="60">
        <v>0</v>
      </c>
      <c r="DI58" s="60">
        <v>0</v>
      </c>
      <c r="DJ58" s="60">
        <v>115364636.93000001</v>
      </c>
      <c r="DK58" s="60">
        <v>168209374</v>
      </c>
      <c r="DL58" s="60">
        <v>-52844737.07</v>
      </c>
      <c r="DM58" s="60">
        <v>115364636.93000001</v>
      </c>
      <c r="DN58" s="60">
        <v>0</v>
      </c>
      <c r="DO58" s="60">
        <v>100412332.11</v>
      </c>
      <c r="DP58" s="60">
        <v>67797040.930000007</v>
      </c>
      <c r="DQ58" s="4"/>
      <c r="DR58" s="4"/>
    </row>
    <row r="59" spans="1:122" ht="12.75" customHeight="1">
      <c r="A59" s="43" t="s">
        <v>105</v>
      </c>
      <c r="B59" s="58">
        <v>2008</v>
      </c>
      <c r="C59" s="59" t="s">
        <v>377</v>
      </c>
      <c r="D59" s="60">
        <v>86392.6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86392.6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-7895941.6400000006</v>
      </c>
      <c r="BH59" s="60">
        <v>-2473162.2799999998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-43281.88</v>
      </c>
      <c r="BW59" s="60">
        <v>-5379497.4800000004</v>
      </c>
      <c r="BX59" s="60">
        <v>0</v>
      </c>
      <c r="BY59" s="60">
        <v>0</v>
      </c>
      <c r="BZ59" s="60">
        <v>0</v>
      </c>
      <c r="CA59" s="60">
        <v>-189871.97</v>
      </c>
      <c r="CB59" s="60">
        <v>0</v>
      </c>
      <c r="CC59" s="60">
        <v>-195388.4</v>
      </c>
      <c r="CD59" s="60">
        <v>-1140953.1599999999</v>
      </c>
      <c r="CE59" s="60">
        <v>-3853283.95</v>
      </c>
      <c r="CF59" s="60">
        <v>0</v>
      </c>
      <c r="CG59" s="60">
        <v>-2227448.7000000002</v>
      </c>
      <c r="CH59" s="60">
        <v>-1165163.1399999999</v>
      </c>
      <c r="CI59" s="60">
        <v>0</v>
      </c>
      <c r="CJ59" s="60">
        <v>-381181.92</v>
      </c>
      <c r="CK59" s="60">
        <v>-381181.92</v>
      </c>
      <c r="CL59" s="60">
        <v>0</v>
      </c>
      <c r="CM59" s="60">
        <v>0</v>
      </c>
      <c r="CN59" s="60">
        <v>-783981.22</v>
      </c>
      <c r="CO59" s="60">
        <v>0</v>
      </c>
      <c r="CP59" s="60">
        <v>0</v>
      </c>
      <c r="CQ59" s="60">
        <v>0</v>
      </c>
      <c r="CR59" s="60">
        <v>0</v>
      </c>
      <c r="CS59" s="60">
        <v>0</v>
      </c>
      <c r="CT59" s="60">
        <v>0</v>
      </c>
      <c r="CU59" s="60">
        <v>0</v>
      </c>
      <c r="CV59" s="60">
        <v>0</v>
      </c>
      <c r="CW59" s="60">
        <v>0</v>
      </c>
      <c r="CX59" s="60">
        <v>0</v>
      </c>
      <c r="CY59" s="60">
        <v>0</v>
      </c>
      <c r="CZ59" s="60">
        <v>-423538</v>
      </c>
      <c r="DA59" s="60">
        <v>3793620</v>
      </c>
      <c r="DB59" s="60">
        <v>-4217158</v>
      </c>
      <c r="DC59" s="60">
        <v>0</v>
      </c>
      <c r="DD59" s="60">
        <v>0.9</v>
      </c>
      <c r="DE59" s="60">
        <v>-638748.46</v>
      </c>
      <c r="DF59" s="60">
        <v>-638748.01</v>
      </c>
      <c r="DG59" s="60">
        <v>-0.45</v>
      </c>
      <c r="DH59" s="60">
        <v>0</v>
      </c>
      <c r="DI59" s="60">
        <v>0</v>
      </c>
      <c r="DJ59" s="60">
        <v>34089286.570000008</v>
      </c>
      <c r="DK59" s="60">
        <v>47801490.980000004</v>
      </c>
      <c r="DL59" s="60">
        <v>-13712204.41</v>
      </c>
      <c r="DM59" s="60">
        <v>34089286.570000008</v>
      </c>
      <c r="DN59" s="60">
        <v>0</v>
      </c>
      <c r="DO59" s="60">
        <v>57838488.719999984</v>
      </c>
      <c r="DP59" s="60">
        <v>-10036997.740000002</v>
      </c>
      <c r="DQ59" s="4"/>
      <c r="DR59" s="4"/>
    </row>
    <row r="60" spans="1:122" ht="12.75" customHeight="1">
      <c r="A60" s="43" t="s">
        <v>107</v>
      </c>
      <c r="B60" s="58">
        <v>3001</v>
      </c>
      <c r="C60" s="59" t="s">
        <v>378</v>
      </c>
      <c r="D60" s="60">
        <v>187809517.67000002</v>
      </c>
      <c r="E60" s="60">
        <v>134539475.71000001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134539475.71000001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46190551.909999996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46190551.909999996</v>
      </c>
      <c r="AG60" s="60">
        <v>7079490.0499999998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-335150294.03000003</v>
      </c>
      <c r="BH60" s="60">
        <v>-77967075.049999997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4541784.08</v>
      </c>
      <c r="BW60" s="60">
        <v>-261725003.06000003</v>
      </c>
      <c r="BX60" s="60">
        <v>0</v>
      </c>
      <c r="BY60" s="60">
        <v>0</v>
      </c>
      <c r="BZ60" s="60">
        <v>0</v>
      </c>
      <c r="CA60" s="60">
        <v>-15629318.080000002</v>
      </c>
      <c r="CB60" s="60">
        <v>-6423704.5899999999</v>
      </c>
      <c r="CC60" s="60">
        <v>-39545374.57</v>
      </c>
      <c r="CD60" s="60">
        <v>-200126605.82000002</v>
      </c>
      <c r="CE60" s="60">
        <v>0</v>
      </c>
      <c r="CF60" s="60">
        <v>0</v>
      </c>
      <c r="CG60" s="60">
        <v>237916634.16</v>
      </c>
      <c r="CH60" s="60">
        <v>-72002265.00999999</v>
      </c>
      <c r="CI60" s="60">
        <v>0</v>
      </c>
      <c r="CJ60" s="60">
        <v>-7989982.8200000003</v>
      </c>
      <c r="CK60" s="60">
        <v>-7989982.8200000003</v>
      </c>
      <c r="CL60" s="60">
        <v>0</v>
      </c>
      <c r="CM60" s="60">
        <v>0</v>
      </c>
      <c r="CN60" s="60">
        <v>-64012282.189999998</v>
      </c>
      <c r="CO60" s="60">
        <v>0</v>
      </c>
      <c r="CP60" s="60">
        <v>0</v>
      </c>
      <c r="CQ60" s="60">
        <v>0</v>
      </c>
      <c r="CR60" s="60">
        <v>0</v>
      </c>
      <c r="CS60" s="60">
        <v>0</v>
      </c>
      <c r="CT60" s="60">
        <v>0</v>
      </c>
      <c r="CU60" s="60">
        <v>0</v>
      </c>
      <c r="CV60" s="60">
        <v>0</v>
      </c>
      <c r="CW60" s="60">
        <v>0</v>
      </c>
      <c r="CX60" s="60">
        <v>0</v>
      </c>
      <c r="CY60" s="60">
        <v>0</v>
      </c>
      <c r="CZ60" s="60">
        <v>261201967.44</v>
      </c>
      <c r="DA60" s="60">
        <v>355626664.56</v>
      </c>
      <c r="DB60" s="60">
        <v>-94424697.120000005</v>
      </c>
      <c r="DC60" s="60">
        <v>0</v>
      </c>
      <c r="DD60" s="60">
        <v>52370922.579999998</v>
      </c>
      <c r="DE60" s="60">
        <v>-3653990.85</v>
      </c>
      <c r="DF60" s="60">
        <v>-3653990.85</v>
      </c>
      <c r="DG60" s="60">
        <v>0</v>
      </c>
      <c r="DH60" s="60">
        <v>0</v>
      </c>
      <c r="DI60" s="60">
        <v>0</v>
      </c>
      <c r="DJ60" s="60">
        <v>2110528607.9399989</v>
      </c>
      <c r="DK60" s="60">
        <v>3303210170.6399989</v>
      </c>
      <c r="DL60" s="60">
        <v>-1192681562.7</v>
      </c>
      <c r="DM60" s="60">
        <v>2110528607.9399989</v>
      </c>
      <c r="DN60" s="60">
        <v>0</v>
      </c>
      <c r="DO60" s="60">
        <v>3212634312.4104438</v>
      </c>
      <c r="DP60" s="60">
        <v>90575857.799999982</v>
      </c>
      <c r="DQ60" s="4"/>
      <c r="DR60" s="4"/>
    </row>
    <row r="61" spans="1:122" ht="12.75" customHeight="1">
      <c r="A61" s="43" t="s">
        <v>109</v>
      </c>
      <c r="B61" s="58">
        <v>3002</v>
      </c>
      <c r="C61" s="59" t="s">
        <v>378</v>
      </c>
      <c r="D61" s="60">
        <v>405380843.53000015</v>
      </c>
      <c r="E61" s="60">
        <v>334288572.75</v>
      </c>
      <c r="F61" s="60">
        <v>0</v>
      </c>
      <c r="G61" s="60">
        <v>0</v>
      </c>
      <c r="H61" s="60">
        <v>156324666.71000001</v>
      </c>
      <c r="I61" s="60">
        <v>6874560</v>
      </c>
      <c r="J61" s="60">
        <v>0</v>
      </c>
      <c r="K61" s="60">
        <v>0</v>
      </c>
      <c r="L61" s="60">
        <v>0</v>
      </c>
      <c r="M61" s="60">
        <v>169895009.78</v>
      </c>
      <c r="N61" s="60">
        <v>1194336.26</v>
      </c>
      <c r="O61" s="60">
        <v>3045.16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3045.16</v>
      </c>
      <c r="V61" s="60">
        <v>0</v>
      </c>
      <c r="W61" s="60">
        <v>0</v>
      </c>
      <c r="X61" s="60">
        <v>56243705.789999999</v>
      </c>
      <c r="Y61" s="60">
        <v>0</v>
      </c>
      <c r="Z61" s="60">
        <v>0</v>
      </c>
      <c r="AA61" s="60">
        <v>41736022.560000002</v>
      </c>
      <c r="AB61" s="60">
        <v>1187785.57</v>
      </c>
      <c r="AC61" s="60">
        <v>0</v>
      </c>
      <c r="AD61" s="60">
        <v>2852081.1799999997</v>
      </c>
      <c r="AE61" s="60">
        <v>0</v>
      </c>
      <c r="AF61" s="60">
        <v>10467816.479999999</v>
      </c>
      <c r="AG61" s="60">
        <v>14658731.230000079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186788.6</v>
      </c>
      <c r="AO61" s="60">
        <v>0</v>
      </c>
      <c r="AP61" s="60">
        <v>186788.6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-62459085.410000004</v>
      </c>
      <c r="BH61" s="60">
        <v>0</v>
      </c>
      <c r="BI61" s="60">
        <v>0</v>
      </c>
      <c r="BJ61" s="60">
        <v>-74141.02</v>
      </c>
      <c r="BK61" s="60">
        <v>-85222.360000000015</v>
      </c>
      <c r="BL61" s="60">
        <v>-53358.380000000005</v>
      </c>
      <c r="BM61" s="60">
        <v>0</v>
      </c>
      <c r="BN61" s="60">
        <v>-6643.38</v>
      </c>
      <c r="BO61" s="60">
        <v>-28626.73</v>
      </c>
      <c r="BP61" s="60">
        <v>0</v>
      </c>
      <c r="BQ61" s="60">
        <v>0</v>
      </c>
      <c r="BR61" s="60">
        <v>-28.91</v>
      </c>
      <c r="BS61" s="60">
        <v>0</v>
      </c>
      <c r="BT61" s="60">
        <v>3435.04</v>
      </c>
      <c r="BU61" s="60">
        <v>0</v>
      </c>
      <c r="BV61" s="60">
        <v>-4834549.7599999998</v>
      </c>
      <c r="BW61" s="60">
        <v>-42448227.509999998</v>
      </c>
      <c r="BX61" s="60">
        <v>0</v>
      </c>
      <c r="BY61" s="60">
        <v>0</v>
      </c>
      <c r="BZ61" s="60">
        <v>0</v>
      </c>
      <c r="CA61" s="60">
        <v>-3289532</v>
      </c>
      <c r="CB61" s="60">
        <v>-4476553.7699999996</v>
      </c>
      <c r="CC61" s="60">
        <v>-18000.169999999998</v>
      </c>
      <c r="CD61" s="60">
        <v>-1317646.94</v>
      </c>
      <c r="CE61" s="60">
        <v>-33346494.629999999</v>
      </c>
      <c r="CF61" s="60">
        <v>-15016944.760000004</v>
      </c>
      <c r="CG61" s="60">
        <v>26001794.210000005</v>
      </c>
      <c r="CH61" s="60">
        <v>-2065996.7500000005</v>
      </c>
      <c r="CI61" s="60">
        <v>0</v>
      </c>
      <c r="CJ61" s="60">
        <v>-166327.8400000002</v>
      </c>
      <c r="CK61" s="60">
        <v>747335.00999999978</v>
      </c>
      <c r="CL61" s="60">
        <v>-913662.85</v>
      </c>
      <c r="CM61" s="60">
        <v>0</v>
      </c>
      <c r="CN61" s="60">
        <v>-1899668.9100000001</v>
      </c>
      <c r="CO61" s="60">
        <v>0</v>
      </c>
      <c r="CP61" s="60">
        <v>0</v>
      </c>
      <c r="CQ61" s="60">
        <v>0</v>
      </c>
      <c r="CR61" s="60">
        <v>0</v>
      </c>
      <c r="CS61" s="60">
        <v>0</v>
      </c>
      <c r="CT61" s="60">
        <v>0</v>
      </c>
      <c r="CU61" s="60">
        <v>0</v>
      </c>
      <c r="CV61" s="60">
        <v>0</v>
      </c>
      <c r="CW61" s="60">
        <v>0</v>
      </c>
      <c r="CX61" s="60">
        <v>0</v>
      </c>
      <c r="CY61" s="60">
        <v>0</v>
      </c>
      <c r="CZ61" s="60">
        <v>32889890.960000001</v>
      </c>
      <c r="DA61" s="60">
        <v>32889890.960000001</v>
      </c>
      <c r="DB61" s="60">
        <v>0</v>
      </c>
      <c r="DC61" s="60">
        <v>0</v>
      </c>
      <c r="DD61" s="60">
        <v>227422.85</v>
      </c>
      <c r="DE61" s="60">
        <v>-979815.06</v>
      </c>
      <c r="DF61" s="60">
        <v>-955603.83000000007</v>
      </c>
      <c r="DG61" s="60">
        <v>-24211.23</v>
      </c>
      <c r="DH61" s="60">
        <v>1071708.52</v>
      </c>
      <c r="DI61" s="60">
        <v>-5141416.3099999996</v>
      </c>
      <c r="DJ61" s="60">
        <v>222690340.98999992</v>
      </c>
      <c r="DK61" s="60">
        <v>364027573.39999992</v>
      </c>
      <c r="DL61" s="60">
        <v>-141337232.41</v>
      </c>
      <c r="DM61" s="60">
        <v>222690340.98999992</v>
      </c>
      <c r="DN61" s="60">
        <v>0</v>
      </c>
      <c r="DO61" s="60">
        <v>-4895977.9566054866</v>
      </c>
      <c r="DP61" s="60">
        <v>368923552.3300001</v>
      </c>
      <c r="DQ61" s="4"/>
      <c r="DR61" s="4"/>
    </row>
    <row r="62" spans="1:122" ht="12.75" customHeight="1">
      <c r="A62" s="43" t="s">
        <v>111</v>
      </c>
      <c r="B62" s="58">
        <v>3003</v>
      </c>
      <c r="C62" s="59" t="s">
        <v>378</v>
      </c>
      <c r="D62" s="60">
        <v>3151969864.8699999</v>
      </c>
      <c r="E62" s="60">
        <v>2708717317.3899999</v>
      </c>
      <c r="F62" s="60">
        <v>0</v>
      </c>
      <c r="G62" s="60">
        <v>0</v>
      </c>
      <c r="H62" s="60">
        <v>913829271.95000005</v>
      </c>
      <c r="I62" s="60">
        <v>82392430</v>
      </c>
      <c r="J62" s="60">
        <v>0</v>
      </c>
      <c r="K62" s="60">
        <v>36191856.390000001</v>
      </c>
      <c r="L62" s="60">
        <v>0</v>
      </c>
      <c r="M62" s="60">
        <v>1661936236.1600001</v>
      </c>
      <c r="N62" s="60">
        <v>14367522.890000001</v>
      </c>
      <c r="O62" s="60">
        <v>1262779.68</v>
      </c>
      <c r="P62" s="60">
        <v>0</v>
      </c>
      <c r="Q62" s="60">
        <v>0</v>
      </c>
      <c r="R62" s="60">
        <v>11962.13</v>
      </c>
      <c r="S62" s="60">
        <v>0</v>
      </c>
      <c r="T62" s="60">
        <v>0</v>
      </c>
      <c r="U62" s="60">
        <v>1250817.55</v>
      </c>
      <c r="V62" s="60">
        <v>0</v>
      </c>
      <c r="W62" s="60">
        <v>0</v>
      </c>
      <c r="X62" s="60">
        <v>457424732.88</v>
      </c>
      <c r="Y62" s="60">
        <v>0</v>
      </c>
      <c r="Z62" s="60">
        <v>0</v>
      </c>
      <c r="AA62" s="60">
        <v>265257869.90000001</v>
      </c>
      <c r="AB62" s="60">
        <v>-6524834.3700000001</v>
      </c>
      <c r="AC62" s="60">
        <v>0</v>
      </c>
      <c r="AD62" s="60">
        <v>57452652.25</v>
      </c>
      <c r="AE62" s="60">
        <v>0</v>
      </c>
      <c r="AF62" s="60">
        <v>141239045.09999999</v>
      </c>
      <c r="AG62" s="60">
        <v>-16419692.059999943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984726.98</v>
      </c>
      <c r="AO62" s="60">
        <v>0</v>
      </c>
      <c r="AP62" s="60">
        <v>984726.98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-278181126.94999999</v>
      </c>
      <c r="BH62" s="60">
        <v>0</v>
      </c>
      <c r="BI62" s="60">
        <v>0</v>
      </c>
      <c r="BJ62" s="60">
        <v>-681537.51</v>
      </c>
      <c r="BK62" s="60">
        <v>-2293774.0200000005</v>
      </c>
      <c r="BL62" s="60">
        <v>-1531393.07</v>
      </c>
      <c r="BM62" s="60">
        <v>-6.76</v>
      </c>
      <c r="BN62" s="60">
        <v>-462819.52</v>
      </c>
      <c r="BO62" s="60">
        <v>-491704.50000000006</v>
      </c>
      <c r="BP62" s="60">
        <v>0</v>
      </c>
      <c r="BQ62" s="60">
        <v>0</v>
      </c>
      <c r="BR62" s="60">
        <v>-556.72</v>
      </c>
      <c r="BS62" s="60">
        <v>192706.55</v>
      </c>
      <c r="BT62" s="60">
        <v>0</v>
      </c>
      <c r="BU62" s="60">
        <v>0</v>
      </c>
      <c r="BV62" s="60">
        <v>-11987877</v>
      </c>
      <c r="BW62" s="60">
        <v>-123758482.27000001</v>
      </c>
      <c r="BX62" s="60">
        <v>0</v>
      </c>
      <c r="BY62" s="60">
        <v>0</v>
      </c>
      <c r="BZ62" s="60">
        <v>0</v>
      </c>
      <c r="CA62" s="60">
        <v>-36237871.719999999</v>
      </c>
      <c r="CB62" s="60">
        <v>-36288971.740000002</v>
      </c>
      <c r="CC62" s="60">
        <v>-1231826.71</v>
      </c>
      <c r="CD62" s="60">
        <v>-10348109</v>
      </c>
      <c r="CE62" s="60">
        <v>-39651703.100000001</v>
      </c>
      <c r="CF62" s="60">
        <v>-139459456.14999998</v>
      </c>
      <c r="CG62" s="60">
        <v>43651112.169999994</v>
      </c>
      <c r="CH62" s="60">
        <v>-23135797.490000002</v>
      </c>
      <c r="CI62" s="60">
        <v>0</v>
      </c>
      <c r="CJ62" s="60">
        <v>-4911759.7600000007</v>
      </c>
      <c r="CK62" s="60">
        <v>-4207418.8000000007</v>
      </c>
      <c r="CL62" s="60">
        <v>-704340.96</v>
      </c>
      <c r="CM62" s="60">
        <v>0</v>
      </c>
      <c r="CN62" s="60">
        <v>-18224037.73</v>
      </c>
      <c r="CO62" s="60">
        <v>0</v>
      </c>
      <c r="CP62" s="60">
        <v>0</v>
      </c>
      <c r="CQ62" s="60">
        <v>0</v>
      </c>
      <c r="CR62" s="60">
        <v>0</v>
      </c>
      <c r="CS62" s="60">
        <v>0</v>
      </c>
      <c r="CT62" s="60">
        <v>0</v>
      </c>
      <c r="CU62" s="60">
        <v>0</v>
      </c>
      <c r="CV62" s="60">
        <v>0</v>
      </c>
      <c r="CW62" s="60">
        <v>0</v>
      </c>
      <c r="CX62" s="60">
        <v>0</v>
      </c>
      <c r="CY62" s="60">
        <v>0</v>
      </c>
      <c r="CZ62" s="60">
        <v>94246415.709999993</v>
      </c>
      <c r="DA62" s="60">
        <v>94246415.709999993</v>
      </c>
      <c r="DB62" s="60">
        <v>0</v>
      </c>
      <c r="DC62" s="60">
        <v>0</v>
      </c>
      <c r="DD62" s="60">
        <v>6781793.71</v>
      </c>
      <c r="DE62" s="60">
        <v>-2819790.25</v>
      </c>
      <c r="DF62" s="60">
        <v>-2819790.25</v>
      </c>
      <c r="DG62" s="60">
        <v>0</v>
      </c>
      <c r="DH62" s="60">
        <v>-8726410.2899999991</v>
      </c>
      <c r="DI62" s="60">
        <v>-22695099.219999999</v>
      </c>
      <c r="DJ62" s="60">
        <v>3017335088.2300005</v>
      </c>
      <c r="DK62" s="60">
        <v>4326412226.4800005</v>
      </c>
      <c r="DL62" s="60">
        <v>-1309077138.25</v>
      </c>
      <c r="DM62" s="60">
        <v>3017335088.2300005</v>
      </c>
      <c r="DN62" s="60">
        <v>0</v>
      </c>
      <c r="DO62" s="60">
        <v>1408972376.1200042</v>
      </c>
      <c r="DP62" s="60">
        <v>2917439850.0900002</v>
      </c>
      <c r="DQ62" s="4"/>
      <c r="DR62" s="4"/>
    </row>
    <row r="63" spans="1:122" ht="12.75" customHeight="1">
      <c r="A63" s="43" t="s">
        <v>113</v>
      </c>
      <c r="B63" s="58">
        <v>3004</v>
      </c>
      <c r="C63" s="59" t="s">
        <v>378</v>
      </c>
      <c r="D63" s="60">
        <v>2270982599</v>
      </c>
      <c r="E63" s="60">
        <v>816763527</v>
      </c>
      <c r="F63" s="60">
        <v>20059428</v>
      </c>
      <c r="G63" s="60">
        <v>0</v>
      </c>
      <c r="H63" s="60">
        <v>241867967</v>
      </c>
      <c r="I63" s="60">
        <v>32193857</v>
      </c>
      <c r="J63" s="60">
        <v>0</v>
      </c>
      <c r="K63" s="60">
        <v>2990008</v>
      </c>
      <c r="L63" s="60">
        <v>0</v>
      </c>
      <c r="M63" s="60">
        <v>516992191</v>
      </c>
      <c r="N63" s="60">
        <v>2660076</v>
      </c>
      <c r="O63" s="60">
        <v>408487320</v>
      </c>
      <c r="P63" s="60">
        <v>0</v>
      </c>
      <c r="Q63" s="60">
        <v>0</v>
      </c>
      <c r="R63" s="60">
        <v>104917976</v>
      </c>
      <c r="S63" s="60">
        <v>0</v>
      </c>
      <c r="T63" s="60">
        <v>0</v>
      </c>
      <c r="U63" s="60">
        <v>74403799</v>
      </c>
      <c r="V63" s="60">
        <v>229165545</v>
      </c>
      <c r="W63" s="60">
        <v>0</v>
      </c>
      <c r="X63" s="60">
        <v>659028439</v>
      </c>
      <c r="Y63" s="60">
        <v>0</v>
      </c>
      <c r="Z63" s="60">
        <v>0</v>
      </c>
      <c r="AA63" s="60">
        <v>505731558</v>
      </c>
      <c r="AB63" s="60">
        <v>37162313</v>
      </c>
      <c r="AC63" s="60">
        <v>0</v>
      </c>
      <c r="AD63" s="60">
        <v>105867028</v>
      </c>
      <c r="AE63" s="60">
        <v>0</v>
      </c>
      <c r="AF63" s="60">
        <v>10267540</v>
      </c>
      <c r="AG63" s="60">
        <v>112065164</v>
      </c>
      <c r="AH63" s="60">
        <v>200000000</v>
      </c>
      <c r="AI63" s="60">
        <v>200000000</v>
      </c>
      <c r="AJ63" s="60">
        <v>0</v>
      </c>
      <c r="AK63" s="60">
        <v>0</v>
      </c>
      <c r="AL63" s="60">
        <v>0</v>
      </c>
      <c r="AM63" s="60">
        <v>0</v>
      </c>
      <c r="AN63" s="60">
        <v>44001996</v>
      </c>
      <c r="AO63" s="60">
        <v>4459496</v>
      </c>
      <c r="AP63" s="60">
        <v>0</v>
      </c>
      <c r="AQ63" s="60">
        <v>39542500</v>
      </c>
      <c r="AR63" s="60">
        <v>0</v>
      </c>
      <c r="AS63" s="60">
        <v>30636153</v>
      </c>
      <c r="AT63" s="60">
        <v>13870964</v>
      </c>
      <c r="AU63" s="60">
        <v>16765189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-189250518</v>
      </c>
      <c r="BH63" s="60">
        <v>-81534462</v>
      </c>
      <c r="BI63" s="60">
        <v>0</v>
      </c>
      <c r="BJ63" s="60">
        <v>-5014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-14179484</v>
      </c>
      <c r="BW63" s="60">
        <v>-93531558</v>
      </c>
      <c r="BX63" s="60">
        <v>0</v>
      </c>
      <c r="BY63" s="60">
        <v>-80670</v>
      </c>
      <c r="BZ63" s="60">
        <v>-9149343</v>
      </c>
      <c r="CA63" s="60">
        <v>-1297113</v>
      </c>
      <c r="CB63" s="60">
        <v>-860248</v>
      </c>
      <c r="CC63" s="60">
        <v>-14605721</v>
      </c>
      <c r="CD63" s="60">
        <v>-65036128</v>
      </c>
      <c r="CE63" s="60">
        <v>-2502335</v>
      </c>
      <c r="CF63" s="60">
        <v>0</v>
      </c>
      <c r="CG63" s="60">
        <v>-64464149</v>
      </c>
      <c r="CH63" s="60">
        <v>-43123566</v>
      </c>
      <c r="CI63" s="60">
        <v>0</v>
      </c>
      <c r="CJ63" s="60">
        <v>-20824416</v>
      </c>
      <c r="CK63" s="60">
        <v>-20824416</v>
      </c>
      <c r="CL63" s="60">
        <v>0</v>
      </c>
      <c r="CM63" s="60">
        <v>0</v>
      </c>
      <c r="CN63" s="60">
        <v>-22299150</v>
      </c>
      <c r="CO63" s="60">
        <v>0</v>
      </c>
      <c r="CP63" s="60">
        <v>0</v>
      </c>
      <c r="CQ63" s="60">
        <v>0</v>
      </c>
      <c r="CR63" s="60">
        <v>0</v>
      </c>
      <c r="CS63" s="60">
        <v>0</v>
      </c>
      <c r="CT63" s="60">
        <v>0</v>
      </c>
      <c r="CU63" s="60">
        <v>0</v>
      </c>
      <c r="CV63" s="60">
        <v>0</v>
      </c>
      <c r="CW63" s="60">
        <v>0</v>
      </c>
      <c r="CX63" s="60">
        <v>0</v>
      </c>
      <c r="CY63" s="60">
        <v>0</v>
      </c>
      <c r="CZ63" s="60">
        <v>-18291673</v>
      </c>
      <c r="DA63" s="60">
        <v>0</v>
      </c>
      <c r="DB63" s="60">
        <v>-18291673</v>
      </c>
      <c r="DC63" s="60">
        <v>0</v>
      </c>
      <c r="DD63" s="60">
        <v>0</v>
      </c>
      <c r="DE63" s="60">
        <v>-3048910</v>
      </c>
      <c r="DF63" s="60">
        <v>-2891968</v>
      </c>
      <c r="DG63" s="60">
        <v>-156942</v>
      </c>
      <c r="DH63" s="60">
        <v>0</v>
      </c>
      <c r="DI63" s="60">
        <v>0</v>
      </c>
      <c r="DJ63" s="60">
        <v>3537959328</v>
      </c>
      <c r="DK63" s="60">
        <v>4821091683</v>
      </c>
      <c r="DL63" s="60">
        <v>-1283132355</v>
      </c>
      <c r="DM63" s="60">
        <v>3537959328</v>
      </c>
      <c r="DN63" s="60">
        <v>0</v>
      </c>
      <c r="DO63" s="60">
        <v>2803823750.21982</v>
      </c>
      <c r="DP63" s="60">
        <v>2017267932</v>
      </c>
      <c r="DQ63" s="4"/>
      <c r="DR63" s="4"/>
    </row>
    <row r="64" spans="1:122" ht="12.75" customHeight="1">
      <c r="A64" s="43" t="s">
        <v>115</v>
      </c>
      <c r="B64" s="58">
        <v>3005</v>
      </c>
      <c r="C64" s="59" t="s">
        <v>378</v>
      </c>
      <c r="D64" s="60">
        <v>207456797.96000001</v>
      </c>
      <c r="E64" s="60">
        <v>172417480.08000001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172417480.08000001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34875944.380000003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34875944.380000003</v>
      </c>
      <c r="AG64" s="60">
        <v>163373.5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-13029104.84</v>
      </c>
      <c r="BH64" s="60">
        <v>-8749199.8399999999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-120344.63</v>
      </c>
      <c r="BW64" s="60">
        <v>-4159560.37</v>
      </c>
      <c r="BX64" s="60">
        <v>0</v>
      </c>
      <c r="BY64" s="60">
        <v>0</v>
      </c>
      <c r="BZ64" s="60">
        <v>0</v>
      </c>
      <c r="CA64" s="60">
        <v>-977866</v>
      </c>
      <c r="CB64" s="60">
        <v>-10400</v>
      </c>
      <c r="CC64" s="60">
        <v>-3224253.75</v>
      </c>
      <c r="CD64" s="60">
        <v>3727239</v>
      </c>
      <c r="CE64" s="60">
        <v>-3674279.62</v>
      </c>
      <c r="CF64" s="60">
        <v>0</v>
      </c>
      <c r="CG64" s="60">
        <v>-44852237.269999996</v>
      </c>
      <c r="CH64" s="60">
        <v>-7739436.6199999992</v>
      </c>
      <c r="CI64" s="60">
        <v>0</v>
      </c>
      <c r="CJ64" s="60">
        <v>-3094361.44</v>
      </c>
      <c r="CK64" s="60">
        <v>-3094361.44</v>
      </c>
      <c r="CL64" s="60">
        <v>0</v>
      </c>
      <c r="CM64" s="60">
        <v>0</v>
      </c>
      <c r="CN64" s="60">
        <v>-4645075.18</v>
      </c>
      <c r="CO64" s="60">
        <v>-16170542.880000001</v>
      </c>
      <c r="CP64" s="60">
        <v>0</v>
      </c>
      <c r="CQ64" s="60">
        <v>-16170542.880000001</v>
      </c>
      <c r="CR64" s="60">
        <v>0</v>
      </c>
      <c r="CS64" s="60">
        <v>0</v>
      </c>
      <c r="CT64" s="60">
        <v>0</v>
      </c>
      <c r="CU64" s="60">
        <v>0</v>
      </c>
      <c r="CV64" s="60">
        <v>0</v>
      </c>
      <c r="CW64" s="60">
        <v>0</v>
      </c>
      <c r="CX64" s="60">
        <v>0</v>
      </c>
      <c r="CY64" s="60">
        <v>0</v>
      </c>
      <c r="CZ64" s="60">
        <v>-16957499.350000001</v>
      </c>
      <c r="DA64" s="60">
        <v>-16957499.350000001</v>
      </c>
      <c r="DB64" s="60">
        <v>0</v>
      </c>
      <c r="DC64" s="60">
        <v>0</v>
      </c>
      <c r="DD64" s="60">
        <v>-3452886.94</v>
      </c>
      <c r="DE64" s="60">
        <v>-531871.48</v>
      </c>
      <c r="DF64" s="60">
        <v>-7687.22</v>
      </c>
      <c r="DG64" s="60">
        <v>-524184.26</v>
      </c>
      <c r="DH64" s="60">
        <v>0</v>
      </c>
      <c r="DI64" s="60">
        <v>0</v>
      </c>
      <c r="DJ64" s="60">
        <v>345809902.76449102</v>
      </c>
      <c r="DK64" s="60">
        <v>500019656.21449101</v>
      </c>
      <c r="DL64" s="60">
        <v>-154209753.44999999</v>
      </c>
      <c r="DM64" s="60">
        <v>345809902.76449102</v>
      </c>
      <c r="DN64" s="60">
        <v>0</v>
      </c>
      <c r="DO64" s="60">
        <v>350444200.36449128</v>
      </c>
      <c r="DP64" s="60">
        <v>149575455.85000002</v>
      </c>
      <c r="DQ64" s="4"/>
      <c r="DR64" s="4"/>
    </row>
    <row r="65" spans="1:122" ht="12.75" customHeight="1">
      <c r="A65" s="43" t="s">
        <v>116</v>
      </c>
      <c r="B65" s="58">
        <v>3006</v>
      </c>
      <c r="C65" s="59" t="s">
        <v>378</v>
      </c>
      <c r="D65" s="60">
        <v>3830897643.7700005</v>
      </c>
      <c r="E65" s="60">
        <v>2813349455.6700001</v>
      </c>
      <c r="F65" s="60">
        <v>0</v>
      </c>
      <c r="G65" s="60">
        <v>18004546.140000001</v>
      </c>
      <c r="H65" s="60">
        <v>24620343.07</v>
      </c>
      <c r="I65" s="60">
        <v>317250480.43000001</v>
      </c>
      <c r="J65" s="60">
        <v>0</v>
      </c>
      <c r="K65" s="60">
        <v>599929892.38999999</v>
      </c>
      <c r="L65" s="60">
        <v>0</v>
      </c>
      <c r="M65" s="60">
        <v>547223647</v>
      </c>
      <c r="N65" s="60">
        <v>1306320546.6400001</v>
      </c>
      <c r="O65" s="60">
        <v>454445.89</v>
      </c>
      <c r="P65" s="60">
        <v>0</v>
      </c>
      <c r="Q65" s="60">
        <v>0</v>
      </c>
      <c r="R65" s="60">
        <v>454445.89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623331208.73000002</v>
      </c>
      <c r="Y65" s="60">
        <v>0</v>
      </c>
      <c r="Z65" s="60">
        <v>3688596.35</v>
      </c>
      <c r="AA65" s="60">
        <v>53924339.990000002</v>
      </c>
      <c r="AB65" s="60">
        <v>24473232.57</v>
      </c>
      <c r="AC65" s="60">
        <v>0</v>
      </c>
      <c r="AD65" s="60">
        <v>241374609.56999999</v>
      </c>
      <c r="AE65" s="60">
        <v>0</v>
      </c>
      <c r="AF65" s="60">
        <v>299870430.25</v>
      </c>
      <c r="AG65" s="60">
        <v>379921217.97000003</v>
      </c>
      <c r="AH65" s="60">
        <v>13841315.51</v>
      </c>
      <c r="AI65" s="60">
        <v>13841315.51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-467884517.19</v>
      </c>
      <c r="BH65" s="60">
        <v>-73846975.019999996</v>
      </c>
      <c r="BI65" s="60">
        <v>0</v>
      </c>
      <c r="BJ65" s="60">
        <v>-174485.09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-10287900</v>
      </c>
      <c r="BV65" s="60">
        <v>-61599852.100000001</v>
      </c>
      <c r="BW65" s="60">
        <v>-321879495.69</v>
      </c>
      <c r="BX65" s="60">
        <v>0</v>
      </c>
      <c r="BY65" s="60">
        <v>0</v>
      </c>
      <c r="BZ65" s="60">
        <v>-23462361.079999998</v>
      </c>
      <c r="CA65" s="60">
        <v>-22791994.98</v>
      </c>
      <c r="CB65" s="60">
        <v>-445610.58</v>
      </c>
      <c r="CC65" s="60">
        <v>-25062330.699999999</v>
      </c>
      <c r="CD65" s="60">
        <v>-55618315.100000001</v>
      </c>
      <c r="CE65" s="60">
        <v>-194498883.25</v>
      </c>
      <c r="CF65" s="60">
        <v>-95809.29</v>
      </c>
      <c r="CG65" s="60">
        <v>-25426466.930000007</v>
      </c>
      <c r="CH65" s="60">
        <v>-84992269.770000011</v>
      </c>
      <c r="CI65" s="60">
        <v>0</v>
      </c>
      <c r="CJ65" s="60">
        <v>-34445908.25</v>
      </c>
      <c r="CK65" s="60">
        <v>-34445908.25</v>
      </c>
      <c r="CL65" s="60">
        <v>0</v>
      </c>
      <c r="CM65" s="60">
        <v>0</v>
      </c>
      <c r="CN65" s="60">
        <v>-50546361.520000003</v>
      </c>
      <c r="CO65" s="60">
        <v>0</v>
      </c>
      <c r="CP65" s="60">
        <v>0</v>
      </c>
      <c r="CQ65" s="60">
        <v>0</v>
      </c>
      <c r="CR65" s="60">
        <v>0</v>
      </c>
      <c r="CS65" s="60">
        <v>0</v>
      </c>
      <c r="CT65" s="60">
        <v>0</v>
      </c>
      <c r="CU65" s="60">
        <v>0</v>
      </c>
      <c r="CV65" s="60">
        <v>0</v>
      </c>
      <c r="CW65" s="60">
        <v>0</v>
      </c>
      <c r="CX65" s="60">
        <v>0</v>
      </c>
      <c r="CY65" s="60">
        <v>0</v>
      </c>
      <c r="CZ65" s="60">
        <v>104863724.45999999</v>
      </c>
      <c r="DA65" s="60">
        <v>104863724.45999999</v>
      </c>
      <c r="DB65" s="60">
        <v>0</v>
      </c>
      <c r="DC65" s="60">
        <v>0</v>
      </c>
      <c r="DD65" s="60">
        <v>272885196.05000001</v>
      </c>
      <c r="DE65" s="60">
        <v>-328081175.42000002</v>
      </c>
      <c r="DF65" s="60">
        <v>-14037899.68</v>
      </c>
      <c r="DG65" s="60">
        <v>-314043275.74000001</v>
      </c>
      <c r="DH65" s="60">
        <v>14613094.99</v>
      </c>
      <c r="DI65" s="60">
        <v>-4715037.24</v>
      </c>
      <c r="DJ65" s="60">
        <v>3851640889.0799999</v>
      </c>
      <c r="DK65" s="60">
        <v>5464271146.6999998</v>
      </c>
      <c r="DL65" s="60">
        <v>-1612630257.6199999</v>
      </c>
      <c r="DM65" s="60">
        <v>3851640889.0799999</v>
      </c>
      <c r="DN65" s="60">
        <v>0</v>
      </c>
      <c r="DO65" s="60">
        <v>2126684487.0500026</v>
      </c>
      <c r="DP65" s="60">
        <v>3337586659.6500006</v>
      </c>
      <c r="DQ65" s="4"/>
      <c r="DR65" s="4"/>
    </row>
    <row r="66" spans="1:122" ht="12.75" customHeight="1">
      <c r="A66" s="43" t="s">
        <v>117</v>
      </c>
      <c r="B66" s="58">
        <v>3007</v>
      </c>
      <c r="C66" s="59" t="s">
        <v>378</v>
      </c>
      <c r="D66" s="60">
        <v>107646439.88999975</v>
      </c>
      <c r="E66" s="60">
        <v>44530694.519999996</v>
      </c>
      <c r="F66" s="60">
        <v>0</v>
      </c>
      <c r="G66" s="60">
        <v>0</v>
      </c>
      <c r="H66" s="60">
        <v>25970025.5</v>
      </c>
      <c r="I66" s="60">
        <v>0</v>
      </c>
      <c r="J66" s="60">
        <v>0</v>
      </c>
      <c r="K66" s="60">
        <v>0</v>
      </c>
      <c r="L66" s="60">
        <v>0</v>
      </c>
      <c r="M66" s="60">
        <v>18560669.02</v>
      </c>
      <c r="N66" s="60">
        <v>0</v>
      </c>
      <c r="O66" s="60">
        <v>2828.11</v>
      </c>
      <c r="P66" s="60">
        <v>2828.11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5224323.8799999505</v>
      </c>
      <c r="Y66" s="60">
        <v>0</v>
      </c>
      <c r="Z66" s="60">
        <v>0</v>
      </c>
      <c r="AA66" s="60">
        <v>5522530.2999999505</v>
      </c>
      <c r="AB66" s="60">
        <v>0</v>
      </c>
      <c r="AC66" s="60">
        <v>0</v>
      </c>
      <c r="AD66" s="60">
        <v>0</v>
      </c>
      <c r="AE66" s="60">
        <v>0</v>
      </c>
      <c r="AF66" s="60">
        <v>-298206.42</v>
      </c>
      <c r="AG66" s="60">
        <v>10829832.589999899</v>
      </c>
      <c r="AH66" s="60">
        <v>47058760.789999902</v>
      </c>
      <c r="AI66" s="60">
        <v>47058760.789999902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-4141576</v>
      </c>
      <c r="BH66" s="60">
        <v>-1240313.52</v>
      </c>
      <c r="BI66" s="60">
        <v>164539.54999999999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-1437667.24</v>
      </c>
      <c r="BW66" s="60">
        <v>-1195930.1599999999</v>
      </c>
      <c r="BX66" s="60">
        <v>0</v>
      </c>
      <c r="BY66" s="60">
        <v>0</v>
      </c>
      <c r="BZ66" s="60">
        <v>-92557.08</v>
      </c>
      <c r="CA66" s="60">
        <v>-1109.82</v>
      </c>
      <c r="CB66" s="60">
        <v>0</v>
      </c>
      <c r="CC66" s="60">
        <v>0</v>
      </c>
      <c r="CD66" s="60">
        <v>-973691.32</v>
      </c>
      <c r="CE66" s="60">
        <v>-128571.94</v>
      </c>
      <c r="CF66" s="60">
        <v>-432204.63</v>
      </c>
      <c r="CG66" s="60">
        <v>-11506701.059999989</v>
      </c>
      <c r="CH66" s="60">
        <v>-7201061.3300000001</v>
      </c>
      <c r="CI66" s="60">
        <v>0</v>
      </c>
      <c r="CJ66" s="60">
        <v>-107950.07</v>
      </c>
      <c r="CK66" s="60">
        <v>-107950.07</v>
      </c>
      <c r="CL66" s="60">
        <v>0</v>
      </c>
      <c r="CM66" s="60">
        <v>0</v>
      </c>
      <c r="CN66" s="60">
        <v>-7093111.2599999998</v>
      </c>
      <c r="CO66" s="60">
        <v>0</v>
      </c>
      <c r="CP66" s="60">
        <v>0</v>
      </c>
      <c r="CQ66" s="60">
        <v>0</v>
      </c>
      <c r="CR66" s="60">
        <v>0</v>
      </c>
      <c r="CS66" s="60">
        <v>0</v>
      </c>
      <c r="CT66" s="60">
        <v>0</v>
      </c>
      <c r="CU66" s="60">
        <v>0</v>
      </c>
      <c r="CV66" s="60">
        <v>0</v>
      </c>
      <c r="CW66" s="60">
        <v>0</v>
      </c>
      <c r="CX66" s="60">
        <v>0</v>
      </c>
      <c r="CY66" s="60">
        <v>0</v>
      </c>
      <c r="CZ66" s="60">
        <v>0</v>
      </c>
      <c r="DA66" s="60">
        <v>0</v>
      </c>
      <c r="DB66" s="60">
        <v>0</v>
      </c>
      <c r="DC66" s="60">
        <v>-3191577.2099999902</v>
      </c>
      <c r="DD66" s="60">
        <v>1529322.58</v>
      </c>
      <c r="DE66" s="60">
        <v>-2643385.0999999996</v>
      </c>
      <c r="DF66" s="60">
        <v>-42158.05</v>
      </c>
      <c r="DG66" s="60">
        <v>-2601227.0499999998</v>
      </c>
      <c r="DH66" s="60">
        <v>0</v>
      </c>
      <c r="DI66" s="60">
        <v>0</v>
      </c>
      <c r="DJ66" s="60">
        <v>105828621.94000018</v>
      </c>
      <c r="DK66" s="60">
        <v>112907108.77000017</v>
      </c>
      <c r="DL66" s="60">
        <v>-7078486.830000001</v>
      </c>
      <c r="DM66" s="60">
        <v>105828621.94000018</v>
      </c>
      <c r="DN66" s="60">
        <v>0</v>
      </c>
      <c r="DO66" s="60">
        <v>20908945.849999145</v>
      </c>
      <c r="DP66" s="60">
        <v>91998162.82999976</v>
      </c>
      <c r="DQ66" s="4"/>
      <c r="DR66" s="4"/>
    </row>
    <row r="67" spans="1:122" ht="12.75" customHeight="1">
      <c r="A67" s="43" t="s">
        <v>118</v>
      </c>
      <c r="B67" s="58">
        <v>3008</v>
      </c>
      <c r="C67" s="59" t="s">
        <v>378</v>
      </c>
      <c r="D67" s="60">
        <v>679272387.28999937</v>
      </c>
      <c r="E67" s="60">
        <v>615441653.49000001</v>
      </c>
      <c r="F67" s="60">
        <v>0</v>
      </c>
      <c r="G67" s="60">
        <v>0</v>
      </c>
      <c r="H67" s="60">
        <v>181028852.94999999</v>
      </c>
      <c r="I67" s="60">
        <v>0</v>
      </c>
      <c r="J67" s="60">
        <v>0</v>
      </c>
      <c r="K67" s="60">
        <v>148072222.44999999</v>
      </c>
      <c r="L67" s="60">
        <v>0</v>
      </c>
      <c r="M67" s="60">
        <v>286340578.09000003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21267766.719999418</v>
      </c>
      <c r="Y67" s="60">
        <v>0</v>
      </c>
      <c r="Z67" s="60">
        <v>0</v>
      </c>
      <c r="AA67" s="60">
        <v>-47030062.12000002</v>
      </c>
      <c r="AB67" s="60">
        <v>0</v>
      </c>
      <c r="AC67" s="60">
        <v>0</v>
      </c>
      <c r="AD67" s="60">
        <v>44822595.349999428</v>
      </c>
      <c r="AE67" s="60">
        <v>0</v>
      </c>
      <c r="AF67" s="60">
        <v>23475233.49000001</v>
      </c>
      <c r="AG67" s="60">
        <v>42568279.399999991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-5312.32</v>
      </c>
      <c r="AX67" s="60">
        <v>-103.5</v>
      </c>
      <c r="AY67" s="60">
        <v>0</v>
      </c>
      <c r="AZ67" s="60">
        <v>-5208.82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-169536708.47</v>
      </c>
      <c r="BH67" s="60">
        <v>-10220831.99000001</v>
      </c>
      <c r="BI67" s="60">
        <v>10018002.400000002</v>
      </c>
      <c r="BJ67" s="60">
        <v>-43887225.280000001</v>
      </c>
      <c r="BK67" s="60">
        <v>-53916215.269999996</v>
      </c>
      <c r="BL67" s="60">
        <v>-53916215.269999996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-2701849.87</v>
      </c>
      <c r="BW67" s="60">
        <v>-68828588.459999993</v>
      </c>
      <c r="BX67" s="60">
        <v>0</v>
      </c>
      <c r="BY67" s="60">
        <v>0</v>
      </c>
      <c r="BZ67" s="60">
        <v>0</v>
      </c>
      <c r="CA67" s="60">
        <v>-4305659.58</v>
      </c>
      <c r="CB67" s="60">
        <v>0</v>
      </c>
      <c r="CC67" s="60">
        <v>-323002.71999999997</v>
      </c>
      <c r="CD67" s="60">
        <v>-17314293.649999999</v>
      </c>
      <c r="CE67" s="60">
        <v>-46885632.509999998</v>
      </c>
      <c r="CF67" s="60">
        <v>0</v>
      </c>
      <c r="CG67" s="60">
        <v>-15395128.120000036</v>
      </c>
      <c r="CH67" s="60">
        <v>-17014108.330000028</v>
      </c>
      <c r="CI67" s="60">
        <v>0</v>
      </c>
      <c r="CJ67" s="60">
        <v>-8430451.7600000203</v>
      </c>
      <c r="CK67" s="60">
        <v>-554987.87999999523</v>
      </c>
      <c r="CL67" s="60">
        <v>0</v>
      </c>
      <c r="CM67" s="60">
        <v>-7875463.880000025</v>
      </c>
      <c r="CN67" s="60">
        <v>-8583656.5700000077</v>
      </c>
      <c r="CO67" s="60">
        <v>0</v>
      </c>
      <c r="CP67" s="60">
        <v>0</v>
      </c>
      <c r="CQ67" s="60">
        <v>0</v>
      </c>
      <c r="CR67" s="60">
        <v>0</v>
      </c>
      <c r="CS67" s="60">
        <v>0</v>
      </c>
      <c r="CT67" s="60">
        <v>0</v>
      </c>
      <c r="CU67" s="60">
        <v>0</v>
      </c>
      <c r="CV67" s="60">
        <v>0</v>
      </c>
      <c r="CW67" s="60">
        <v>0</v>
      </c>
      <c r="CX67" s="60">
        <v>0</v>
      </c>
      <c r="CY67" s="60">
        <v>0</v>
      </c>
      <c r="CZ67" s="60">
        <v>-11229042.790000007</v>
      </c>
      <c r="DA67" s="60">
        <v>-11229042.790000007</v>
      </c>
      <c r="DB67" s="60">
        <v>0</v>
      </c>
      <c r="DC67" s="60">
        <v>0</v>
      </c>
      <c r="DD67" s="60">
        <v>2154164.4500000002</v>
      </c>
      <c r="DE67" s="60">
        <v>-485024.37000000011</v>
      </c>
      <c r="DF67" s="60">
        <v>-486792.96000000008</v>
      </c>
      <c r="DG67" s="60">
        <v>1768.5899999999965</v>
      </c>
      <c r="DH67" s="60">
        <v>14698160.34</v>
      </c>
      <c r="DI67" s="60">
        <v>-3519277.42</v>
      </c>
      <c r="DJ67" s="60">
        <v>512213370.4799974</v>
      </c>
      <c r="DK67" s="60">
        <v>613642544.60999739</v>
      </c>
      <c r="DL67" s="60">
        <v>-101429174.13</v>
      </c>
      <c r="DM67" s="60">
        <v>512213370.4799974</v>
      </c>
      <c r="DN67" s="60">
        <v>0</v>
      </c>
      <c r="DO67" s="60">
        <v>119301993.90999839</v>
      </c>
      <c r="DP67" s="60">
        <v>494340550.69999927</v>
      </c>
      <c r="DQ67" s="4"/>
      <c r="DR67" s="4"/>
    </row>
    <row r="68" spans="1:122" ht="12.75" customHeight="1">
      <c r="A68" s="43" t="s">
        <v>119</v>
      </c>
      <c r="B68" s="58">
        <v>3009</v>
      </c>
      <c r="C68" s="59" t="s">
        <v>378</v>
      </c>
      <c r="D68" s="60">
        <v>2461358578.3100004</v>
      </c>
      <c r="E68" s="60">
        <v>1581047984.8500001</v>
      </c>
      <c r="F68" s="60">
        <v>0</v>
      </c>
      <c r="G68" s="60">
        <v>0</v>
      </c>
      <c r="H68" s="60">
        <v>248723323.46000001</v>
      </c>
      <c r="I68" s="60">
        <v>0</v>
      </c>
      <c r="J68" s="60">
        <v>0</v>
      </c>
      <c r="K68" s="60">
        <v>0</v>
      </c>
      <c r="L68" s="60">
        <v>0</v>
      </c>
      <c r="M68" s="60">
        <v>1332324661.3900001</v>
      </c>
      <c r="N68" s="60">
        <v>0</v>
      </c>
      <c r="O68" s="60">
        <v>60997832.93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60997832.93</v>
      </c>
      <c r="V68" s="60">
        <v>0</v>
      </c>
      <c r="W68" s="60">
        <v>0</v>
      </c>
      <c r="X68" s="60">
        <v>273816213.52999997</v>
      </c>
      <c r="Y68" s="60">
        <v>0</v>
      </c>
      <c r="Z68" s="60">
        <v>0</v>
      </c>
      <c r="AA68" s="60">
        <v>40383801.789999999</v>
      </c>
      <c r="AB68" s="60">
        <v>0</v>
      </c>
      <c r="AC68" s="60">
        <v>-15174999.710000001</v>
      </c>
      <c r="AD68" s="60">
        <v>248607411.44999999</v>
      </c>
      <c r="AE68" s="60">
        <v>0</v>
      </c>
      <c r="AF68" s="60">
        <v>0</v>
      </c>
      <c r="AG68" s="60">
        <v>545496547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-1644697961.2390175</v>
      </c>
      <c r="BH68" s="60">
        <v>-20199714</v>
      </c>
      <c r="BI68" s="60">
        <v>-19643642</v>
      </c>
      <c r="BJ68" s="60">
        <v>0</v>
      </c>
      <c r="BK68" s="60">
        <v>-1520672254.9890175</v>
      </c>
      <c r="BL68" s="60">
        <v>-818917838.16509604</v>
      </c>
      <c r="BM68" s="60">
        <v>-26809407.56415968</v>
      </c>
      <c r="BN68" s="60">
        <v>-166690901.90563673</v>
      </c>
      <c r="BO68" s="60">
        <v>-508254107.35412496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-3740443</v>
      </c>
      <c r="BW68" s="60">
        <v>-80441907.25</v>
      </c>
      <c r="BX68" s="60">
        <v>0</v>
      </c>
      <c r="BY68" s="60">
        <v>0</v>
      </c>
      <c r="BZ68" s="60">
        <v>0</v>
      </c>
      <c r="CA68" s="60">
        <v>-4999359.8499999996</v>
      </c>
      <c r="CB68" s="60">
        <v>-6527500.0199999996</v>
      </c>
      <c r="CC68" s="60">
        <v>-591739.30000000005</v>
      </c>
      <c r="CD68" s="60">
        <v>-16875533.73</v>
      </c>
      <c r="CE68" s="60">
        <v>-51447774.350000001</v>
      </c>
      <c r="CF68" s="60">
        <v>0</v>
      </c>
      <c r="CG68" s="60">
        <v>-57568542.950000003</v>
      </c>
      <c r="CH68" s="60">
        <v>-55715385.859999999</v>
      </c>
      <c r="CI68" s="60">
        <v>0</v>
      </c>
      <c r="CJ68" s="60">
        <v>-14292779.810000001</v>
      </c>
      <c r="CK68" s="60">
        <v>-14292779.810000001</v>
      </c>
      <c r="CL68" s="60">
        <v>0</v>
      </c>
      <c r="CM68" s="60">
        <v>0</v>
      </c>
      <c r="CN68" s="60">
        <v>-41422606.049999997</v>
      </c>
      <c r="CO68" s="60">
        <v>-7656497.5499999989</v>
      </c>
      <c r="CP68" s="60">
        <v>8631344.4900000002</v>
      </c>
      <c r="CQ68" s="60">
        <v>-16287842.039999999</v>
      </c>
      <c r="CR68" s="60">
        <v>0</v>
      </c>
      <c r="CS68" s="60">
        <v>0</v>
      </c>
      <c r="CT68" s="60">
        <v>0</v>
      </c>
      <c r="CU68" s="60">
        <v>0</v>
      </c>
      <c r="CV68" s="60">
        <v>0</v>
      </c>
      <c r="CW68" s="60">
        <v>0</v>
      </c>
      <c r="CX68" s="60">
        <v>0</v>
      </c>
      <c r="CY68" s="60">
        <v>0</v>
      </c>
      <c r="CZ68" s="60">
        <v>4690172</v>
      </c>
      <c r="DA68" s="60">
        <v>4690172</v>
      </c>
      <c r="DB68" s="60">
        <v>0</v>
      </c>
      <c r="DC68" s="60">
        <v>0</v>
      </c>
      <c r="DD68" s="60">
        <v>1113168.4599999972</v>
      </c>
      <c r="DE68" s="60">
        <v>0</v>
      </c>
      <c r="DF68" s="60">
        <v>0</v>
      </c>
      <c r="DG68" s="60">
        <v>0</v>
      </c>
      <c r="DH68" s="60">
        <v>0</v>
      </c>
      <c r="DI68" s="60">
        <v>0</v>
      </c>
      <c r="DJ68" s="60">
        <v>2561175451</v>
      </c>
      <c r="DK68" s="60">
        <v>3576131703</v>
      </c>
      <c r="DL68" s="60">
        <v>-1014956252</v>
      </c>
      <c r="DM68" s="60">
        <v>2561175451</v>
      </c>
      <c r="DN68" s="60">
        <v>0</v>
      </c>
      <c r="DO68" s="60">
        <v>2817039628.8093352</v>
      </c>
      <c r="DP68" s="60">
        <v>759092074.12098289</v>
      </c>
      <c r="DQ68" s="4"/>
      <c r="DR68" s="4"/>
    </row>
    <row r="69" spans="1:122" ht="12.75" customHeight="1">
      <c r="A69" s="43" t="s">
        <v>120</v>
      </c>
      <c r="B69" s="58">
        <v>3011</v>
      </c>
      <c r="C69" s="59" t="s">
        <v>378</v>
      </c>
      <c r="D69" s="60">
        <v>366443555.09000003</v>
      </c>
      <c r="E69" s="60">
        <v>332224497.33000004</v>
      </c>
      <c r="F69" s="60">
        <v>0</v>
      </c>
      <c r="G69" s="60">
        <v>0</v>
      </c>
      <c r="H69" s="60">
        <v>18111341.190000001</v>
      </c>
      <c r="I69" s="60">
        <v>0</v>
      </c>
      <c r="J69" s="60">
        <v>0</v>
      </c>
      <c r="K69" s="60">
        <v>41379080.530000001</v>
      </c>
      <c r="L69" s="60">
        <v>0</v>
      </c>
      <c r="M69" s="60">
        <v>272704388.48000002</v>
      </c>
      <c r="N69" s="60">
        <v>29687.13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33827938.30999998</v>
      </c>
      <c r="Y69" s="60">
        <v>0</v>
      </c>
      <c r="Z69" s="60">
        <v>0</v>
      </c>
      <c r="AA69" s="60">
        <v>22397939.199999988</v>
      </c>
      <c r="AB69" s="60">
        <v>0</v>
      </c>
      <c r="AC69" s="60">
        <v>0</v>
      </c>
      <c r="AD69" s="60">
        <v>2039964.0399999991</v>
      </c>
      <c r="AE69" s="60">
        <v>0</v>
      </c>
      <c r="AF69" s="60">
        <v>9390035.0699999928</v>
      </c>
      <c r="AG69" s="60">
        <v>391119.45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-16682974.589999996</v>
      </c>
      <c r="BH69" s="60">
        <v>-2294100.0299999998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-1119020.96</v>
      </c>
      <c r="BW69" s="60">
        <v>-17552597.079999998</v>
      </c>
      <c r="BX69" s="60">
        <v>0</v>
      </c>
      <c r="BY69" s="60">
        <v>0</v>
      </c>
      <c r="BZ69" s="60">
        <v>0</v>
      </c>
      <c r="CA69" s="60">
        <v>-1471529.03</v>
      </c>
      <c r="CB69" s="60">
        <v>-379999.98</v>
      </c>
      <c r="CC69" s="60">
        <v>-47640.21</v>
      </c>
      <c r="CD69" s="60">
        <v>0</v>
      </c>
      <c r="CE69" s="60">
        <v>-15653427.859999999</v>
      </c>
      <c r="CF69" s="60">
        <v>4282743.4800000004</v>
      </c>
      <c r="CG69" s="60">
        <v>5453052.1799999969</v>
      </c>
      <c r="CH69" s="60">
        <v>-2778369.950000003</v>
      </c>
      <c r="CI69" s="60">
        <v>0</v>
      </c>
      <c r="CJ69" s="60">
        <v>0</v>
      </c>
      <c r="CK69" s="60">
        <v>0</v>
      </c>
      <c r="CL69" s="60">
        <v>0</v>
      </c>
      <c r="CM69" s="60">
        <v>0</v>
      </c>
      <c r="CN69" s="60">
        <v>-2778369.950000003</v>
      </c>
      <c r="CO69" s="60">
        <v>0</v>
      </c>
      <c r="CP69" s="60">
        <v>0</v>
      </c>
      <c r="CQ69" s="60">
        <v>0</v>
      </c>
      <c r="CR69" s="60">
        <v>0</v>
      </c>
      <c r="CS69" s="60">
        <v>0</v>
      </c>
      <c r="CT69" s="60">
        <v>0</v>
      </c>
      <c r="CU69" s="60">
        <v>0</v>
      </c>
      <c r="CV69" s="60">
        <v>0</v>
      </c>
      <c r="CW69" s="60">
        <v>0</v>
      </c>
      <c r="CX69" s="60">
        <v>0</v>
      </c>
      <c r="CY69" s="60">
        <v>0</v>
      </c>
      <c r="CZ69" s="60">
        <v>12276181</v>
      </c>
      <c r="DA69" s="60">
        <v>12276181</v>
      </c>
      <c r="DB69" s="60">
        <v>0</v>
      </c>
      <c r="DC69" s="60">
        <v>0</v>
      </c>
      <c r="DD69" s="60">
        <v>1546992.5</v>
      </c>
      <c r="DE69" s="60">
        <v>-5591751.3700000001</v>
      </c>
      <c r="DF69" s="60">
        <v>-5591751.3700000001</v>
      </c>
      <c r="DG69" s="60">
        <v>0</v>
      </c>
      <c r="DH69" s="60">
        <v>0</v>
      </c>
      <c r="DI69" s="60">
        <v>0</v>
      </c>
      <c r="DJ69" s="60">
        <v>448683061.12999988</v>
      </c>
      <c r="DK69" s="60">
        <v>634970468.96999991</v>
      </c>
      <c r="DL69" s="60">
        <v>-186287407.84</v>
      </c>
      <c r="DM69" s="60">
        <v>448683061.12999988</v>
      </c>
      <c r="DN69" s="60">
        <v>0</v>
      </c>
      <c r="DO69" s="60">
        <v>279756836.28801417</v>
      </c>
      <c r="DP69" s="60">
        <v>355213632.68000007</v>
      </c>
      <c r="DQ69" s="4"/>
      <c r="DR69" s="4"/>
    </row>
    <row r="70" spans="1:122" ht="12.75" customHeight="1">
      <c r="A70" s="43" t="s">
        <v>121</v>
      </c>
      <c r="B70" s="58">
        <v>3012</v>
      </c>
      <c r="C70" s="59" t="s">
        <v>378</v>
      </c>
      <c r="D70" s="60">
        <v>2078169426.7500002</v>
      </c>
      <c r="E70" s="60">
        <v>1691767488.72</v>
      </c>
      <c r="F70" s="60">
        <v>0</v>
      </c>
      <c r="G70" s="60">
        <v>0</v>
      </c>
      <c r="H70" s="60">
        <v>28172641.59</v>
      </c>
      <c r="I70" s="60">
        <v>3767866.42</v>
      </c>
      <c r="J70" s="60">
        <v>0</v>
      </c>
      <c r="K70" s="60">
        <v>13786836.380000001</v>
      </c>
      <c r="L70" s="60">
        <v>0</v>
      </c>
      <c r="M70" s="60">
        <v>1646040144.3299999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301810962.68000001</v>
      </c>
      <c r="Y70" s="60">
        <v>0</v>
      </c>
      <c r="Z70" s="60">
        <v>0</v>
      </c>
      <c r="AA70" s="60">
        <v>187995420.22999999</v>
      </c>
      <c r="AB70" s="60">
        <v>0</v>
      </c>
      <c r="AC70" s="60">
        <v>0</v>
      </c>
      <c r="AD70" s="60">
        <v>-0.34</v>
      </c>
      <c r="AE70" s="60">
        <v>0</v>
      </c>
      <c r="AF70" s="60">
        <v>113815542.79000001</v>
      </c>
      <c r="AG70" s="60">
        <v>11483.920000001788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84579491.430000007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-439031933.22000003</v>
      </c>
      <c r="BH70" s="60">
        <v>-135217596.80000001</v>
      </c>
      <c r="BI70" s="60">
        <v>-96841861.700000003</v>
      </c>
      <c r="BJ70" s="60">
        <v>-159341940.11000001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76127320.200000003</v>
      </c>
      <c r="BV70" s="60">
        <v>0</v>
      </c>
      <c r="BW70" s="60">
        <v>-123757854.81000002</v>
      </c>
      <c r="BX70" s="60">
        <v>0</v>
      </c>
      <c r="BY70" s="60">
        <v>0</v>
      </c>
      <c r="BZ70" s="60">
        <v>0</v>
      </c>
      <c r="CA70" s="60">
        <v>-19173.080000000002</v>
      </c>
      <c r="CB70" s="60">
        <v>0</v>
      </c>
      <c r="CC70" s="60">
        <v>0</v>
      </c>
      <c r="CD70" s="60">
        <v>-13429569.07</v>
      </c>
      <c r="CE70" s="60">
        <v>-110309112.66000001</v>
      </c>
      <c r="CF70" s="60">
        <v>0</v>
      </c>
      <c r="CG70" s="60">
        <v>-83485913.709999993</v>
      </c>
      <c r="CH70" s="60">
        <v>-28314018.870000001</v>
      </c>
      <c r="CI70" s="60">
        <v>0</v>
      </c>
      <c r="CJ70" s="60">
        <v>-18497106</v>
      </c>
      <c r="CK70" s="60">
        <v>-18497106</v>
      </c>
      <c r="CL70" s="60">
        <v>0</v>
      </c>
      <c r="CM70" s="60">
        <v>0</v>
      </c>
      <c r="CN70" s="60">
        <v>-9816912.870000001</v>
      </c>
      <c r="CO70" s="60">
        <v>9649380</v>
      </c>
      <c r="CP70" s="60">
        <v>23354977</v>
      </c>
      <c r="CQ70" s="60">
        <v>-13705597</v>
      </c>
      <c r="CR70" s="60">
        <v>0</v>
      </c>
      <c r="CS70" s="60">
        <v>0</v>
      </c>
      <c r="CT70" s="60">
        <v>0</v>
      </c>
      <c r="CU70" s="60">
        <v>0</v>
      </c>
      <c r="CV70" s="60">
        <v>0</v>
      </c>
      <c r="CW70" s="60">
        <v>0</v>
      </c>
      <c r="CX70" s="60">
        <v>0</v>
      </c>
      <c r="CY70" s="60">
        <v>0</v>
      </c>
      <c r="CZ70" s="60">
        <v>-64291906.100000001</v>
      </c>
      <c r="DA70" s="60">
        <v>-64291906.100000001</v>
      </c>
      <c r="DB70" s="60">
        <v>0</v>
      </c>
      <c r="DC70" s="60">
        <v>0</v>
      </c>
      <c r="DD70" s="60">
        <v>385570.11</v>
      </c>
      <c r="DE70" s="60">
        <v>-914938.85</v>
      </c>
      <c r="DF70" s="60">
        <v>-914938.85</v>
      </c>
      <c r="DG70" s="60">
        <v>0</v>
      </c>
      <c r="DH70" s="60">
        <v>0</v>
      </c>
      <c r="DI70" s="60">
        <v>0</v>
      </c>
      <c r="DJ70" s="60">
        <v>4695913141.5999994</v>
      </c>
      <c r="DK70" s="60">
        <v>6647057210.0999994</v>
      </c>
      <c r="DL70" s="60">
        <v>-1951144068.5</v>
      </c>
      <c r="DM70" s="60">
        <v>4695913141.5999994</v>
      </c>
      <c r="DN70" s="60">
        <v>0</v>
      </c>
      <c r="DO70" s="60">
        <v>5091405630.7399902</v>
      </c>
      <c r="DP70" s="60">
        <v>1555651579.8200002</v>
      </c>
      <c r="DQ70" s="4"/>
      <c r="DR70" s="4"/>
    </row>
    <row r="71" spans="1:122" ht="12.75" customHeight="1">
      <c r="A71" s="43" t="s">
        <v>122</v>
      </c>
      <c r="B71" s="58">
        <v>3016</v>
      </c>
      <c r="C71" s="59" t="s">
        <v>378</v>
      </c>
      <c r="D71" s="60">
        <v>872842848.05999994</v>
      </c>
      <c r="E71" s="60">
        <v>621306317.79999995</v>
      </c>
      <c r="F71" s="60">
        <v>180292738.16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212958471.38</v>
      </c>
      <c r="N71" s="60">
        <v>228055108.25999999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84381027.450000003</v>
      </c>
      <c r="Y71" s="60">
        <v>91997114.510000005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-7616087.0599999996</v>
      </c>
      <c r="AG71" s="60">
        <v>167155502.81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-176481789.97</v>
      </c>
      <c r="BH71" s="60">
        <v>-4615038.4000000004</v>
      </c>
      <c r="BI71" s="60">
        <v>-1434672.98</v>
      </c>
      <c r="BJ71" s="60">
        <v>-6110719.9299999997</v>
      </c>
      <c r="BK71" s="60">
        <v>-55940650.210000001</v>
      </c>
      <c r="BL71" s="60">
        <v>-55308720.210000001</v>
      </c>
      <c r="BM71" s="60">
        <v>0</v>
      </c>
      <c r="BN71" s="60">
        <v>-631930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-46364222.780000001</v>
      </c>
      <c r="BW71" s="60">
        <v>-62016485.670000002</v>
      </c>
      <c r="BX71" s="60">
        <v>0</v>
      </c>
      <c r="BY71" s="60">
        <v>0</v>
      </c>
      <c r="BZ71" s="60">
        <v>0</v>
      </c>
      <c r="CA71" s="60">
        <v>-6765390.4900000002</v>
      </c>
      <c r="CB71" s="60">
        <v>-11097397.49</v>
      </c>
      <c r="CC71" s="60">
        <v>-2536662.46</v>
      </c>
      <c r="CD71" s="60">
        <v>-8144887.6600000001</v>
      </c>
      <c r="CE71" s="60">
        <v>-33472147.57</v>
      </c>
      <c r="CF71" s="60">
        <v>0</v>
      </c>
      <c r="CG71" s="60">
        <v>-161915055.27999997</v>
      </c>
      <c r="CH71" s="60">
        <v>-118682402.56999999</v>
      </c>
      <c r="CI71" s="60">
        <v>285873930.10000002</v>
      </c>
      <c r="CJ71" s="60">
        <v>-32072208.689999998</v>
      </c>
      <c r="CK71" s="60">
        <v>-21439465.899999999</v>
      </c>
      <c r="CL71" s="60">
        <v>-10632742.789999999</v>
      </c>
      <c r="CM71" s="60">
        <v>0</v>
      </c>
      <c r="CN71" s="60">
        <v>-372484123.98000002</v>
      </c>
      <c r="CO71" s="60">
        <v>0</v>
      </c>
      <c r="CP71" s="60">
        <v>0</v>
      </c>
      <c r="CQ71" s="60">
        <v>0</v>
      </c>
      <c r="CR71" s="60">
        <v>0</v>
      </c>
      <c r="CS71" s="60">
        <v>0</v>
      </c>
      <c r="CT71" s="60">
        <v>0</v>
      </c>
      <c r="CU71" s="60">
        <v>0</v>
      </c>
      <c r="CV71" s="60">
        <v>0</v>
      </c>
      <c r="CW71" s="60">
        <v>0</v>
      </c>
      <c r="CX71" s="60">
        <v>0</v>
      </c>
      <c r="CY71" s="60">
        <v>0</v>
      </c>
      <c r="CZ71" s="60">
        <v>-19984477.769999996</v>
      </c>
      <c r="DA71" s="60">
        <v>45100224.460000001</v>
      </c>
      <c r="DB71" s="60">
        <v>-65084702.229999997</v>
      </c>
      <c r="DC71" s="60">
        <v>0</v>
      </c>
      <c r="DD71" s="60">
        <v>3818181.34</v>
      </c>
      <c r="DE71" s="60">
        <v>-27066356.280000001</v>
      </c>
      <c r="DF71" s="60">
        <v>-176120.14</v>
      </c>
      <c r="DG71" s="60">
        <v>-26890236.140000001</v>
      </c>
      <c r="DH71" s="60">
        <v>0</v>
      </c>
      <c r="DI71" s="60">
        <v>0</v>
      </c>
      <c r="DJ71" s="60">
        <v>431756507.70000005</v>
      </c>
      <c r="DK71" s="60">
        <v>626941656.11000001</v>
      </c>
      <c r="DL71" s="60">
        <v>-195185148.41</v>
      </c>
      <c r="DM71" s="60">
        <v>431756507.70000005</v>
      </c>
      <c r="DN71" s="60">
        <v>0</v>
      </c>
      <c r="DO71" s="60">
        <v>92495653.681115031</v>
      </c>
      <c r="DP71" s="60">
        <v>534446002.80999994</v>
      </c>
      <c r="DQ71" s="4"/>
      <c r="DR71" s="4"/>
    </row>
    <row r="72" spans="1:122" ht="12.75" customHeight="1">
      <c r="A72" s="43" t="s">
        <v>123</v>
      </c>
      <c r="B72" s="58">
        <v>3017</v>
      </c>
      <c r="C72" s="59" t="s">
        <v>378</v>
      </c>
      <c r="D72" s="60">
        <v>1762976232.1699998</v>
      </c>
      <c r="E72" s="60">
        <v>789807129.53999996</v>
      </c>
      <c r="F72" s="60">
        <v>0</v>
      </c>
      <c r="G72" s="60">
        <v>0</v>
      </c>
      <c r="H72" s="60">
        <v>789807129.53999996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926242736.83000004</v>
      </c>
      <c r="Y72" s="60">
        <v>0</v>
      </c>
      <c r="Z72" s="60">
        <v>0</v>
      </c>
      <c r="AA72" s="60">
        <v>926242736.83000004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46926365.799999997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-1280615030.9100001</v>
      </c>
      <c r="BH72" s="60">
        <v>-13891992.02</v>
      </c>
      <c r="BI72" s="60">
        <v>0</v>
      </c>
      <c r="BJ72" s="60">
        <v>0</v>
      </c>
      <c r="BK72" s="60">
        <v>-1152046128.1600001</v>
      </c>
      <c r="BL72" s="60">
        <v>-1152046128.1600001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-279044.33</v>
      </c>
      <c r="BW72" s="60">
        <v>-114397866.40000001</v>
      </c>
      <c r="BX72" s="60">
        <v>0</v>
      </c>
      <c r="BY72" s="60">
        <v>0</v>
      </c>
      <c r="BZ72" s="60">
        <v>-25394436.829999998</v>
      </c>
      <c r="CA72" s="60">
        <v>-2669100.1800000002</v>
      </c>
      <c r="CB72" s="60">
        <v>0</v>
      </c>
      <c r="CC72" s="60">
        <v>0</v>
      </c>
      <c r="CD72" s="60">
        <v>0</v>
      </c>
      <c r="CE72" s="60">
        <v>-86334329.390000001</v>
      </c>
      <c r="CF72" s="60">
        <v>0</v>
      </c>
      <c r="CG72" s="60">
        <v>-455864974.11000001</v>
      </c>
      <c r="CH72" s="60">
        <v>17625231.289999988</v>
      </c>
      <c r="CI72" s="60">
        <v>0</v>
      </c>
      <c r="CJ72" s="60">
        <v>17625231.289999988</v>
      </c>
      <c r="CK72" s="60">
        <v>-4493345.47</v>
      </c>
      <c r="CL72" s="60">
        <v>917729.41</v>
      </c>
      <c r="CM72" s="60">
        <v>21200847.349999987</v>
      </c>
      <c r="CN72" s="60">
        <v>0</v>
      </c>
      <c r="CO72" s="60">
        <v>0</v>
      </c>
      <c r="CP72" s="60">
        <v>0</v>
      </c>
      <c r="CQ72" s="60">
        <v>0</v>
      </c>
      <c r="CR72" s="60">
        <v>0</v>
      </c>
      <c r="CS72" s="60">
        <v>0</v>
      </c>
      <c r="CT72" s="60">
        <v>0</v>
      </c>
      <c r="CU72" s="60">
        <v>0</v>
      </c>
      <c r="CV72" s="60">
        <v>0</v>
      </c>
      <c r="CW72" s="60">
        <v>0</v>
      </c>
      <c r="CX72" s="60">
        <v>0</v>
      </c>
      <c r="CY72" s="60">
        <v>0</v>
      </c>
      <c r="CZ72" s="60">
        <v>-472938423.25999999</v>
      </c>
      <c r="DA72" s="60">
        <v>-472938423.25999999</v>
      </c>
      <c r="DB72" s="60">
        <v>0</v>
      </c>
      <c r="DC72" s="60">
        <v>0</v>
      </c>
      <c r="DD72" s="60">
        <v>3342313.12</v>
      </c>
      <c r="DE72" s="60">
        <v>-3082950.19</v>
      </c>
      <c r="DF72" s="60">
        <v>0</v>
      </c>
      <c r="DG72" s="60">
        <v>-3082950.19</v>
      </c>
      <c r="DH72" s="60">
        <v>0</v>
      </c>
      <c r="DI72" s="60">
        <v>-811145.07</v>
      </c>
      <c r="DJ72" s="60">
        <v>2506794120.0099974</v>
      </c>
      <c r="DK72" s="60">
        <v>3122021291.9099975</v>
      </c>
      <c r="DL72" s="60">
        <v>-615227171.89999998</v>
      </c>
      <c r="DM72" s="60">
        <v>2506794120.0099974</v>
      </c>
      <c r="DN72" s="60">
        <v>0</v>
      </c>
      <c r="DO72" s="60">
        <v>3095525064.7599983</v>
      </c>
      <c r="DP72" s="60">
        <v>26496227.149999738</v>
      </c>
      <c r="DQ72" s="4"/>
      <c r="DR72" s="4"/>
    </row>
    <row r="73" spans="1:122" ht="12.75" customHeight="1">
      <c r="A73" s="43" t="s">
        <v>124</v>
      </c>
      <c r="B73" s="58">
        <v>3018</v>
      </c>
      <c r="C73" s="59" t="s">
        <v>378</v>
      </c>
      <c r="D73" s="60">
        <v>9747411455.4000015</v>
      </c>
      <c r="E73" s="60">
        <v>5343520444.5799999</v>
      </c>
      <c r="F73" s="60">
        <v>0</v>
      </c>
      <c r="G73" s="60">
        <v>0</v>
      </c>
      <c r="H73" s="60">
        <v>2717899753.2800002</v>
      </c>
      <c r="I73" s="60">
        <v>1639123979.52</v>
      </c>
      <c r="J73" s="60">
        <v>37882172.579999998</v>
      </c>
      <c r="K73" s="60">
        <v>29873689</v>
      </c>
      <c r="L73" s="60">
        <v>791676475.64999998</v>
      </c>
      <c r="M73" s="60">
        <v>127064374.55000001</v>
      </c>
      <c r="N73" s="60">
        <v>0</v>
      </c>
      <c r="O73" s="60">
        <v>1406988527.25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924496234.38</v>
      </c>
      <c r="V73" s="60">
        <v>0</v>
      </c>
      <c r="W73" s="60">
        <v>482492292.87</v>
      </c>
      <c r="X73" s="60">
        <v>2689722731.3700004</v>
      </c>
      <c r="Y73" s="60">
        <v>0</v>
      </c>
      <c r="Z73" s="60">
        <v>0</v>
      </c>
      <c r="AA73" s="60">
        <v>799919546.88</v>
      </c>
      <c r="AB73" s="60">
        <v>-10493644.779999999</v>
      </c>
      <c r="AC73" s="60">
        <v>48113862.520000003</v>
      </c>
      <c r="AD73" s="60">
        <v>1998022047.28</v>
      </c>
      <c r="AE73" s="60">
        <v>-248513796.28999999</v>
      </c>
      <c r="AF73" s="60">
        <v>102674715.76000001</v>
      </c>
      <c r="AG73" s="60">
        <v>213433500.25999999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10132967.039999999</v>
      </c>
      <c r="AO73" s="60">
        <v>10132967.039999999</v>
      </c>
      <c r="AP73" s="60">
        <v>0</v>
      </c>
      <c r="AQ73" s="60">
        <v>0</v>
      </c>
      <c r="AR73" s="60">
        <v>0</v>
      </c>
      <c r="AS73" s="60">
        <v>4076579.39</v>
      </c>
      <c r="AT73" s="60">
        <v>4076579.39</v>
      </c>
      <c r="AU73" s="60">
        <v>0</v>
      </c>
      <c r="AV73" s="60">
        <v>0</v>
      </c>
      <c r="AW73" s="60">
        <v>79536705.510000005</v>
      </c>
      <c r="AX73" s="60">
        <v>79536705.510000005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-849230554.78999996</v>
      </c>
      <c r="BH73" s="60">
        <v>-472597386.05000001</v>
      </c>
      <c r="BI73" s="60">
        <v>0</v>
      </c>
      <c r="BJ73" s="60">
        <v>-66329.13</v>
      </c>
      <c r="BK73" s="60">
        <v>-303292.96000000002</v>
      </c>
      <c r="BL73" s="60">
        <v>0</v>
      </c>
      <c r="BM73" s="60">
        <v>0</v>
      </c>
      <c r="BN73" s="60">
        <v>-303292.96000000002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-2831411.64</v>
      </c>
      <c r="BW73" s="60">
        <v>-138169389.99000001</v>
      </c>
      <c r="BX73" s="60">
        <v>0</v>
      </c>
      <c r="BY73" s="60">
        <v>0</v>
      </c>
      <c r="BZ73" s="60">
        <v>-52896.28</v>
      </c>
      <c r="CA73" s="60">
        <v>-27138302.57</v>
      </c>
      <c r="CB73" s="60">
        <v>-321566.84000000003</v>
      </c>
      <c r="CC73" s="60">
        <v>-3686410.02</v>
      </c>
      <c r="CD73" s="60">
        <v>-44953885.030000001</v>
      </c>
      <c r="CE73" s="60">
        <v>-62016329.25</v>
      </c>
      <c r="CF73" s="60">
        <v>-235262745.01999995</v>
      </c>
      <c r="CG73" s="60">
        <v>171193109.71999991</v>
      </c>
      <c r="CH73" s="60">
        <v>589203897.93999994</v>
      </c>
      <c r="CI73" s="60">
        <v>650000000</v>
      </c>
      <c r="CJ73" s="60">
        <v>-4893973.57</v>
      </c>
      <c r="CK73" s="60">
        <v>-36057279</v>
      </c>
      <c r="CL73" s="60">
        <v>31163305.43</v>
      </c>
      <c r="CM73" s="60">
        <v>0</v>
      </c>
      <c r="CN73" s="60">
        <v>-55902128.490000002</v>
      </c>
      <c r="CO73" s="60">
        <v>0</v>
      </c>
      <c r="CP73" s="60">
        <v>0</v>
      </c>
      <c r="CQ73" s="60">
        <v>0</v>
      </c>
      <c r="CR73" s="60">
        <v>0</v>
      </c>
      <c r="CS73" s="60">
        <v>0</v>
      </c>
      <c r="CT73" s="60">
        <v>0</v>
      </c>
      <c r="CU73" s="60">
        <v>0</v>
      </c>
      <c r="CV73" s="60">
        <v>0</v>
      </c>
      <c r="CW73" s="60">
        <v>0</v>
      </c>
      <c r="CX73" s="60">
        <v>0</v>
      </c>
      <c r="CY73" s="60">
        <v>0</v>
      </c>
      <c r="CZ73" s="60">
        <v>-374948613.66000003</v>
      </c>
      <c r="DA73" s="60">
        <v>-374948613.66000003</v>
      </c>
      <c r="DB73" s="60">
        <v>0</v>
      </c>
      <c r="DC73" s="60">
        <v>0</v>
      </c>
      <c r="DD73" s="60">
        <v>2205101.17</v>
      </c>
      <c r="DE73" s="60">
        <v>-45267275.730000004</v>
      </c>
      <c r="DF73" s="60">
        <v>-45267275.730000004</v>
      </c>
      <c r="DG73" s="60">
        <v>0</v>
      </c>
      <c r="DH73" s="60">
        <v>0</v>
      </c>
      <c r="DI73" s="60">
        <v>0</v>
      </c>
      <c r="DJ73" s="60">
        <v>11008426666.960007</v>
      </c>
      <c r="DK73" s="60">
        <v>14575059823.930006</v>
      </c>
      <c r="DL73" s="60">
        <v>-3566633156.9699998</v>
      </c>
      <c r="DM73" s="60">
        <v>11008426666.960007</v>
      </c>
      <c r="DN73" s="60">
        <v>0</v>
      </c>
      <c r="DO73" s="60">
        <v>5505685813.6000004</v>
      </c>
      <c r="DP73" s="60">
        <v>9069374010.3299999</v>
      </c>
      <c r="DQ73" s="4"/>
      <c r="DR73" s="4"/>
    </row>
    <row r="74" spans="1:122" ht="12.75" customHeight="1">
      <c r="A74" s="43" t="s">
        <v>125</v>
      </c>
      <c r="B74" s="58">
        <v>4002</v>
      </c>
      <c r="C74" s="59" t="s">
        <v>379</v>
      </c>
      <c r="D74" s="60">
        <v>8264667925.79</v>
      </c>
      <c r="E74" s="60">
        <v>1476258166.77</v>
      </c>
      <c r="F74" s="60">
        <v>28564388.239999998</v>
      </c>
      <c r="G74" s="60">
        <v>0</v>
      </c>
      <c r="H74" s="60">
        <v>45811134.310000002</v>
      </c>
      <c r="I74" s="60">
        <v>443475091.33999997</v>
      </c>
      <c r="J74" s="60">
        <v>0</v>
      </c>
      <c r="K74" s="60">
        <v>0</v>
      </c>
      <c r="L74" s="60">
        <v>0</v>
      </c>
      <c r="M74" s="60">
        <v>958407552.88</v>
      </c>
      <c r="N74" s="60">
        <v>0</v>
      </c>
      <c r="O74" s="60">
        <v>281868248.15000004</v>
      </c>
      <c r="P74" s="60">
        <v>10234791.85</v>
      </c>
      <c r="Q74" s="60">
        <v>0</v>
      </c>
      <c r="R74" s="60">
        <v>86512239.140000001</v>
      </c>
      <c r="S74" s="60">
        <v>0</v>
      </c>
      <c r="T74" s="60">
        <v>0</v>
      </c>
      <c r="U74" s="60">
        <v>185121143.24000001</v>
      </c>
      <c r="V74" s="60">
        <v>73.92</v>
      </c>
      <c r="W74" s="60">
        <v>0</v>
      </c>
      <c r="X74" s="60">
        <v>581634051.87</v>
      </c>
      <c r="Y74" s="60">
        <v>864587.82</v>
      </c>
      <c r="Z74" s="60">
        <v>0</v>
      </c>
      <c r="AA74" s="60">
        <v>62613496.269999996</v>
      </c>
      <c r="AB74" s="60">
        <v>43886703.659999996</v>
      </c>
      <c r="AC74" s="60">
        <v>260030806.05000001</v>
      </c>
      <c r="AD74" s="60">
        <v>214238458.06999999</v>
      </c>
      <c r="AE74" s="60">
        <v>0</v>
      </c>
      <c r="AF74" s="60">
        <v>0</v>
      </c>
      <c r="AG74" s="60">
        <v>260340818</v>
      </c>
      <c r="AH74" s="60">
        <v>452249205</v>
      </c>
      <c r="AI74" s="60">
        <v>452249205</v>
      </c>
      <c r="AJ74" s="60">
        <v>0</v>
      </c>
      <c r="AK74" s="60">
        <v>5147640516</v>
      </c>
      <c r="AL74" s="60">
        <v>5147640516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63576920</v>
      </c>
      <c r="AS74" s="60">
        <v>1100000</v>
      </c>
      <c r="AT74" s="60">
        <v>0</v>
      </c>
      <c r="AU74" s="60">
        <v>1100000</v>
      </c>
      <c r="AV74" s="60">
        <v>0</v>
      </c>
      <c r="AW74" s="60">
        <v>0</v>
      </c>
      <c r="AX74" s="60">
        <v>0</v>
      </c>
      <c r="AY74" s="60">
        <v>0</v>
      </c>
      <c r="AZ74" s="60">
        <v>0</v>
      </c>
      <c r="BA74" s="60">
        <v>0</v>
      </c>
      <c r="BB74" s="60">
        <v>0</v>
      </c>
      <c r="BC74" s="60">
        <v>0</v>
      </c>
      <c r="BD74" s="60">
        <v>0</v>
      </c>
      <c r="BE74" s="60">
        <v>0</v>
      </c>
      <c r="BF74" s="60">
        <v>0</v>
      </c>
      <c r="BG74" s="60">
        <v>-2914610960.2400002</v>
      </c>
      <c r="BH74" s="60">
        <v>-42798454</v>
      </c>
      <c r="BI74" s="60">
        <v>0</v>
      </c>
      <c r="BJ74" s="60">
        <v>-74378638</v>
      </c>
      <c r="BK74" s="60">
        <v>-2601380014.9200001</v>
      </c>
      <c r="BL74" s="60">
        <v>-1454145563.02</v>
      </c>
      <c r="BM74" s="60">
        <v>-271633456.30000001</v>
      </c>
      <c r="BN74" s="60">
        <v>-574317679.93000007</v>
      </c>
      <c r="BO74" s="60">
        <v>-237706395.97999999</v>
      </c>
      <c r="BP74" s="60">
        <v>0</v>
      </c>
      <c r="BQ74" s="60">
        <v>0</v>
      </c>
      <c r="BR74" s="60">
        <v>0</v>
      </c>
      <c r="BS74" s="60">
        <v>-63576919.689999998</v>
      </c>
      <c r="BT74" s="60">
        <v>0</v>
      </c>
      <c r="BU74" s="60">
        <v>-13103713</v>
      </c>
      <c r="BV74" s="60">
        <v>-6858359</v>
      </c>
      <c r="BW74" s="60">
        <v>-49576890.32</v>
      </c>
      <c r="BX74" s="60">
        <v>0</v>
      </c>
      <c r="BY74" s="60">
        <v>0</v>
      </c>
      <c r="BZ74" s="60">
        <v>0</v>
      </c>
      <c r="CA74" s="60">
        <v>-5582477.5099999998</v>
      </c>
      <c r="CB74" s="60">
        <v>-1686635.22</v>
      </c>
      <c r="CC74" s="60">
        <v>-5596596.0700000003</v>
      </c>
      <c r="CD74" s="60">
        <v>-20295432.359999999</v>
      </c>
      <c r="CE74" s="60">
        <v>-16415749.16</v>
      </c>
      <c r="CF74" s="60">
        <v>-126514891</v>
      </c>
      <c r="CG74" s="60">
        <v>-242260581.89000005</v>
      </c>
      <c r="CH74" s="60">
        <v>-295369444.72000003</v>
      </c>
      <c r="CI74" s="60">
        <v>0</v>
      </c>
      <c r="CJ74" s="60">
        <v>-26678326.510000002</v>
      </c>
      <c r="CK74" s="60">
        <v>-8614054.0899999999</v>
      </c>
      <c r="CL74" s="60">
        <v>-18064272.420000002</v>
      </c>
      <c r="CM74" s="60">
        <v>0</v>
      </c>
      <c r="CN74" s="60">
        <v>-268691118.21000004</v>
      </c>
      <c r="CO74" s="60">
        <v>-121331524.17</v>
      </c>
      <c r="CP74" s="60">
        <v>6979318.75</v>
      </c>
      <c r="CQ74" s="60">
        <v>-128310842.92</v>
      </c>
      <c r="CR74" s="60">
        <v>0</v>
      </c>
      <c r="CS74" s="60">
        <v>0</v>
      </c>
      <c r="CT74" s="60">
        <v>0</v>
      </c>
      <c r="CU74" s="60">
        <v>0</v>
      </c>
      <c r="CV74" s="60">
        <v>0</v>
      </c>
      <c r="CW74" s="60">
        <v>0</v>
      </c>
      <c r="CX74" s="60">
        <v>0</v>
      </c>
      <c r="CY74" s="60">
        <v>0</v>
      </c>
      <c r="CZ74" s="60">
        <v>163300150</v>
      </c>
      <c r="DA74" s="60">
        <v>163300150</v>
      </c>
      <c r="DB74" s="60">
        <v>0</v>
      </c>
      <c r="DC74" s="60">
        <v>0</v>
      </c>
      <c r="DD74" s="60">
        <v>11367006</v>
      </c>
      <c r="DE74" s="60">
        <v>-226769</v>
      </c>
      <c r="DF74" s="60">
        <v>-226769</v>
      </c>
      <c r="DG74" s="60">
        <v>0</v>
      </c>
      <c r="DH74" s="60">
        <v>0</v>
      </c>
      <c r="DI74" s="60">
        <v>0</v>
      </c>
      <c r="DJ74" s="60">
        <v>7386461494.0500002</v>
      </c>
      <c r="DK74" s="60">
        <v>7449161774.0500002</v>
      </c>
      <c r="DL74" s="60">
        <v>-62700280</v>
      </c>
      <c r="DM74" s="60">
        <v>7386461494.0500002</v>
      </c>
      <c r="DN74" s="60">
        <v>0</v>
      </c>
      <c r="DO74" s="60">
        <v>2341365390.2300053</v>
      </c>
      <c r="DP74" s="60">
        <v>5107796383.6599989</v>
      </c>
      <c r="DQ74" s="4"/>
      <c r="DR74" s="4"/>
    </row>
    <row r="75" spans="1:122" ht="12.75" customHeight="1">
      <c r="A75" s="44" t="s">
        <v>126</v>
      </c>
      <c r="B75" s="61">
        <v>4003</v>
      </c>
      <c r="C75" s="59" t="s">
        <v>379</v>
      </c>
      <c r="D75" s="60">
        <v>928582558.13000023</v>
      </c>
      <c r="E75" s="60">
        <v>31813758.289999999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31813758.289999999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896768799.84000027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-942748368.82000017</v>
      </c>
      <c r="BH75" s="60">
        <v>0</v>
      </c>
      <c r="BI75" s="60">
        <v>0</v>
      </c>
      <c r="BJ75" s="60">
        <v>0</v>
      </c>
      <c r="BK75" s="60">
        <v>-80789701.940000206</v>
      </c>
      <c r="BL75" s="60">
        <v>-31813758.289999999</v>
      </c>
      <c r="BM75" s="60">
        <v>0</v>
      </c>
      <c r="BN75" s="60">
        <v>0</v>
      </c>
      <c r="BO75" s="60">
        <v>-48975943.6500002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-847792856.18999994</v>
      </c>
      <c r="BW75" s="60">
        <v>-14165810.689999999</v>
      </c>
      <c r="BX75" s="60">
        <v>0</v>
      </c>
      <c r="BY75" s="60">
        <v>0</v>
      </c>
      <c r="BZ75" s="60">
        <v>0</v>
      </c>
      <c r="CA75" s="60">
        <v>-1015980.82</v>
      </c>
      <c r="CB75" s="60">
        <v>0</v>
      </c>
      <c r="CC75" s="60">
        <v>-4778388.99</v>
      </c>
      <c r="CD75" s="60">
        <v>-8124139.8399999999</v>
      </c>
      <c r="CE75" s="60">
        <v>-247301.04</v>
      </c>
      <c r="CF75" s="60">
        <v>0</v>
      </c>
      <c r="CG75" s="60">
        <v>16609997.909999998</v>
      </c>
      <c r="CH75" s="60">
        <v>-2452166.36</v>
      </c>
      <c r="CI75" s="60">
        <v>0</v>
      </c>
      <c r="CJ75" s="60">
        <v>-294345.44</v>
      </c>
      <c r="CK75" s="60">
        <v>-294345.44</v>
      </c>
      <c r="CL75" s="60">
        <v>0</v>
      </c>
      <c r="CM75" s="60">
        <v>0</v>
      </c>
      <c r="CN75" s="60">
        <v>-2157820.92</v>
      </c>
      <c r="CO75" s="60">
        <v>-2249467.69</v>
      </c>
      <c r="CP75" s="60">
        <v>0</v>
      </c>
      <c r="CQ75" s="60">
        <v>-2249467.69</v>
      </c>
      <c r="CR75" s="60">
        <v>0</v>
      </c>
      <c r="CS75" s="60">
        <v>0</v>
      </c>
      <c r="CT75" s="60">
        <v>0</v>
      </c>
      <c r="CU75" s="60">
        <v>0</v>
      </c>
      <c r="CV75" s="60">
        <v>0</v>
      </c>
      <c r="CW75" s="60">
        <v>0</v>
      </c>
      <c r="CX75" s="60">
        <v>0</v>
      </c>
      <c r="CY75" s="60">
        <v>0</v>
      </c>
      <c r="CZ75" s="60">
        <v>10024927.85</v>
      </c>
      <c r="DA75" s="60">
        <v>0</v>
      </c>
      <c r="DB75" s="60">
        <v>10024927.85</v>
      </c>
      <c r="DC75" s="60">
        <v>0</v>
      </c>
      <c r="DD75" s="60">
        <v>20313523.079999998</v>
      </c>
      <c r="DE75" s="60">
        <v>-2812550.57</v>
      </c>
      <c r="DF75" s="60">
        <v>-2812550.57</v>
      </c>
      <c r="DG75" s="60">
        <v>0</v>
      </c>
      <c r="DH75" s="60">
        <v>0</v>
      </c>
      <c r="DI75" s="60">
        <v>-6214268.4000000004</v>
      </c>
      <c r="DJ75" s="60">
        <v>14946679.6</v>
      </c>
      <c r="DK75" s="60">
        <v>30836026</v>
      </c>
      <c r="DL75" s="60">
        <v>-15889346.4</v>
      </c>
      <c r="DM75" s="60">
        <v>14946679.6</v>
      </c>
      <c r="DN75" s="60">
        <v>0</v>
      </c>
      <c r="DO75" s="60">
        <v>28391839.428926468</v>
      </c>
      <c r="DP75" s="60">
        <v>2444187.2200000603</v>
      </c>
      <c r="DQ75" s="4"/>
      <c r="DR75" s="4"/>
    </row>
    <row r="76" spans="1:122" ht="12.75" customHeight="1">
      <c r="A76" s="44" t="s">
        <v>127</v>
      </c>
      <c r="B76" s="61">
        <v>4004</v>
      </c>
      <c r="C76" s="59" t="s">
        <v>379</v>
      </c>
      <c r="D76" s="60">
        <v>3786015399.4799991</v>
      </c>
      <c r="E76" s="60">
        <v>2402823703.1099997</v>
      </c>
      <c r="F76" s="60">
        <v>4482225.6100000003</v>
      </c>
      <c r="G76" s="60">
        <v>313765022.20999998</v>
      </c>
      <c r="H76" s="60">
        <v>1209184503.4400001</v>
      </c>
      <c r="I76" s="60">
        <v>55053334</v>
      </c>
      <c r="J76" s="60">
        <v>0</v>
      </c>
      <c r="K76" s="60">
        <v>0</v>
      </c>
      <c r="L76" s="60">
        <v>0</v>
      </c>
      <c r="M76" s="60">
        <v>820338617.8499999</v>
      </c>
      <c r="N76" s="60">
        <v>0</v>
      </c>
      <c r="O76" s="60">
        <v>204307536.69999999</v>
      </c>
      <c r="P76" s="60">
        <v>59029935.329999998</v>
      </c>
      <c r="Q76" s="60">
        <v>0</v>
      </c>
      <c r="R76" s="60">
        <v>0</v>
      </c>
      <c r="S76" s="60">
        <v>0</v>
      </c>
      <c r="T76" s="60">
        <v>0</v>
      </c>
      <c r="U76" s="60">
        <v>145277601.37</v>
      </c>
      <c r="V76" s="60">
        <v>0</v>
      </c>
      <c r="W76" s="60">
        <v>0</v>
      </c>
      <c r="X76" s="60">
        <v>622234493.74000001</v>
      </c>
      <c r="Y76" s="60">
        <v>0</v>
      </c>
      <c r="Z76" s="60">
        <v>30028320.32</v>
      </c>
      <c r="AA76" s="60">
        <v>409728804.44</v>
      </c>
      <c r="AB76" s="60">
        <v>0</v>
      </c>
      <c r="AC76" s="60">
        <v>0</v>
      </c>
      <c r="AD76" s="60">
        <v>65466155.389999986</v>
      </c>
      <c r="AE76" s="60">
        <v>0</v>
      </c>
      <c r="AF76" s="60">
        <v>117011213.59</v>
      </c>
      <c r="AG76" s="60">
        <v>266122828.92999998</v>
      </c>
      <c r="AH76" s="60">
        <v>0</v>
      </c>
      <c r="AI76" s="60">
        <v>0</v>
      </c>
      <c r="AJ76" s="60">
        <v>0</v>
      </c>
      <c r="AK76" s="60">
        <v>290526837</v>
      </c>
      <c r="AL76" s="60">
        <v>0</v>
      </c>
      <c r="AM76" s="60">
        <v>290526837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-3598473727.3499994</v>
      </c>
      <c r="BH76" s="60">
        <v>-58597345.689999998</v>
      </c>
      <c r="BI76" s="60">
        <v>-348176662.01999998</v>
      </c>
      <c r="BJ76" s="60">
        <v>-17503646.289999999</v>
      </c>
      <c r="BK76" s="60">
        <v>-2941036333.9099994</v>
      </c>
      <c r="BL76" s="60">
        <v>-2402823703.0799999</v>
      </c>
      <c r="BM76" s="60">
        <v>-186803890.41</v>
      </c>
      <c r="BN76" s="60">
        <v>-274057831.69999999</v>
      </c>
      <c r="BO76" s="60">
        <v>-77350908.719999999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-188771920.20999998</v>
      </c>
      <c r="BW76" s="60">
        <v>-44387819.229999997</v>
      </c>
      <c r="BX76" s="60">
        <v>0</v>
      </c>
      <c r="BY76" s="60">
        <v>0</v>
      </c>
      <c r="BZ76" s="60">
        <v>-3936967.1</v>
      </c>
      <c r="CA76" s="60">
        <v>-2218894.69</v>
      </c>
      <c r="CB76" s="60">
        <v>-4216270.4800000004</v>
      </c>
      <c r="CC76" s="60">
        <v>-4705825.76</v>
      </c>
      <c r="CD76" s="60">
        <v>-26308020.760000002</v>
      </c>
      <c r="CE76" s="60">
        <v>-3001840.44</v>
      </c>
      <c r="CF76" s="60">
        <v>0</v>
      </c>
      <c r="CG76" s="60">
        <v>698581724.99000001</v>
      </c>
      <c r="CH76" s="60">
        <v>-12410720.369999999</v>
      </c>
      <c r="CI76" s="60">
        <v>0</v>
      </c>
      <c r="CJ76" s="60">
        <v>-1960859.92</v>
      </c>
      <c r="CK76" s="60">
        <v>-1960859.92</v>
      </c>
      <c r="CL76" s="60">
        <v>0</v>
      </c>
      <c r="CM76" s="60">
        <v>0</v>
      </c>
      <c r="CN76" s="60">
        <v>-10449860.449999999</v>
      </c>
      <c r="CO76" s="60">
        <v>0</v>
      </c>
      <c r="CP76" s="60">
        <v>0</v>
      </c>
      <c r="CQ76" s="60">
        <v>0</v>
      </c>
      <c r="CR76" s="60">
        <v>0</v>
      </c>
      <c r="CS76" s="60">
        <v>0</v>
      </c>
      <c r="CT76" s="60">
        <v>0</v>
      </c>
      <c r="CU76" s="60">
        <v>0</v>
      </c>
      <c r="CV76" s="60">
        <v>0</v>
      </c>
      <c r="CW76" s="60">
        <v>0</v>
      </c>
      <c r="CX76" s="60">
        <v>0</v>
      </c>
      <c r="CY76" s="60">
        <v>0</v>
      </c>
      <c r="CZ76" s="60">
        <v>551115392.95000005</v>
      </c>
      <c r="DA76" s="60">
        <v>551115392.95000005</v>
      </c>
      <c r="DB76" s="60">
        <v>0</v>
      </c>
      <c r="DC76" s="60">
        <v>0</v>
      </c>
      <c r="DD76" s="60">
        <v>157108808.91</v>
      </c>
      <c r="DE76" s="60">
        <v>-20035436.850000001</v>
      </c>
      <c r="DF76" s="60">
        <v>-20035436.850000001</v>
      </c>
      <c r="DG76" s="60">
        <v>0</v>
      </c>
      <c r="DH76" s="60">
        <v>22803680.350000001</v>
      </c>
      <c r="DI76" s="60">
        <v>0</v>
      </c>
      <c r="DJ76" s="60">
        <v>2895314944.1699991</v>
      </c>
      <c r="DK76" s="60">
        <v>4477314944.1699991</v>
      </c>
      <c r="DL76" s="60">
        <v>-1582000000</v>
      </c>
      <c r="DM76" s="60">
        <v>2895314944.1699991</v>
      </c>
      <c r="DN76" s="60">
        <v>0</v>
      </c>
      <c r="DO76" s="60">
        <v>3591191547.0500011</v>
      </c>
      <c r="DP76" s="60">
        <v>886123397.11999965</v>
      </c>
      <c r="DQ76" s="4"/>
      <c r="DR76" s="4"/>
    </row>
    <row r="77" spans="1:122" ht="12.75" customHeight="1">
      <c r="A77" s="44" t="s">
        <v>128</v>
      </c>
      <c r="B77" s="61">
        <v>4005</v>
      </c>
      <c r="C77" s="59" t="s">
        <v>379</v>
      </c>
      <c r="D77" s="60">
        <v>439387083.06</v>
      </c>
      <c r="E77" s="60">
        <v>303564240.61000001</v>
      </c>
      <c r="F77" s="60">
        <v>0</v>
      </c>
      <c r="G77" s="60">
        <v>0</v>
      </c>
      <c r="H77" s="60">
        <v>97219166.200000003</v>
      </c>
      <c r="I77" s="60">
        <v>0</v>
      </c>
      <c r="J77" s="60">
        <v>0</v>
      </c>
      <c r="K77" s="60">
        <v>0</v>
      </c>
      <c r="L77" s="60">
        <v>0</v>
      </c>
      <c r="M77" s="60">
        <v>206345074.41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82015623.150000006</v>
      </c>
      <c r="Y77" s="60">
        <v>0</v>
      </c>
      <c r="Z77" s="60">
        <v>0</v>
      </c>
      <c r="AA77" s="60">
        <v>109179063.15000001</v>
      </c>
      <c r="AB77" s="60">
        <v>0</v>
      </c>
      <c r="AC77" s="60">
        <v>0</v>
      </c>
      <c r="AD77" s="60">
        <v>0</v>
      </c>
      <c r="AE77" s="60">
        <v>0</v>
      </c>
      <c r="AF77" s="60">
        <v>-27163440</v>
      </c>
      <c r="AG77" s="60">
        <v>53807219.299999997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-439939437.22999996</v>
      </c>
      <c r="BH77" s="60">
        <v>-389344.25</v>
      </c>
      <c r="BI77" s="60">
        <v>-53147842.310000002</v>
      </c>
      <c r="BJ77" s="60">
        <v>0</v>
      </c>
      <c r="BK77" s="60">
        <v>-357778365.09999996</v>
      </c>
      <c r="BL77" s="60">
        <v>-303564240.56999999</v>
      </c>
      <c r="BM77" s="60">
        <v>0</v>
      </c>
      <c r="BN77" s="60">
        <v>-28867780.879999999</v>
      </c>
      <c r="BO77" s="60">
        <v>-25346343.649999999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-28460875.650000002</v>
      </c>
      <c r="BW77" s="60">
        <v>-163009.92000000001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-163009.92000000001</v>
      </c>
      <c r="CE77" s="60">
        <v>0</v>
      </c>
      <c r="CF77" s="60">
        <v>0</v>
      </c>
      <c r="CG77" s="60">
        <v>85883721.25</v>
      </c>
      <c r="CH77" s="60">
        <v>-121568.31</v>
      </c>
      <c r="CI77" s="60">
        <v>0</v>
      </c>
      <c r="CJ77" s="60">
        <v>-16028.15</v>
      </c>
      <c r="CK77" s="60">
        <v>-16028.15</v>
      </c>
      <c r="CL77" s="60">
        <v>0</v>
      </c>
      <c r="CM77" s="60">
        <v>0</v>
      </c>
      <c r="CN77" s="60">
        <v>-105540.16</v>
      </c>
      <c r="CO77" s="60">
        <v>0</v>
      </c>
      <c r="CP77" s="60">
        <v>0</v>
      </c>
      <c r="CQ77" s="60">
        <v>0</v>
      </c>
      <c r="CR77" s="60">
        <v>0</v>
      </c>
      <c r="CS77" s="60">
        <v>0</v>
      </c>
      <c r="CT77" s="60">
        <v>0</v>
      </c>
      <c r="CU77" s="60">
        <v>0</v>
      </c>
      <c r="CV77" s="60">
        <v>0</v>
      </c>
      <c r="CW77" s="60">
        <v>0</v>
      </c>
      <c r="CX77" s="60">
        <v>0</v>
      </c>
      <c r="CY77" s="60">
        <v>0</v>
      </c>
      <c r="CZ77" s="60">
        <v>85655148.230000004</v>
      </c>
      <c r="DA77" s="60">
        <v>85655148.230000004</v>
      </c>
      <c r="DB77" s="60">
        <v>0</v>
      </c>
      <c r="DC77" s="60">
        <v>0</v>
      </c>
      <c r="DD77" s="60">
        <v>0</v>
      </c>
      <c r="DE77" s="60">
        <v>-9090.14</v>
      </c>
      <c r="DF77" s="60">
        <v>-9090.14</v>
      </c>
      <c r="DG77" s="60">
        <v>0</v>
      </c>
      <c r="DH77" s="60">
        <v>359231.47</v>
      </c>
      <c r="DI77" s="60">
        <v>0</v>
      </c>
      <c r="DJ77" s="60">
        <v>301586224.62999994</v>
      </c>
      <c r="DK77" s="60">
        <v>516586224.62999994</v>
      </c>
      <c r="DL77" s="60">
        <v>-215000000</v>
      </c>
      <c r="DM77" s="60">
        <v>301586224.62999994</v>
      </c>
      <c r="DN77" s="60">
        <v>0</v>
      </c>
      <c r="DO77" s="60">
        <v>431254857.55000019</v>
      </c>
      <c r="DP77" s="60">
        <v>85331367.080000043</v>
      </c>
      <c r="DQ77" s="4"/>
      <c r="DR77" s="4"/>
    </row>
    <row r="78" spans="1:122" ht="12.75" customHeight="1">
      <c r="A78" s="45" t="s">
        <v>129</v>
      </c>
      <c r="B78" s="62">
        <v>9000</v>
      </c>
      <c r="C78" s="59" t="s">
        <v>380</v>
      </c>
      <c r="D78" s="63">
        <v>164612726510.16</v>
      </c>
      <c r="E78" s="63">
        <v>97043313196.650024</v>
      </c>
      <c r="F78" s="63">
        <v>566057387.63</v>
      </c>
      <c r="G78" s="63">
        <v>479182326.98999995</v>
      </c>
      <c r="H78" s="63">
        <v>22985866844.739998</v>
      </c>
      <c r="I78" s="63">
        <v>1946636798.05</v>
      </c>
      <c r="J78" s="63">
        <v>6118193101.210001</v>
      </c>
      <c r="K78" s="63">
        <v>4241270992.7199998</v>
      </c>
      <c r="L78" s="63">
        <v>770394260.97000003</v>
      </c>
      <c r="M78" s="63">
        <v>55209443465.800003</v>
      </c>
      <c r="N78" s="63">
        <v>4726268018.54</v>
      </c>
      <c r="O78" s="63">
        <v>4883235077.5900002</v>
      </c>
      <c r="P78" s="63">
        <v>1736922247.8399999</v>
      </c>
      <c r="Q78" s="63">
        <v>-186206638.83000001</v>
      </c>
      <c r="R78" s="63">
        <v>873381997.22000003</v>
      </c>
      <c r="S78" s="63">
        <v>547895044.14999998</v>
      </c>
      <c r="T78" s="63">
        <v>0</v>
      </c>
      <c r="U78" s="63">
        <v>1457533583.6800001</v>
      </c>
      <c r="V78" s="63">
        <v>428691291.19</v>
      </c>
      <c r="W78" s="63">
        <v>25017552.34</v>
      </c>
      <c r="X78" s="63">
        <v>31749796606.429985</v>
      </c>
      <c r="Y78" s="63">
        <v>2316429051.77</v>
      </c>
      <c r="Z78" s="63">
        <v>236947796.70999998</v>
      </c>
      <c r="AA78" s="63">
        <v>4871715385.7499905</v>
      </c>
      <c r="AB78" s="63">
        <v>806809110.10000014</v>
      </c>
      <c r="AC78" s="63">
        <v>464786859.01999998</v>
      </c>
      <c r="AD78" s="63">
        <v>22409519483.629993</v>
      </c>
      <c r="AE78" s="63">
        <v>-56804060.520000003</v>
      </c>
      <c r="AF78" s="63">
        <v>700392979.97000098</v>
      </c>
      <c r="AG78" s="63">
        <v>23119636904.789986</v>
      </c>
      <c r="AH78" s="63">
        <v>981212655.55000007</v>
      </c>
      <c r="AI78" s="63">
        <v>946740397.52999997</v>
      </c>
      <c r="AJ78" s="63">
        <v>34472258.020000003</v>
      </c>
      <c r="AK78" s="63">
        <v>1896677952.5</v>
      </c>
      <c r="AL78" s="63">
        <v>1896985084.3099999</v>
      </c>
      <c r="AM78" s="63">
        <v>-307131.81</v>
      </c>
      <c r="AN78" s="63">
        <v>2443141141.0799994</v>
      </c>
      <c r="AO78" s="63">
        <v>89479882.280000016</v>
      </c>
      <c r="AP78" s="63">
        <v>17695696.990000002</v>
      </c>
      <c r="AQ78" s="63">
        <v>2335965561.8099999</v>
      </c>
      <c r="AR78" s="63">
        <v>2491510421.6399999</v>
      </c>
      <c r="AS78" s="63">
        <v>4202553.93</v>
      </c>
      <c r="AT78" s="63">
        <v>0</v>
      </c>
      <c r="AU78" s="63">
        <v>4202553.93</v>
      </c>
      <c r="AV78" s="63">
        <v>0</v>
      </c>
      <c r="AW78" s="63">
        <v>0</v>
      </c>
      <c r="AX78" s="63">
        <v>0</v>
      </c>
      <c r="AY78" s="63">
        <v>0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-143540726685.38666</v>
      </c>
      <c r="BH78" s="63">
        <v>-5619928216.3000011</v>
      </c>
      <c r="BI78" s="63">
        <v>-694473567.49999952</v>
      </c>
      <c r="BJ78" s="63">
        <v>-756752188.94999981</v>
      </c>
      <c r="BK78" s="63">
        <v>-120517989840.44658</v>
      </c>
      <c r="BL78" s="63">
        <v>-78401445079.7742</v>
      </c>
      <c r="BM78" s="63">
        <v>-4279730723.7814832</v>
      </c>
      <c r="BN78" s="63">
        <v>-27108444118.940094</v>
      </c>
      <c r="BO78" s="63">
        <v>-7346711948.4631929</v>
      </c>
      <c r="BP78" s="63">
        <v>-859380119.22634137</v>
      </c>
      <c r="BQ78" s="63">
        <v>-877705023.17505193</v>
      </c>
      <c r="BR78" s="63">
        <v>-1211762502.9179986</v>
      </c>
      <c r="BS78" s="63">
        <v>-418696378.79999995</v>
      </c>
      <c r="BT78" s="63">
        <v>-14113945.36826952</v>
      </c>
      <c r="BU78" s="63">
        <v>-706232584.49000001</v>
      </c>
      <c r="BV78" s="63">
        <v>-11402776287.789995</v>
      </c>
      <c r="BW78" s="63">
        <v>-2447070518.9400005</v>
      </c>
      <c r="BX78" s="63">
        <v>-17726168.419999998</v>
      </c>
      <c r="BY78" s="63">
        <v>-84178226.480000019</v>
      </c>
      <c r="BZ78" s="63">
        <v>-145620428.38</v>
      </c>
      <c r="CA78" s="63">
        <v>-248130306.36000001</v>
      </c>
      <c r="CB78" s="63">
        <v>-264812371.04999998</v>
      </c>
      <c r="CC78" s="63">
        <v>-123730983.08</v>
      </c>
      <c r="CD78" s="63">
        <v>-440119959.53999996</v>
      </c>
      <c r="CE78" s="63">
        <v>-1122752075.6300001</v>
      </c>
      <c r="CF78" s="63">
        <v>-1395503480.97</v>
      </c>
      <c r="CG78" s="63">
        <v>-8489367826.3399954</v>
      </c>
      <c r="CH78" s="63">
        <v>-6473631600.1499977</v>
      </c>
      <c r="CI78" s="63">
        <v>966883271.50000024</v>
      </c>
      <c r="CJ78" s="63">
        <v>-5074976751.4999981</v>
      </c>
      <c r="CK78" s="63">
        <v>-283067153.82999998</v>
      </c>
      <c r="CL78" s="63">
        <v>-4728948827.7099962</v>
      </c>
      <c r="CM78" s="63">
        <v>-62960769.960000023</v>
      </c>
      <c r="CN78" s="63">
        <v>-2365538120.1499996</v>
      </c>
      <c r="CO78" s="63">
        <v>-1731918398.0599999</v>
      </c>
      <c r="CP78" s="63">
        <v>1883889516.5100002</v>
      </c>
      <c r="CQ78" s="63">
        <v>-3615807914.5700006</v>
      </c>
      <c r="CR78" s="63">
        <v>17278331.640000001</v>
      </c>
      <c r="CS78" s="63">
        <v>1574215.88</v>
      </c>
      <c r="CT78" s="63">
        <v>-1388795.27</v>
      </c>
      <c r="CU78" s="63">
        <v>43913184.310000002</v>
      </c>
      <c r="CV78" s="63">
        <v>-26820273.280000001</v>
      </c>
      <c r="CW78" s="63">
        <v>0</v>
      </c>
      <c r="CX78" s="63">
        <v>0</v>
      </c>
      <c r="CY78" s="63">
        <v>0</v>
      </c>
      <c r="CZ78" s="63">
        <v>1082045827.5400007</v>
      </c>
      <c r="DA78" s="63">
        <v>1073149953.5700003</v>
      </c>
      <c r="DB78" s="63">
        <v>8895873.969999969</v>
      </c>
      <c r="DC78" s="63">
        <v>-515647159.12</v>
      </c>
      <c r="DD78" s="63">
        <v>394337841.68000048</v>
      </c>
      <c r="DE78" s="63">
        <v>-1288704329.8600004</v>
      </c>
      <c r="DF78" s="63">
        <v>-642965963.52999997</v>
      </c>
      <c r="DG78" s="63">
        <v>-645738366.3299998</v>
      </c>
      <c r="DH78" s="63">
        <v>135899806.26000002</v>
      </c>
      <c r="DI78" s="63">
        <v>-109028146.27</v>
      </c>
      <c r="DJ78" s="63">
        <v>67368736050.555801</v>
      </c>
      <c r="DK78" s="63">
        <v>88370189051.629807</v>
      </c>
      <c r="DL78" s="63">
        <v>-21001453001.074005</v>
      </c>
      <c r="DM78" s="63">
        <v>67368736050.555801</v>
      </c>
      <c r="DN78" s="63">
        <v>0</v>
      </c>
      <c r="DO78" s="63">
        <v>75787557051.834747</v>
      </c>
      <c r="DP78" s="63">
        <v>12582631998.433367</v>
      </c>
      <c r="DQ78" s="4"/>
      <c r="DR78" s="4"/>
    </row>
    <row r="79" spans="1:122" ht="12.75" customHeight="1">
      <c r="A79" s="45" t="s">
        <v>130</v>
      </c>
      <c r="B79" s="62">
        <v>9001</v>
      </c>
      <c r="C79" s="59" t="s">
        <v>381</v>
      </c>
      <c r="D79" s="63">
        <v>29165458440.079998</v>
      </c>
      <c r="E79" s="63">
        <v>18853968951.109997</v>
      </c>
      <c r="F79" s="63">
        <v>200352166.16</v>
      </c>
      <c r="G79" s="63">
        <v>19171024.16</v>
      </c>
      <c r="H79" s="63">
        <v>5569496318.3500004</v>
      </c>
      <c r="I79" s="63">
        <v>2137506930.53</v>
      </c>
      <c r="J79" s="63">
        <v>37882172.579999998</v>
      </c>
      <c r="K79" s="63">
        <v>888478888.48000002</v>
      </c>
      <c r="L79" s="63">
        <v>791676475.64999998</v>
      </c>
      <c r="M79" s="63">
        <v>7533834986.2599993</v>
      </c>
      <c r="N79" s="63">
        <v>1675569988.9400001</v>
      </c>
      <c r="O79" s="63">
        <v>1878196779.02</v>
      </c>
      <c r="P79" s="63">
        <v>2828.11</v>
      </c>
      <c r="Q79" s="63">
        <v>0</v>
      </c>
      <c r="R79" s="63">
        <v>105384384.02</v>
      </c>
      <c r="S79" s="63">
        <v>0</v>
      </c>
      <c r="T79" s="63">
        <v>0</v>
      </c>
      <c r="U79" s="63">
        <v>1061151729.02</v>
      </c>
      <c r="V79" s="63">
        <v>229165545</v>
      </c>
      <c r="W79" s="63">
        <v>482492292.87</v>
      </c>
      <c r="X79" s="63">
        <v>6343939909.1599989</v>
      </c>
      <c r="Y79" s="63">
        <v>91997114.510000005</v>
      </c>
      <c r="Z79" s="63">
        <v>3688596.35</v>
      </c>
      <c r="AA79" s="63">
        <v>2730319917.0099998</v>
      </c>
      <c r="AB79" s="63">
        <v>45291843.909999996</v>
      </c>
      <c r="AC79" s="63">
        <v>32938862.810000002</v>
      </c>
      <c r="AD79" s="63">
        <v>2900320043.1699991</v>
      </c>
      <c r="AE79" s="63">
        <v>-248513796.28999999</v>
      </c>
      <c r="AF79" s="63">
        <v>787897327.69000006</v>
      </c>
      <c r="AG79" s="63">
        <v>1574322628.8599999</v>
      </c>
      <c r="AH79" s="63">
        <v>260900076.29999989</v>
      </c>
      <c r="AI79" s="63">
        <v>260900076.29999989</v>
      </c>
      <c r="AJ79" s="63">
        <v>0</v>
      </c>
      <c r="AK79" s="63">
        <v>0</v>
      </c>
      <c r="AL79" s="63">
        <v>0</v>
      </c>
      <c r="AM79" s="63">
        <v>0</v>
      </c>
      <c r="AN79" s="63">
        <v>55306478.619999997</v>
      </c>
      <c r="AO79" s="63">
        <v>14592463.039999999</v>
      </c>
      <c r="AP79" s="63">
        <v>1171515.58</v>
      </c>
      <c r="AQ79" s="63">
        <v>39542500</v>
      </c>
      <c r="AR79" s="63">
        <v>84579491.430000007</v>
      </c>
      <c r="AS79" s="63">
        <v>34712732.390000001</v>
      </c>
      <c r="AT79" s="63">
        <v>17947543.390000001</v>
      </c>
      <c r="AU79" s="63">
        <v>16765189</v>
      </c>
      <c r="AV79" s="63">
        <v>0</v>
      </c>
      <c r="AW79" s="63">
        <v>79531393.190000013</v>
      </c>
      <c r="AX79" s="63">
        <v>79536602.010000005</v>
      </c>
      <c r="AY79" s="63">
        <v>0</v>
      </c>
      <c r="AZ79" s="63">
        <v>-5208.82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-6241451927.1390181</v>
      </c>
      <c r="BH79" s="63">
        <v>-920575959.96999991</v>
      </c>
      <c r="BI79" s="63">
        <v>-107737634.73</v>
      </c>
      <c r="BJ79" s="63">
        <v>-259184515.71000004</v>
      </c>
      <c r="BK79" s="63">
        <v>-2912015001.6690178</v>
      </c>
      <c r="BL79" s="63">
        <v>-2185644722.0850959</v>
      </c>
      <c r="BM79" s="63">
        <v>-26809414.324159682</v>
      </c>
      <c r="BN79" s="63">
        <v>-188067419.63563675</v>
      </c>
      <c r="BO79" s="63">
        <v>-511110282.72412497</v>
      </c>
      <c r="BP79" s="63">
        <v>0</v>
      </c>
      <c r="BQ79" s="63">
        <v>0</v>
      </c>
      <c r="BR79" s="63">
        <v>-585.63</v>
      </c>
      <c r="BS79" s="63">
        <v>192706.55</v>
      </c>
      <c r="BT79" s="63">
        <v>-575283.81999999995</v>
      </c>
      <c r="BU79" s="63">
        <v>65839420.200000003</v>
      </c>
      <c r="BV79" s="63">
        <v>-180886707.75999999</v>
      </c>
      <c r="BW79" s="63">
        <v>-1535180471.3100002</v>
      </c>
      <c r="BX79" s="63">
        <v>0</v>
      </c>
      <c r="BY79" s="63">
        <v>-80670</v>
      </c>
      <c r="BZ79" s="63">
        <v>-58151594.269999996</v>
      </c>
      <c r="CA79" s="63">
        <v>-133538093.78999998</v>
      </c>
      <c r="CB79" s="63">
        <v>-68353994.700000003</v>
      </c>
      <c r="CC79" s="63">
        <v>-92457656.029999986</v>
      </c>
      <c r="CD79" s="63">
        <v>-447321880.23000014</v>
      </c>
      <c r="CE79" s="63">
        <v>-735276582.29000008</v>
      </c>
      <c r="CF79" s="63">
        <v>-391711056.18999988</v>
      </c>
      <c r="CG79" s="63">
        <v>-371517657.6000002</v>
      </c>
      <c r="CH79" s="63">
        <v>130630833.28999987</v>
      </c>
      <c r="CI79" s="63">
        <v>966479451.92999995</v>
      </c>
      <c r="CJ79" s="63">
        <v>-165011544.79000002</v>
      </c>
      <c r="CK79" s="63">
        <v>-202180034.74000001</v>
      </c>
      <c r="CL79" s="63">
        <v>23843106.48</v>
      </c>
      <c r="CM79" s="63">
        <v>13325383.469999962</v>
      </c>
      <c r="CN79" s="63">
        <v>-670837073.85000002</v>
      </c>
      <c r="CO79" s="63">
        <v>56070733.979999997</v>
      </c>
      <c r="CP79" s="63">
        <v>135254980.89999998</v>
      </c>
      <c r="CQ79" s="63">
        <v>-79184246.920000002</v>
      </c>
      <c r="CR79" s="63">
        <v>0</v>
      </c>
      <c r="CS79" s="63">
        <v>0</v>
      </c>
      <c r="CT79" s="63">
        <v>0</v>
      </c>
      <c r="CU79" s="63">
        <v>0</v>
      </c>
      <c r="CV79" s="63">
        <v>0</v>
      </c>
      <c r="CW79" s="63">
        <v>0</v>
      </c>
      <c r="CX79" s="63">
        <v>0</v>
      </c>
      <c r="CY79" s="63">
        <v>0</v>
      </c>
      <c r="CZ79" s="63">
        <v>-442863476.14000016</v>
      </c>
      <c r="DA79" s="63">
        <v>-274695200.86000007</v>
      </c>
      <c r="DB79" s="63">
        <v>-168168275.28</v>
      </c>
      <c r="DC79" s="63">
        <v>-26679895.979999989</v>
      </c>
      <c r="DD79" s="63">
        <v>347206666.52999997</v>
      </c>
      <c r="DE79" s="63">
        <v>-437180913.94000006</v>
      </c>
      <c r="DF79" s="63">
        <v>-77848694.020000011</v>
      </c>
      <c r="DG79" s="63">
        <v>-359332219.92000008</v>
      </c>
      <c r="DH79" s="63">
        <v>46250351.980000004</v>
      </c>
      <c r="DI79" s="63">
        <v>-44951957.32</v>
      </c>
      <c r="DJ79" s="63">
        <v>36089661087.634491</v>
      </c>
      <c r="DK79" s="63">
        <v>49645999379.66449</v>
      </c>
      <c r="DL79" s="63">
        <v>-13556338292.029999</v>
      </c>
      <c r="DM79" s="63">
        <v>36089661087.634491</v>
      </c>
      <c r="DN79" s="63">
        <v>0</v>
      </c>
      <c r="DO79" s="63">
        <v>27093510523.599121</v>
      </c>
      <c r="DP79" s="63">
        <v>22552488855.340984</v>
      </c>
      <c r="DQ79" s="4"/>
      <c r="DR79" s="4"/>
    </row>
    <row r="80" spans="1:122" ht="12.75" customHeight="1">
      <c r="A80" s="45" t="s">
        <v>132</v>
      </c>
      <c r="B80" s="62">
        <v>9002</v>
      </c>
      <c r="C80" s="59" t="s">
        <v>382</v>
      </c>
      <c r="D80" s="63">
        <v>13418652966.459999</v>
      </c>
      <c r="E80" s="63">
        <v>4214459868.7799997</v>
      </c>
      <c r="F80" s="63">
        <v>33046613.849999998</v>
      </c>
      <c r="G80" s="63">
        <v>313765022.20999998</v>
      </c>
      <c r="H80" s="63">
        <v>1352214803.95</v>
      </c>
      <c r="I80" s="63">
        <v>498528425.33999997</v>
      </c>
      <c r="J80" s="63">
        <v>0</v>
      </c>
      <c r="K80" s="63">
        <v>0</v>
      </c>
      <c r="L80" s="63">
        <v>0</v>
      </c>
      <c r="M80" s="63">
        <v>2016905003.4300001</v>
      </c>
      <c r="N80" s="63">
        <v>0</v>
      </c>
      <c r="O80" s="63">
        <v>486175784.85000002</v>
      </c>
      <c r="P80" s="63">
        <v>69264727.179999992</v>
      </c>
      <c r="Q80" s="63">
        <v>0</v>
      </c>
      <c r="R80" s="63">
        <v>86512239.140000001</v>
      </c>
      <c r="S80" s="63">
        <v>0</v>
      </c>
      <c r="T80" s="63">
        <v>0</v>
      </c>
      <c r="U80" s="63">
        <v>330398744.61000001</v>
      </c>
      <c r="V80" s="63">
        <v>73.92</v>
      </c>
      <c r="W80" s="63">
        <v>0</v>
      </c>
      <c r="X80" s="63">
        <v>1285884168.7600002</v>
      </c>
      <c r="Y80" s="63">
        <v>864587.82</v>
      </c>
      <c r="Z80" s="63">
        <v>30028320.32</v>
      </c>
      <c r="AA80" s="63">
        <v>581521363.86000001</v>
      </c>
      <c r="AB80" s="63">
        <v>43886703.659999996</v>
      </c>
      <c r="AC80" s="63">
        <v>260030806.05000001</v>
      </c>
      <c r="AD80" s="63">
        <v>279704613.45999998</v>
      </c>
      <c r="AE80" s="63">
        <v>0</v>
      </c>
      <c r="AF80" s="63">
        <v>89847773.590000004</v>
      </c>
      <c r="AG80" s="63">
        <v>1477039666.0700002</v>
      </c>
      <c r="AH80" s="63">
        <v>452249205</v>
      </c>
      <c r="AI80" s="63">
        <v>452249205</v>
      </c>
      <c r="AJ80" s="63">
        <v>0</v>
      </c>
      <c r="AK80" s="63">
        <v>5438167353</v>
      </c>
      <c r="AL80" s="63">
        <v>5147640516</v>
      </c>
      <c r="AM80" s="63">
        <v>290526837</v>
      </c>
      <c r="AN80" s="63">
        <v>0</v>
      </c>
      <c r="AO80" s="63">
        <v>0</v>
      </c>
      <c r="AP80" s="63">
        <v>0</v>
      </c>
      <c r="AQ80" s="63">
        <v>0</v>
      </c>
      <c r="AR80" s="63">
        <v>63576920</v>
      </c>
      <c r="AS80" s="63">
        <v>1100000</v>
      </c>
      <c r="AT80" s="63">
        <v>0</v>
      </c>
      <c r="AU80" s="63">
        <v>1100000</v>
      </c>
      <c r="AV80" s="63">
        <v>0</v>
      </c>
      <c r="AW80" s="63">
        <v>0</v>
      </c>
      <c r="AX80" s="63">
        <v>0</v>
      </c>
      <c r="AY80" s="63">
        <v>0</v>
      </c>
      <c r="AZ80" s="63">
        <v>0</v>
      </c>
      <c r="BA80" s="63">
        <v>0</v>
      </c>
      <c r="BB80" s="63">
        <v>0</v>
      </c>
      <c r="BC80" s="63">
        <v>0</v>
      </c>
      <c r="BD80" s="63">
        <v>0</v>
      </c>
      <c r="BE80" s="63">
        <v>0</v>
      </c>
      <c r="BF80" s="63">
        <v>0</v>
      </c>
      <c r="BG80" s="63">
        <v>-7895772493.6399994</v>
      </c>
      <c r="BH80" s="63">
        <v>-101785143.94</v>
      </c>
      <c r="BI80" s="63">
        <v>-401324504.32999998</v>
      </c>
      <c r="BJ80" s="63">
        <v>-91882284.289999992</v>
      </c>
      <c r="BK80" s="63">
        <v>-5980984415.8699999</v>
      </c>
      <c r="BL80" s="63">
        <v>-4192347264.96</v>
      </c>
      <c r="BM80" s="63">
        <v>-458437346.71000004</v>
      </c>
      <c r="BN80" s="63">
        <v>-877243292.51000011</v>
      </c>
      <c r="BO80" s="63">
        <v>-389379592.00000012</v>
      </c>
      <c r="BP80" s="63">
        <v>0</v>
      </c>
      <c r="BQ80" s="63">
        <v>0</v>
      </c>
      <c r="BR80" s="63">
        <v>0</v>
      </c>
      <c r="BS80" s="63">
        <v>-63576919.689999998</v>
      </c>
      <c r="BT80" s="63">
        <v>0</v>
      </c>
      <c r="BU80" s="63">
        <v>-13103713</v>
      </c>
      <c r="BV80" s="63">
        <v>-1071884011.0499998</v>
      </c>
      <c r="BW80" s="63">
        <v>-108293530.16</v>
      </c>
      <c r="BX80" s="63">
        <v>0</v>
      </c>
      <c r="BY80" s="63">
        <v>0</v>
      </c>
      <c r="BZ80" s="63">
        <v>-3936967.1</v>
      </c>
      <c r="CA80" s="63">
        <v>-8817353.0199999996</v>
      </c>
      <c r="CB80" s="63">
        <v>-5902905.7000000002</v>
      </c>
      <c r="CC80" s="63">
        <v>-15080810.82</v>
      </c>
      <c r="CD80" s="63">
        <v>-54890602.880000003</v>
      </c>
      <c r="CE80" s="63">
        <v>-19664890.640000001</v>
      </c>
      <c r="CF80" s="63">
        <v>-126514891</v>
      </c>
      <c r="CG80" s="63">
        <v>558814862.25999999</v>
      </c>
      <c r="CH80" s="63">
        <v>-310353899.76000005</v>
      </c>
      <c r="CI80" s="63">
        <v>0</v>
      </c>
      <c r="CJ80" s="63">
        <v>-28949560.020000003</v>
      </c>
      <c r="CK80" s="63">
        <v>-10885287.6</v>
      </c>
      <c r="CL80" s="63">
        <v>-18064272.420000002</v>
      </c>
      <c r="CM80" s="63">
        <v>0</v>
      </c>
      <c r="CN80" s="63">
        <v>-281404339.74000007</v>
      </c>
      <c r="CO80" s="63">
        <v>-123580991.86</v>
      </c>
      <c r="CP80" s="63">
        <v>6979318.75</v>
      </c>
      <c r="CQ80" s="63">
        <v>-130560310.61</v>
      </c>
      <c r="CR80" s="63">
        <v>0</v>
      </c>
      <c r="CS80" s="63">
        <v>0</v>
      </c>
      <c r="CT80" s="63">
        <v>0</v>
      </c>
      <c r="CU80" s="63">
        <v>0</v>
      </c>
      <c r="CV80" s="63">
        <v>0</v>
      </c>
      <c r="CW80" s="63">
        <v>0</v>
      </c>
      <c r="CX80" s="63">
        <v>0</v>
      </c>
      <c r="CY80" s="63">
        <v>0</v>
      </c>
      <c r="CZ80" s="63">
        <v>810095619.03000009</v>
      </c>
      <c r="DA80" s="63">
        <v>800070691.18000007</v>
      </c>
      <c r="DB80" s="63">
        <v>10024927.85</v>
      </c>
      <c r="DC80" s="63">
        <v>0</v>
      </c>
      <c r="DD80" s="63">
        <v>188789337.99000001</v>
      </c>
      <c r="DE80" s="63">
        <v>-23083846.560000002</v>
      </c>
      <c r="DF80" s="63">
        <v>-23083846.560000002</v>
      </c>
      <c r="DG80" s="63">
        <v>0</v>
      </c>
      <c r="DH80" s="63">
        <v>23162911.82</v>
      </c>
      <c r="DI80" s="63">
        <v>-6214268.4000000004</v>
      </c>
      <c r="DJ80" s="63">
        <v>10598309342.449999</v>
      </c>
      <c r="DK80" s="63">
        <v>12473898968.849998</v>
      </c>
      <c r="DL80" s="63">
        <v>-1875589626.4000001</v>
      </c>
      <c r="DM80" s="63">
        <v>10598309342.449999</v>
      </c>
      <c r="DN80" s="63">
        <v>0</v>
      </c>
      <c r="DO80" s="63">
        <v>6392203634.2589331</v>
      </c>
      <c r="DP80" s="63">
        <v>6081695335.079999</v>
      </c>
      <c r="DQ80" s="4"/>
      <c r="DR80" s="4"/>
    </row>
    <row r="81" spans="1:122" ht="12.75" customHeight="1">
      <c r="A81" s="45" t="s">
        <v>134</v>
      </c>
      <c r="B81" s="62">
        <v>9003</v>
      </c>
      <c r="C81" s="59" t="s">
        <v>383</v>
      </c>
      <c r="D81" s="63">
        <v>193778184950.23999</v>
      </c>
      <c r="E81" s="63">
        <v>115897282147.76003</v>
      </c>
      <c r="F81" s="63">
        <v>766409553.78999996</v>
      </c>
      <c r="G81" s="63">
        <v>498353351.14999998</v>
      </c>
      <c r="H81" s="63">
        <v>28555363163.089996</v>
      </c>
      <c r="I81" s="63">
        <v>4084143728.5799999</v>
      </c>
      <c r="J81" s="63">
        <v>6156075273.7900009</v>
      </c>
      <c r="K81" s="63">
        <v>5129749881.1999998</v>
      </c>
      <c r="L81" s="63">
        <v>1562070736.6199999</v>
      </c>
      <c r="M81" s="63">
        <v>62743278452.060005</v>
      </c>
      <c r="N81" s="63">
        <v>6401838007.4799995</v>
      </c>
      <c r="O81" s="63">
        <v>6761431856.6100006</v>
      </c>
      <c r="P81" s="63">
        <v>1736925075.9499998</v>
      </c>
      <c r="Q81" s="63">
        <v>-186206638.83000001</v>
      </c>
      <c r="R81" s="63">
        <v>978766381.24000001</v>
      </c>
      <c r="S81" s="63">
        <v>547895044.14999998</v>
      </c>
      <c r="T81" s="63">
        <v>0</v>
      </c>
      <c r="U81" s="63">
        <v>2518685312.6999998</v>
      </c>
      <c r="V81" s="63">
        <v>657856836.19000006</v>
      </c>
      <c r="W81" s="63">
        <v>507509845.20999998</v>
      </c>
      <c r="X81" s="63">
        <v>38093736515.589981</v>
      </c>
      <c r="Y81" s="63">
        <v>2408426166.2800002</v>
      </c>
      <c r="Z81" s="63">
        <v>240636393.05999997</v>
      </c>
      <c r="AA81" s="63">
        <v>7602035302.7599907</v>
      </c>
      <c r="AB81" s="63">
        <v>852100954.01000011</v>
      </c>
      <c r="AC81" s="63">
        <v>497725721.82999998</v>
      </c>
      <c r="AD81" s="63">
        <v>25309839526.799992</v>
      </c>
      <c r="AE81" s="63">
        <v>-305317856.81</v>
      </c>
      <c r="AF81" s="63">
        <v>1488290307.660001</v>
      </c>
      <c r="AG81" s="63">
        <v>24693959533.649986</v>
      </c>
      <c r="AH81" s="63">
        <v>1242112731.8499999</v>
      </c>
      <c r="AI81" s="63">
        <v>1207640473.8299999</v>
      </c>
      <c r="AJ81" s="63">
        <v>34472258.020000003</v>
      </c>
      <c r="AK81" s="63">
        <v>1896677952.5</v>
      </c>
      <c r="AL81" s="63">
        <v>1896985084.3099999</v>
      </c>
      <c r="AM81" s="63">
        <v>-307131.81</v>
      </c>
      <c r="AN81" s="63">
        <v>2498447619.6999993</v>
      </c>
      <c r="AO81" s="63">
        <v>104072345.32000002</v>
      </c>
      <c r="AP81" s="63">
        <v>18867212.57</v>
      </c>
      <c r="AQ81" s="63">
        <v>2375508061.8099999</v>
      </c>
      <c r="AR81" s="63">
        <v>2576089913.0699997</v>
      </c>
      <c r="AS81" s="63">
        <v>38915286.32</v>
      </c>
      <c r="AT81" s="63">
        <v>17947543.390000001</v>
      </c>
      <c r="AU81" s="63">
        <v>20967742.93</v>
      </c>
      <c r="AV81" s="63">
        <v>0</v>
      </c>
      <c r="AW81" s="63">
        <v>79531393.190000013</v>
      </c>
      <c r="AX81" s="63">
        <v>79536602.010000005</v>
      </c>
      <c r="AY81" s="63">
        <v>0</v>
      </c>
      <c r="AZ81" s="63">
        <v>-5208.82</v>
      </c>
      <c r="BA81" s="63">
        <v>0</v>
      </c>
      <c r="BB81" s="63">
        <v>0</v>
      </c>
      <c r="BC81" s="63">
        <v>0</v>
      </c>
      <c r="BD81" s="63">
        <v>0</v>
      </c>
      <c r="BE81" s="63">
        <v>0</v>
      </c>
      <c r="BF81" s="63">
        <v>0</v>
      </c>
      <c r="BG81" s="63">
        <v>-149782178612.52567</v>
      </c>
      <c r="BH81" s="63">
        <v>-6540504176.2700014</v>
      </c>
      <c r="BI81" s="63">
        <v>-802211202.22999954</v>
      </c>
      <c r="BJ81" s="63">
        <v>-1015936704.6599998</v>
      </c>
      <c r="BK81" s="63">
        <v>-123430004842.1156</v>
      </c>
      <c r="BL81" s="63">
        <v>-80587089801.859299</v>
      </c>
      <c r="BM81" s="63">
        <v>-4306540138.1056433</v>
      </c>
      <c r="BN81" s="63">
        <v>-27296511538.575729</v>
      </c>
      <c r="BO81" s="63">
        <v>-7857822231.1873178</v>
      </c>
      <c r="BP81" s="63">
        <v>-859380119.22634137</v>
      </c>
      <c r="BQ81" s="63">
        <v>-877705023.17505193</v>
      </c>
      <c r="BR81" s="63">
        <v>-1211763088.5479987</v>
      </c>
      <c r="BS81" s="63">
        <v>-418503672.24999994</v>
      </c>
      <c r="BT81" s="63">
        <v>-14689229.18826952</v>
      </c>
      <c r="BU81" s="63">
        <v>-640393164.28999996</v>
      </c>
      <c r="BV81" s="63">
        <v>-11583662995.549995</v>
      </c>
      <c r="BW81" s="63">
        <v>-3982250990.250001</v>
      </c>
      <c r="BX81" s="63">
        <v>-17726168.419999998</v>
      </c>
      <c r="BY81" s="63">
        <v>-84258896.480000019</v>
      </c>
      <c r="BZ81" s="63">
        <v>-203772022.64999998</v>
      </c>
      <c r="CA81" s="63">
        <v>-381668400.14999998</v>
      </c>
      <c r="CB81" s="63">
        <v>-333166365.75</v>
      </c>
      <c r="CC81" s="63">
        <v>-216188639.10999998</v>
      </c>
      <c r="CD81" s="63">
        <v>-887441839.7700001</v>
      </c>
      <c r="CE81" s="63">
        <v>-1858028657.9200001</v>
      </c>
      <c r="CF81" s="63">
        <v>-1787214537.1599998</v>
      </c>
      <c r="CG81" s="63">
        <v>-8860885483.9399948</v>
      </c>
      <c r="CH81" s="63">
        <v>-6343000766.8599977</v>
      </c>
      <c r="CI81" s="63">
        <v>1933362723.4300003</v>
      </c>
      <c r="CJ81" s="63">
        <v>-5239988296.2899981</v>
      </c>
      <c r="CK81" s="63">
        <v>-485247188.56999999</v>
      </c>
      <c r="CL81" s="63">
        <v>-4705105721.2299967</v>
      </c>
      <c r="CM81" s="63">
        <v>-49635386.490000062</v>
      </c>
      <c r="CN81" s="63">
        <v>-3036375193.9999995</v>
      </c>
      <c r="CO81" s="63">
        <v>-1675847664.0799999</v>
      </c>
      <c r="CP81" s="63">
        <v>2019144497.4100003</v>
      </c>
      <c r="CQ81" s="63">
        <v>-3694992161.4900007</v>
      </c>
      <c r="CR81" s="63">
        <v>17278331.640000001</v>
      </c>
      <c r="CS81" s="63">
        <v>1574215.88</v>
      </c>
      <c r="CT81" s="63">
        <v>-1388795.27</v>
      </c>
      <c r="CU81" s="63">
        <v>43913184.310000002</v>
      </c>
      <c r="CV81" s="63">
        <v>-26820273.280000001</v>
      </c>
      <c r="CW81" s="63">
        <v>0</v>
      </c>
      <c r="CX81" s="63">
        <v>0</v>
      </c>
      <c r="CY81" s="63">
        <v>0</v>
      </c>
      <c r="CZ81" s="63">
        <v>639182351.40000057</v>
      </c>
      <c r="DA81" s="63">
        <v>798454752.71000028</v>
      </c>
      <c r="DB81" s="63">
        <v>-159272401.31000003</v>
      </c>
      <c r="DC81" s="63">
        <v>-542327055.10000002</v>
      </c>
      <c r="DD81" s="63">
        <v>741544508.21000051</v>
      </c>
      <c r="DE81" s="63">
        <v>-1725885243.8000004</v>
      </c>
      <c r="DF81" s="63">
        <v>-720814657.54999995</v>
      </c>
      <c r="DG81" s="63">
        <v>-1005070586.2499999</v>
      </c>
      <c r="DH81" s="63">
        <v>182150158.24000001</v>
      </c>
      <c r="DI81" s="63">
        <v>-153980103.59</v>
      </c>
      <c r="DJ81" s="63">
        <v>103458397138.19029</v>
      </c>
      <c r="DK81" s="63">
        <v>138016188431.29431</v>
      </c>
      <c r="DL81" s="63">
        <v>-34557791293.104004</v>
      </c>
      <c r="DM81" s="63">
        <v>103458397138.19029</v>
      </c>
      <c r="DN81" s="63">
        <v>0</v>
      </c>
      <c r="DO81" s="63">
        <v>102881067575.43387</v>
      </c>
      <c r="DP81" s="63">
        <v>35135120853.774353</v>
      </c>
      <c r="DQ81" s="4"/>
      <c r="DR81" s="4"/>
    </row>
    <row r="82" spans="1:122" ht="12.75" customHeight="1">
      <c r="A82" s="46" t="s">
        <v>136</v>
      </c>
      <c r="B82" s="64"/>
      <c r="C82" s="59" t="s">
        <v>384</v>
      </c>
      <c r="D82" s="63">
        <v>207196837916.69998</v>
      </c>
      <c r="E82" s="63">
        <v>120111742016.54002</v>
      </c>
      <c r="F82" s="63">
        <v>799456167.63999999</v>
      </c>
      <c r="G82" s="63">
        <v>812118373.3599999</v>
      </c>
      <c r="H82" s="63">
        <v>29907577967.039997</v>
      </c>
      <c r="I82" s="63">
        <v>4582672153.9200001</v>
      </c>
      <c r="J82" s="63">
        <v>6156075273.7900009</v>
      </c>
      <c r="K82" s="63">
        <v>5129749881.1999998</v>
      </c>
      <c r="L82" s="63">
        <v>1562070736.6199999</v>
      </c>
      <c r="M82" s="63">
        <v>64760183455.490005</v>
      </c>
      <c r="N82" s="63">
        <v>6401838007.4799995</v>
      </c>
      <c r="O82" s="63">
        <v>7247607641.460001</v>
      </c>
      <c r="P82" s="63">
        <v>1806189803.1299999</v>
      </c>
      <c r="Q82" s="63">
        <v>-186206638.83000001</v>
      </c>
      <c r="R82" s="63">
        <v>1065278620.38</v>
      </c>
      <c r="S82" s="63">
        <v>547895044.14999998</v>
      </c>
      <c r="T82" s="63">
        <v>0</v>
      </c>
      <c r="U82" s="63">
        <v>2849084057.3099999</v>
      </c>
      <c r="V82" s="63">
        <v>657856910.11000001</v>
      </c>
      <c r="W82" s="63">
        <v>507509845.20999998</v>
      </c>
      <c r="X82" s="63">
        <v>39379620684.349983</v>
      </c>
      <c r="Y82" s="63">
        <v>2409290754.1000004</v>
      </c>
      <c r="Z82" s="63">
        <v>270664713.38</v>
      </c>
      <c r="AA82" s="63">
        <v>8183556666.6199903</v>
      </c>
      <c r="AB82" s="63">
        <v>895987657.67000008</v>
      </c>
      <c r="AC82" s="63">
        <v>757756527.88</v>
      </c>
      <c r="AD82" s="63">
        <v>25589544140.259991</v>
      </c>
      <c r="AE82" s="63">
        <v>-305317856.81</v>
      </c>
      <c r="AF82" s="63">
        <v>1578138081.250001</v>
      </c>
      <c r="AG82" s="63">
        <v>26170999199.719986</v>
      </c>
      <c r="AH82" s="63">
        <v>1694361936.8499999</v>
      </c>
      <c r="AI82" s="63">
        <v>1659889678.8299999</v>
      </c>
      <c r="AJ82" s="63">
        <v>34472258.020000003</v>
      </c>
      <c r="AK82" s="63">
        <v>7334845305.5</v>
      </c>
      <c r="AL82" s="63">
        <v>7044625600.3099995</v>
      </c>
      <c r="AM82" s="63">
        <v>290219705.19</v>
      </c>
      <c r="AN82" s="63">
        <v>2498447619.6999993</v>
      </c>
      <c r="AO82" s="63">
        <v>104072345.32000002</v>
      </c>
      <c r="AP82" s="63">
        <v>18867212.57</v>
      </c>
      <c r="AQ82" s="63">
        <v>2375508061.8099999</v>
      </c>
      <c r="AR82" s="63">
        <v>2639666833.0699997</v>
      </c>
      <c r="AS82" s="63">
        <v>40015286.32</v>
      </c>
      <c r="AT82" s="63">
        <v>17947543.390000001</v>
      </c>
      <c r="AU82" s="63">
        <v>22067742.93</v>
      </c>
      <c r="AV82" s="63">
        <v>0</v>
      </c>
      <c r="AW82" s="63">
        <v>79531393.190000013</v>
      </c>
      <c r="AX82" s="63">
        <v>79536602.010000005</v>
      </c>
      <c r="AY82" s="63">
        <v>0</v>
      </c>
      <c r="AZ82" s="63">
        <v>-5208.82</v>
      </c>
      <c r="BA82" s="63">
        <v>0</v>
      </c>
      <c r="BB82" s="63">
        <v>0</v>
      </c>
      <c r="BC82" s="63">
        <v>0</v>
      </c>
      <c r="BD82" s="63">
        <v>0</v>
      </c>
      <c r="BE82" s="63">
        <v>0</v>
      </c>
      <c r="BF82" s="63">
        <v>0</v>
      </c>
      <c r="BG82" s="63">
        <v>-157677951106.16565</v>
      </c>
      <c r="BH82" s="63">
        <v>-6642289320.210001</v>
      </c>
      <c r="BI82" s="63">
        <v>-1203535706.5599995</v>
      </c>
      <c r="BJ82" s="63">
        <v>-1107818988.9499998</v>
      </c>
      <c r="BK82" s="63">
        <v>-129410989257.9856</v>
      </c>
      <c r="BL82" s="63">
        <v>-84779437066.819305</v>
      </c>
      <c r="BM82" s="63">
        <v>-4764977484.8156433</v>
      </c>
      <c r="BN82" s="63">
        <v>-28173754831.085728</v>
      </c>
      <c r="BO82" s="63">
        <v>-8247201823.1873178</v>
      </c>
      <c r="BP82" s="63">
        <v>-859380119.22634137</v>
      </c>
      <c r="BQ82" s="63">
        <v>-877705023.17505193</v>
      </c>
      <c r="BR82" s="63">
        <v>-1211763088.5479987</v>
      </c>
      <c r="BS82" s="63">
        <v>-482080591.93999994</v>
      </c>
      <c r="BT82" s="63">
        <v>-14689229.18826952</v>
      </c>
      <c r="BU82" s="63">
        <v>-653496877.28999996</v>
      </c>
      <c r="BV82" s="63">
        <v>-12655547006.599995</v>
      </c>
      <c r="BW82" s="63">
        <v>-4090544520.4100008</v>
      </c>
      <c r="BX82" s="63">
        <v>-17726168.419999998</v>
      </c>
      <c r="BY82" s="63">
        <v>-84258896.480000019</v>
      </c>
      <c r="BZ82" s="63">
        <v>-207708989.74999997</v>
      </c>
      <c r="CA82" s="63">
        <v>-390485753.16999996</v>
      </c>
      <c r="CB82" s="63">
        <v>-339069271.44999999</v>
      </c>
      <c r="CC82" s="63">
        <v>-231269449.92999998</v>
      </c>
      <c r="CD82" s="63">
        <v>-942332442.6500001</v>
      </c>
      <c r="CE82" s="63">
        <v>-1877693548.5600002</v>
      </c>
      <c r="CF82" s="63">
        <v>-1913729428.1599998</v>
      </c>
      <c r="CG82" s="63">
        <v>-8302070621.6799946</v>
      </c>
      <c r="CH82" s="63">
        <v>-6653354666.619998</v>
      </c>
      <c r="CI82" s="63">
        <v>1933362723.4300003</v>
      </c>
      <c r="CJ82" s="63">
        <v>-5268937856.3099985</v>
      </c>
      <c r="CK82" s="63">
        <v>-496132476.17000002</v>
      </c>
      <c r="CL82" s="63">
        <v>-4723169993.6499968</v>
      </c>
      <c r="CM82" s="63">
        <v>-49635386.490000062</v>
      </c>
      <c r="CN82" s="63">
        <v>-3317779533.7399998</v>
      </c>
      <c r="CO82" s="63">
        <v>-1799428655.9399998</v>
      </c>
      <c r="CP82" s="63">
        <v>2026123816.1600003</v>
      </c>
      <c r="CQ82" s="63">
        <v>-3825552472.1000009</v>
      </c>
      <c r="CR82" s="63">
        <v>17278331.640000001</v>
      </c>
      <c r="CS82" s="63">
        <v>1574215.88</v>
      </c>
      <c r="CT82" s="63">
        <v>-1388795.27</v>
      </c>
      <c r="CU82" s="63">
        <v>43913184.310000002</v>
      </c>
      <c r="CV82" s="63">
        <v>-26820273.280000001</v>
      </c>
      <c r="CW82" s="63">
        <v>0</v>
      </c>
      <c r="CX82" s="63">
        <v>0</v>
      </c>
      <c r="CY82" s="63">
        <v>0</v>
      </c>
      <c r="CZ82" s="63">
        <v>1449277970.4300008</v>
      </c>
      <c r="DA82" s="63">
        <v>1598525443.8900003</v>
      </c>
      <c r="DB82" s="63">
        <v>-149247473.46000004</v>
      </c>
      <c r="DC82" s="63">
        <v>-542327055.10000002</v>
      </c>
      <c r="DD82" s="63">
        <v>930333846.20000052</v>
      </c>
      <c r="DE82" s="63">
        <v>-1748969090.3600004</v>
      </c>
      <c r="DF82" s="63">
        <v>-743898504.1099999</v>
      </c>
      <c r="DG82" s="63">
        <v>-1005070586.2499999</v>
      </c>
      <c r="DH82" s="63">
        <v>205313070.06</v>
      </c>
      <c r="DI82" s="63">
        <v>-160194371.99000001</v>
      </c>
      <c r="DJ82" s="63">
        <v>114056706480.64029</v>
      </c>
      <c r="DK82" s="63">
        <v>150490087400.14432</v>
      </c>
      <c r="DL82" s="63">
        <v>-36433380919.504005</v>
      </c>
      <c r="DM82" s="63">
        <v>114056706480.64029</v>
      </c>
      <c r="DN82" s="63">
        <v>0</v>
      </c>
      <c r="DO82" s="63">
        <v>109273271209.69279</v>
      </c>
      <c r="DP82" s="63">
        <v>41216816188.854355</v>
      </c>
      <c r="DQ82" s="4"/>
      <c r="DR82" s="4"/>
    </row>
    <row r="83" spans="1:122" ht="12.75" customHeight="1">
      <c r="DQ83" s="4"/>
      <c r="DR83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DBF3-571C-4F1A-8CE0-5B2CEB6FF04E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221</v>
      </c>
      <c r="B2" s="75">
        <v>704</v>
      </c>
      <c r="C2" s="75">
        <v>718</v>
      </c>
      <c r="D2" s="75">
        <v>729</v>
      </c>
      <c r="E2" s="75">
        <v>750</v>
      </c>
      <c r="F2" s="75">
        <v>751</v>
      </c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67982026.996887848</v>
      </c>
      <c r="E7" s="60">
        <v>82585541.209999993</v>
      </c>
      <c r="F7" s="60">
        <v>100872490.42999999</v>
      </c>
      <c r="G7" s="60">
        <v>-18286949.219999999</v>
      </c>
      <c r="H7" s="60">
        <v>0</v>
      </c>
      <c r="I7" s="60">
        <v>-24016001.68</v>
      </c>
      <c r="J7" s="60">
        <v>-26489645.049999997</v>
      </c>
      <c r="K7" s="60">
        <v>-72443553.75</v>
      </c>
      <c r="L7" s="60">
        <v>45953908.700000003</v>
      </c>
      <c r="M7" s="60">
        <v>2473643.3699999992</v>
      </c>
      <c r="N7" s="60">
        <v>14429971.43</v>
      </c>
      <c r="O7" s="60">
        <v>-11956328.060000001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9412487.4668878559</v>
      </c>
      <c r="AA7" s="60">
        <v>0</v>
      </c>
      <c r="AB7" s="60">
        <v>0</v>
      </c>
      <c r="AC7" s="60">
        <v>0</v>
      </c>
      <c r="AD7" s="60">
        <v>10368028.158764366</v>
      </c>
      <c r="AE7" s="60">
        <v>0</v>
      </c>
      <c r="AF7" s="60">
        <v>0</v>
      </c>
      <c r="AG7" s="60">
        <v>0</v>
      </c>
      <c r="AH7" s="60">
        <v>0</v>
      </c>
      <c r="AI7" s="60">
        <v>-955540.69187651004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-98148037.086044505</v>
      </c>
      <c r="AT7" s="60">
        <v>-14378357.17</v>
      </c>
      <c r="AU7" s="60">
        <v>-14414290.77</v>
      </c>
      <c r="AV7" s="60">
        <v>35933.599999999999</v>
      </c>
      <c r="AW7" s="60">
        <v>-1164019.0099999986</v>
      </c>
      <c r="AX7" s="60">
        <v>-1162871.3999999985</v>
      </c>
      <c r="AY7" s="60">
        <v>-34862121.390000001</v>
      </c>
      <c r="AZ7" s="60">
        <v>-21213371.539999999</v>
      </c>
      <c r="BA7" s="60">
        <v>-13648749.850000001</v>
      </c>
      <c r="BB7" s="60">
        <v>0</v>
      </c>
      <c r="BC7" s="60">
        <v>0</v>
      </c>
      <c r="BD7" s="60">
        <v>33699249.990000002</v>
      </c>
      <c r="BE7" s="60">
        <v>-1147.6100000000006</v>
      </c>
      <c r="BF7" s="60">
        <v>14701.73</v>
      </c>
      <c r="BG7" s="60">
        <v>8000</v>
      </c>
      <c r="BH7" s="60">
        <v>6701.7300000000005</v>
      </c>
      <c r="BI7" s="60">
        <v>0</v>
      </c>
      <c r="BJ7" s="60">
        <v>0</v>
      </c>
      <c r="BK7" s="60">
        <v>-15849.34</v>
      </c>
      <c r="BL7" s="60">
        <v>0</v>
      </c>
      <c r="BM7" s="60">
        <v>0</v>
      </c>
      <c r="BN7" s="60">
        <v>0</v>
      </c>
      <c r="BO7" s="60">
        <v>-1201278.6600000001</v>
      </c>
      <c r="BP7" s="60">
        <v>-1201278.6600000001</v>
      </c>
      <c r="BQ7" s="60">
        <v>0</v>
      </c>
      <c r="BR7" s="60">
        <v>0</v>
      </c>
      <c r="BS7" s="60">
        <v>-81251382.246044502</v>
      </c>
      <c r="BT7" s="60">
        <v>-18533180.09</v>
      </c>
      <c r="BU7" s="60">
        <v>-35578264.465318315</v>
      </c>
      <c r="BV7" s="60">
        <v>-5741829.8691883069</v>
      </c>
      <c r="BW7" s="60">
        <v>0</v>
      </c>
      <c r="BX7" s="60">
        <v>-840909.8554910298</v>
      </c>
      <c r="BY7" s="60">
        <v>-21998014.006046858</v>
      </c>
      <c r="BZ7" s="60">
        <v>1440816.0399999998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-153000</v>
      </c>
      <c r="CJ7" s="60">
        <v>-153000</v>
      </c>
      <c r="CK7" s="60">
        <v>0</v>
      </c>
      <c r="CL7" s="60">
        <v>-30166010.089156657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252754439.86000004</v>
      </c>
      <c r="E8" s="60">
        <v>86371630.710000008</v>
      </c>
      <c r="F8" s="60">
        <v>105290990.19000001</v>
      </c>
      <c r="G8" s="60">
        <v>-18919359.48</v>
      </c>
      <c r="H8" s="60">
        <v>0</v>
      </c>
      <c r="I8" s="60">
        <v>126165004.99000002</v>
      </c>
      <c r="J8" s="60">
        <v>130728860.75000003</v>
      </c>
      <c r="K8" s="60">
        <v>-165581735.70000002</v>
      </c>
      <c r="L8" s="60">
        <v>296310596.45000005</v>
      </c>
      <c r="M8" s="60">
        <v>-4563855.7600000016</v>
      </c>
      <c r="N8" s="60">
        <v>20845891.219999999</v>
      </c>
      <c r="O8" s="60">
        <v>-25409746.98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40217804.159999996</v>
      </c>
      <c r="AA8" s="60">
        <v>14279882.199999999</v>
      </c>
      <c r="AB8" s="60">
        <v>541294.6</v>
      </c>
      <c r="AC8" s="60">
        <v>22502768.109999999</v>
      </c>
      <c r="AD8" s="60">
        <v>2893859.25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-83309925.219999999</v>
      </c>
      <c r="AT8" s="60">
        <v>-4651102.2999999989</v>
      </c>
      <c r="AU8" s="60">
        <v>-7470403.6599999992</v>
      </c>
      <c r="AV8" s="60">
        <v>2819301.36</v>
      </c>
      <c r="AW8" s="60">
        <v>-4294422.0200000014</v>
      </c>
      <c r="AX8" s="60">
        <v>-8928267.1400000025</v>
      </c>
      <c r="AY8" s="60">
        <v>-20138156.609999999</v>
      </c>
      <c r="AZ8" s="60">
        <v>-31652601.710000001</v>
      </c>
      <c r="BA8" s="60">
        <v>-837513.92999999993</v>
      </c>
      <c r="BB8" s="60">
        <v>0</v>
      </c>
      <c r="BC8" s="60">
        <v>12351959.029999999</v>
      </c>
      <c r="BD8" s="60">
        <v>11209889.469999997</v>
      </c>
      <c r="BE8" s="60">
        <v>4633845.120000001</v>
      </c>
      <c r="BF8" s="60">
        <v>11221126.500000002</v>
      </c>
      <c r="BG8" s="60">
        <v>16300036.640000001</v>
      </c>
      <c r="BH8" s="60">
        <v>1127521.8700000001</v>
      </c>
      <c r="BI8" s="60">
        <v>0</v>
      </c>
      <c r="BJ8" s="60">
        <v>-6206432.0099999998</v>
      </c>
      <c r="BK8" s="60">
        <v>-6587281.3800000008</v>
      </c>
      <c r="BL8" s="60">
        <v>0</v>
      </c>
      <c r="BM8" s="60">
        <v>0</v>
      </c>
      <c r="BN8" s="60">
        <v>0</v>
      </c>
      <c r="BO8" s="60">
        <v>-293481.87</v>
      </c>
      <c r="BP8" s="60">
        <v>-293481.87</v>
      </c>
      <c r="BQ8" s="60">
        <v>0</v>
      </c>
      <c r="BR8" s="60">
        <v>0</v>
      </c>
      <c r="BS8" s="60">
        <v>-74070919.030000001</v>
      </c>
      <c r="BT8" s="60">
        <v>-37655638.649999999</v>
      </c>
      <c r="BU8" s="60">
        <v>-25918396.43</v>
      </c>
      <c r="BV8" s="60">
        <v>-5261619.7300000004</v>
      </c>
      <c r="BW8" s="60">
        <v>0</v>
      </c>
      <c r="BX8" s="60">
        <v>0</v>
      </c>
      <c r="BY8" s="60">
        <v>0</v>
      </c>
      <c r="BZ8" s="60">
        <v>363718.87999999954</v>
      </c>
      <c r="CA8" s="60">
        <v>-5598983.1000000006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169444514.64000005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418472524.63000005</v>
      </c>
      <c r="E9" s="60">
        <v>272454624.26000005</v>
      </c>
      <c r="F9" s="60">
        <v>318422076.83000004</v>
      </c>
      <c r="G9" s="60">
        <v>-44275566.540000007</v>
      </c>
      <c r="H9" s="60">
        <v>-1691886.03</v>
      </c>
      <c r="I9" s="60">
        <v>38344392.530000053</v>
      </c>
      <c r="J9" s="60">
        <v>39068749.570000052</v>
      </c>
      <c r="K9" s="60">
        <v>-343529080.40999997</v>
      </c>
      <c r="L9" s="60">
        <v>382597829.98000002</v>
      </c>
      <c r="M9" s="60">
        <v>-1160512.1800000016</v>
      </c>
      <c r="N9" s="60">
        <v>14912429.59</v>
      </c>
      <c r="O9" s="60">
        <v>-16072941.770000001</v>
      </c>
      <c r="P9" s="60">
        <v>436155.14000000013</v>
      </c>
      <c r="Q9" s="60">
        <v>1619260.07</v>
      </c>
      <c r="R9" s="60">
        <v>-1183104.93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107678033.26999998</v>
      </c>
      <c r="AA9" s="60">
        <v>82105450.399999991</v>
      </c>
      <c r="AB9" s="60">
        <v>0</v>
      </c>
      <c r="AC9" s="60">
        <v>14597101.129999999</v>
      </c>
      <c r="AD9" s="60">
        <v>4725736.4200000009</v>
      </c>
      <c r="AE9" s="60">
        <v>0</v>
      </c>
      <c r="AF9" s="60">
        <v>5061468.8</v>
      </c>
      <c r="AG9" s="60">
        <v>1188276.52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-4525.43</v>
      </c>
      <c r="AN9" s="60">
        <v>-43595.82</v>
      </c>
      <c r="AO9" s="60">
        <v>39070.39</v>
      </c>
      <c r="AP9" s="60">
        <v>0</v>
      </c>
      <c r="AQ9" s="60">
        <v>0</v>
      </c>
      <c r="AR9" s="60">
        <v>0</v>
      </c>
      <c r="AS9" s="60">
        <v>-207370100.39999992</v>
      </c>
      <c r="AT9" s="60">
        <v>-15568879.149999999</v>
      </c>
      <c r="AU9" s="60">
        <v>-46904546.399999999</v>
      </c>
      <c r="AV9" s="60">
        <v>31335667.25</v>
      </c>
      <c r="AW9" s="60">
        <v>-11278101.429999989</v>
      </c>
      <c r="AX9" s="60">
        <v>-15567364.099999994</v>
      </c>
      <c r="AY9" s="60">
        <v>-88230873.409999996</v>
      </c>
      <c r="AZ9" s="60">
        <v>-48994079.259999998</v>
      </c>
      <c r="BA9" s="60">
        <v>-39236794.149999999</v>
      </c>
      <c r="BB9" s="60">
        <v>0</v>
      </c>
      <c r="BC9" s="60">
        <v>0</v>
      </c>
      <c r="BD9" s="60">
        <v>72663509.310000002</v>
      </c>
      <c r="BE9" s="60">
        <v>4289262.6700000055</v>
      </c>
      <c r="BF9" s="60">
        <v>29143477.830000006</v>
      </c>
      <c r="BG9" s="60">
        <v>16733511.330000004</v>
      </c>
      <c r="BH9" s="60">
        <v>12409966.5</v>
      </c>
      <c r="BI9" s="60">
        <v>0</v>
      </c>
      <c r="BJ9" s="60">
        <v>0</v>
      </c>
      <c r="BK9" s="60">
        <v>-24854215.16</v>
      </c>
      <c r="BL9" s="60">
        <v>0</v>
      </c>
      <c r="BM9" s="60">
        <v>0</v>
      </c>
      <c r="BN9" s="60">
        <v>0</v>
      </c>
      <c r="BO9" s="60">
        <v>2241153</v>
      </c>
      <c r="BP9" s="60">
        <v>2241153</v>
      </c>
      <c r="BQ9" s="60">
        <v>0</v>
      </c>
      <c r="BR9" s="60">
        <v>0</v>
      </c>
      <c r="BS9" s="60">
        <v>-174793360.47999993</v>
      </c>
      <c r="BT9" s="60">
        <v>-111276514.00999995</v>
      </c>
      <c r="BU9" s="60">
        <v>-41648662.560000002</v>
      </c>
      <c r="BV9" s="60">
        <v>-15144768.800000001</v>
      </c>
      <c r="BW9" s="60">
        <v>0</v>
      </c>
      <c r="BX9" s="60">
        <v>-5698779.5099999998</v>
      </c>
      <c r="BY9" s="60">
        <v>-3172637.15</v>
      </c>
      <c r="BZ9" s="60">
        <v>3253126.2399999998</v>
      </c>
      <c r="CA9" s="60">
        <v>-1105124.69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-7970912.3399999999</v>
      </c>
      <c r="CJ9" s="60">
        <v>-7970912.3399999999</v>
      </c>
      <c r="CK9" s="60">
        <v>0</v>
      </c>
      <c r="CL9" s="60">
        <v>211102424.23000014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1801433159.3800001</v>
      </c>
      <c r="E10" s="60">
        <v>1018008787.61</v>
      </c>
      <c r="F10" s="60">
        <v>1101572302.52</v>
      </c>
      <c r="G10" s="60">
        <v>-74912714.390000001</v>
      </c>
      <c r="H10" s="60">
        <v>-8650800.5199999996</v>
      </c>
      <c r="I10" s="60">
        <v>-30196015.509999838</v>
      </c>
      <c r="J10" s="60">
        <v>-34051017.669999838</v>
      </c>
      <c r="K10" s="60">
        <v>-1143595834.03</v>
      </c>
      <c r="L10" s="60">
        <v>1109544816.3600001</v>
      </c>
      <c r="M10" s="60">
        <v>3024985.7699999996</v>
      </c>
      <c r="N10" s="60">
        <v>13029988.949999999</v>
      </c>
      <c r="O10" s="60">
        <v>-10005003.18</v>
      </c>
      <c r="P10" s="60">
        <v>830016.38999999966</v>
      </c>
      <c r="Q10" s="60">
        <v>8864734.75</v>
      </c>
      <c r="R10" s="60">
        <v>-8034718.3600000003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814054342.66000009</v>
      </c>
      <c r="AA10" s="60">
        <v>337937443.47999996</v>
      </c>
      <c r="AB10" s="60">
        <v>65909316.920000002</v>
      </c>
      <c r="AC10" s="60">
        <v>311805786.09000003</v>
      </c>
      <c r="AD10" s="60">
        <v>61743384.440000005</v>
      </c>
      <c r="AE10" s="60">
        <v>39818831.590000004</v>
      </c>
      <c r="AF10" s="60">
        <v>0</v>
      </c>
      <c r="AG10" s="60">
        <v>0</v>
      </c>
      <c r="AH10" s="60">
        <v>-3160419.86</v>
      </c>
      <c r="AI10" s="60">
        <v>0</v>
      </c>
      <c r="AJ10" s="60">
        <v>15063.05</v>
      </c>
      <c r="AK10" s="60">
        <v>15063.05</v>
      </c>
      <c r="AL10" s="60">
        <v>0</v>
      </c>
      <c r="AM10" s="60">
        <v>-449018.43</v>
      </c>
      <c r="AN10" s="60">
        <v>-646246.63</v>
      </c>
      <c r="AO10" s="60">
        <v>197228.2</v>
      </c>
      <c r="AP10" s="60">
        <v>0</v>
      </c>
      <c r="AQ10" s="60">
        <v>0</v>
      </c>
      <c r="AR10" s="60">
        <v>0</v>
      </c>
      <c r="AS10" s="60">
        <v>-661991571.65999997</v>
      </c>
      <c r="AT10" s="60">
        <v>-43430424.129999995</v>
      </c>
      <c r="AU10" s="60">
        <v>-43693038.719999999</v>
      </c>
      <c r="AV10" s="60">
        <v>262614.59000000003</v>
      </c>
      <c r="AW10" s="60">
        <v>-50680101.399999991</v>
      </c>
      <c r="AX10" s="60">
        <v>-50381746.129999995</v>
      </c>
      <c r="AY10" s="60">
        <v>-305314102.56999999</v>
      </c>
      <c r="AZ10" s="60">
        <v>-189412800.44</v>
      </c>
      <c r="BA10" s="60">
        <v>-242697678.28999999</v>
      </c>
      <c r="BB10" s="60">
        <v>0</v>
      </c>
      <c r="BC10" s="60">
        <v>126796376.16000001</v>
      </c>
      <c r="BD10" s="60">
        <v>254932356.44</v>
      </c>
      <c r="BE10" s="60">
        <v>-298355.26999999955</v>
      </c>
      <c r="BF10" s="60">
        <v>11117016.690000001</v>
      </c>
      <c r="BG10" s="60">
        <v>12209016.530000001</v>
      </c>
      <c r="BH10" s="60">
        <v>3524876.4</v>
      </c>
      <c r="BI10" s="60">
        <v>0</v>
      </c>
      <c r="BJ10" s="60">
        <v>-4616876.24</v>
      </c>
      <c r="BK10" s="60">
        <v>-11415371.960000001</v>
      </c>
      <c r="BL10" s="60">
        <v>0</v>
      </c>
      <c r="BM10" s="60">
        <v>0</v>
      </c>
      <c r="BN10" s="60">
        <v>0</v>
      </c>
      <c r="BO10" s="60">
        <v>-1230920.58</v>
      </c>
      <c r="BP10" s="60">
        <v>-1230920.58</v>
      </c>
      <c r="BQ10" s="60">
        <v>0</v>
      </c>
      <c r="BR10" s="60">
        <v>0</v>
      </c>
      <c r="BS10" s="60">
        <v>-548798464.42999995</v>
      </c>
      <c r="BT10" s="60">
        <v>-282837258.83999997</v>
      </c>
      <c r="BU10" s="60">
        <v>-178938092.25999999</v>
      </c>
      <c r="BV10" s="60">
        <v>-52961714.710000001</v>
      </c>
      <c r="BW10" s="60">
        <v>0</v>
      </c>
      <c r="BX10" s="60">
        <v>-13695812.59</v>
      </c>
      <c r="BY10" s="60">
        <v>-8699890.4100000001</v>
      </c>
      <c r="BZ10" s="60">
        <v>-11665695.620000001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-17851661.119999997</v>
      </c>
      <c r="CJ10" s="60">
        <v>-17851661.119999997</v>
      </c>
      <c r="CK10" s="60">
        <v>0</v>
      </c>
      <c r="CL10" s="60">
        <v>1139441587.7200003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68609749.280000001</v>
      </c>
      <c r="E11" s="60">
        <v>28252417.010000002</v>
      </c>
      <c r="F11" s="60">
        <v>28252417.010000002</v>
      </c>
      <c r="G11" s="60">
        <v>0</v>
      </c>
      <c r="H11" s="60">
        <v>0</v>
      </c>
      <c r="I11" s="60">
        <v>13512185.73</v>
      </c>
      <c r="J11" s="60">
        <v>13512436.82</v>
      </c>
      <c r="K11" s="60">
        <v>-51460458.100000001</v>
      </c>
      <c r="L11" s="60">
        <v>64972894.920000002</v>
      </c>
      <c r="M11" s="60">
        <v>-3.02</v>
      </c>
      <c r="N11" s="60">
        <v>0</v>
      </c>
      <c r="O11" s="60">
        <v>-3.02</v>
      </c>
      <c r="P11" s="60">
        <v>-248.07000000000002</v>
      </c>
      <c r="Q11" s="60">
        <v>143.22</v>
      </c>
      <c r="R11" s="60">
        <v>-391.29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26755376.84</v>
      </c>
      <c r="AA11" s="60">
        <v>13262829.16</v>
      </c>
      <c r="AB11" s="60">
        <v>0</v>
      </c>
      <c r="AC11" s="60">
        <v>-3806201.27</v>
      </c>
      <c r="AD11" s="60">
        <v>15602244.359999999</v>
      </c>
      <c r="AE11" s="60">
        <v>0</v>
      </c>
      <c r="AF11" s="60">
        <v>0</v>
      </c>
      <c r="AG11" s="60">
        <v>39426.840000000004</v>
      </c>
      <c r="AH11" s="60">
        <v>1657077.75</v>
      </c>
      <c r="AI11" s="60">
        <v>0</v>
      </c>
      <c r="AJ11" s="60">
        <v>0</v>
      </c>
      <c r="AK11" s="60">
        <v>0</v>
      </c>
      <c r="AL11" s="60">
        <v>0</v>
      </c>
      <c r="AM11" s="60">
        <v>89769.700000000012</v>
      </c>
      <c r="AN11" s="60">
        <v>-46757.049999999996</v>
      </c>
      <c r="AO11" s="60">
        <v>0</v>
      </c>
      <c r="AP11" s="60">
        <v>0</v>
      </c>
      <c r="AQ11" s="60">
        <v>0</v>
      </c>
      <c r="AR11" s="60">
        <v>136526.75</v>
      </c>
      <c r="AS11" s="60">
        <v>-22990290.48</v>
      </c>
      <c r="AT11" s="60">
        <v>-713240.79999999993</v>
      </c>
      <c r="AU11" s="60">
        <v>-743720.79999999993</v>
      </c>
      <c r="AV11" s="60">
        <v>30480</v>
      </c>
      <c r="AW11" s="60">
        <v>-402282.42999999976</v>
      </c>
      <c r="AX11" s="60">
        <v>-225627.37999999977</v>
      </c>
      <c r="AY11" s="60">
        <v>-1247216.5299999998</v>
      </c>
      <c r="AZ11" s="60">
        <v>-1482574.3399999999</v>
      </c>
      <c r="BA11" s="60">
        <v>-79299.73</v>
      </c>
      <c r="BB11" s="60">
        <v>0</v>
      </c>
      <c r="BC11" s="60">
        <v>314657.53999999998</v>
      </c>
      <c r="BD11" s="60">
        <v>1021589.15</v>
      </c>
      <c r="BE11" s="60">
        <v>-176655.05</v>
      </c>
      <c r="BF11" s="60">
        <v>50077.05</v>
      </c>
      <c r="BG11" s="60">
        <v>42695.72</v>
      </c>
      <c r="BH11" s="60">
        <v>7381.33</v>
      </c>
      <c r="BI11" s="60">
        <v>0</v>
      </c>
      <c r="BJ11" s="60">
        <v>0</v>
      </c>
      <c r="BK11" s="60">
        <v>-226732.1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-19885359.32</v>
      </c>
      <c r="BT11" s="60">
        <v>-10865729.039999999</v>
      </c>
      <c r="BU11" s="60">
        <v>-4877521.6000000006</v>
      </c>
      <c r="BV11" s="60">
        <v>-3291679.37</v>
      </c>
      <c r="BW11" s="60">
        <v>-21639.66</v>
      </c>
      <c r="BX11" s="60">
        <v>-187189.74000000002</v>
      </c>
      <c r="BY11" s="60">
        <v>-641600.88</v>
      </c>
      <c r="BZ11" s="60">
        <v>0.97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-1989407.9300000002</v>
      </c>
      <c r="CJ11" s="60">
        <v>-1989407.9300000002</v>
      </c>
      <c r="CK11" s="60">
        <v>0</v>
      </c>
      <c r="CL11" s="60">
        <v>45619458.799999997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54086688.792075798</v>
      </c>
      <c r="E13" s="60">
        <v>14463176.710000003</v>
      </c>
      <c r="F13" s="60">
        <v>35849352.920000002</v>
      </c>
      <c r="G13" s="60">
        <v>-21371223.609999999</v>
      </c>
      <c r="H13" s="60">
        <v>-14952.6</v>
      </c>
      <c r="I13" s="60">
        <v>25646706.179999996</v>
      </c>
      <c r="J13" s="60">
        <v>24214927.329999998</v>
      </c>
      <c r="K13" s="60">
        <v>-44387462.859999999</v>
      </c>
      <c r="L13" s="60">
        <v>68602390.189999998</v>
      </c>
      <c r="M13" s="60">
        <v>1419543.83</v>
      </c>
      <c r="N13" s="60">
        <v>1567415.2</v>
      </c>
      <c r="O13" s="60">
        <v>-147871.37</v>
      </c>
      <c r="P13" s="60">
        <v>12235.02</v>
      </c>
      <c r="Q13" s="60">
        <v>12235.02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12994762.772075795</v>
      </c>
      <c r="AA13" s="60">
        <v>7701280.0490927966</v>
      </c>
      <c r="AB13" s="60">
        <v>429030.86130190938</v>
      </c>
      <c r="AC13" s="60">
        <v>2546331.1417648881</v>
      </c>
      <c r="AD13" s="60">
        <v>142571.6459164503</v>
      </c>
      <c r="AE13" s="60">
        <v>0</v>
      </c>
      <c r="AF13" s="60">
        <v>18771.784667683682</v>
      </c>
      <c r="AG13" s="60">
        <v>2156777.2893320662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982043.13</v>
      </c>
      <c r="AN13" s="60">
        <v>982043.13</v>
      </c>
      <c r="AO13" s="60">
        <v>0</v>
      </c>
      <c r="AP13" s="60">
        <v>0</v>
      </c>
      <c r="AQ13" s="60">
        <v>0</v>
      </c>
      <c r="AR13" s="60">
        <v>0</v>
      </c>
      <c r="AS13" s="60">
        <v>-101857302.35924362</v>
      </c>
      <c r="AT13" s="60">
        <v>-3132644.08</v>
      </c>
      <c r="AU13" s="60">
        <v>-3144391.98</v>
      </c>
      <c r="AV13" s="60">
        <v>11747.9</v>
      </c>
      <c r="AW13" s="60">
        <v>261562.87000000128</v>
      </c>
      <c r="AX13" s="60">
        <v>944199.19000000134</v>
      </c>
      <c r="AY13" s="60">
        <v>-6294490.1899999995</v>
      </c>
      <c r="AZ13" s="60">
        <v>-8990796.6199999992</v>
      </c>
      <c r="BA13" s="60">
        <v>-2627469.92</v>
      </c>
      <c r="BB13" s="60">
        <v>0</v>
      </c>
      <c r="BC13" s="60">
        <v>5323776.3499999996</v>
      </c>
      <c r="BD13" s="60">
        <v>7238689.3800000008</v>
      </c>
      <c r="BE13" s="60">
        <v>-682636.32000000007</v>
      </c>
      <c r="BF13" s="60">
        <v>313569.40999999997</v>
      </c>
      <c r="BG13" s="60">
        <v>462177.81999999995</v>
      </c>
      <c r="BH13" s="60">
        <v>23082.780000000002</v>
      </c>
      <c r="BI13" s="60">
        <v>0</v>
      </c>
      <c r="BJ13" s="60">
        <v>-171691.19</v>
      </c>
      <c r="BK13" s="60">
        <v>-996205.73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-94346731.479243621</v>
      </c>
      <c r="BT13" s="60">
        <v>-23789701.860000007</v>
      </c>
      <c r="BU13" s="60">
        <v>-25027031.255498059</v>
      </c>
      <c r="BV13" s="60">
        <v>-16049462.20270876</v>
      </c>
      <c r="BW13" s="60">
        <v>0</v>
      </c>
      <c r="BX13" s="60">
        <v>-2423843.5111536058</v>
      </c>
      <c r="BY13" s="60">
        <v>-2723002.2882908126</v>
      </c>
      <c r="BZ13" s="60">
        <v>494522.93</v>
      </c>
      <c r="CA13" s="60">
        <v>-24828213.291592386</v>
      </c>
      <c r="CB13" s="60">
        <v>86648.310000000027</v>
      </c>
      <c r="CC13" s="60">
        <v>105236.40000000002</v>
      </c>
      <c r="CD13" s="60">
        <v>-396741.38</v>
      </c>
      <c r="CE13" s="60">
        <v>501977.78</v>
      </c>
      <c r="CF13" s="60">
        <v>-18588.089999999997</v>
      </c>
      <c r="CG13" s="60">
        <v>185209.35</v>
      </c>
      <c r="CH13" s="60">
        <v>-203797.44</v>
      </c>
      <c r="CI13" s="60">
        <v>-4726137.9799999995</v>
      </c>
      <c r="CJ13" s="60">
        <v>-4726137.9799999995</v>
      </c>
      <c r="CK13" s="60">
        <v>0</v>
      </c>
      <c r="CL13" s="60">
        <v>-47770613.567167819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484557149.08214372</v>
      </c>
      <c r="E14" s="60">
        <v>158041566.22</v>
      </c>
      <c r="F14" s="60">
        <v>401447727.19999999</v>
      </c>
      <c r="G14" s="60">
        <v>-243371297.72</v>
      </c>
      <c r="H14" s="60">
        <v>-34863.26</v>
      </c>
      <c r="I14" s="60">
        <v>170692096.54000005</v>
      </c>
      <c r="J14" s="60">
        <v>136025595.89000005</v>
      </c>
      <c r="K14" s="60">
        <v>-507476399.33999997</v>
      </c>
      <c r="L14" s="60">
        <v>643501995.23000002</v>
      </c>
      <c r="M14" s="60">
        <v>34658797.909999996</v>
      </c>
      <c r="N14" s="60">
        <v>256514559.03</v>
      </c>
      <c r="O14" s="60">
        <v>-221855761.12</v>
      </c>
      <c r="P14" s="60">
        <v>7702.74</v>
      </c>
      <c r="Q14" s="60">
        <v>11232.82</v>
      </c>
      <c r="R14" s="60">
        <v>-3530.08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155811173.38214368</v>
      </c>
      <c r="AA14" s="60">
        <v>89395168.503743991</v>
      </c>
      <c r="AB14" s="60">
        <v>-555267.48796800012</v>
      </c>
      <c r="AC14" s="60">
        <v>46951422.377615713</v>
      </c>
      <c r="AD14" s="60">
        <v>19744770.771935999</v>
      </c>
      <c r="AE14" s="60">
        <v>15796.684799999999</v>
      </c>
      <c r="AF14" s="60">
        <v>99277.924895999997</v>
      </c>
      <c r="AG14" s="60">
        <v>128978.00467200001</v>
      </c>
      <c r="AH14" s="60">
        <v>0</v>
      </c>
      <c r="AI14" s="60">
        <v>31026.602447999998</v>
      </c>
      <c r="AJ14" s="60">
        <v>0</v>
      </c>
      <c r="AK14" s="60">
        <v>0</v>
      </c>
      <c r="AL14" s="60">
        <v>0</v>
      </c>
      <c r="AM14" s="60">
        <v>12312.939999999999</v>
      </c>
      <c r="AN14" s="60">
        <v>17230.96</v>
      </c>
      <c r="AO14" s="60">
        <v>-4918.0200000000004</v>
      </c>
      <c r="AP14" s="60">
        <v>0</v>
      </c>
      <c r="AQ14" s="60">
        <v>0</v>
      </c>
      <c r="AR14" s="60">
        <v>0</v>
      </c>
      <c r="AS14" s="60">
        <v>-101336340.14999998</v>
      </c>
      <c r="AT14" s="60">
        <v>-63997538.100000001</v>
      </c>
      <c r="AU14" s="60">
        <v>-64007427.870000005</v>
      </c>
      <c r="AV14" s="60">
        <v>9889.7699999999986</v>
      </c>
      <c r="AW14" s="60">
        <v>87068486.579999968</v>
      </c>
      <c r="AX14" s="60">
        <v>83766462.779999971</v>
      </c>
      <c r="AY14" s="60">
        <v>-98267404.680000007</v>
      </c>
      <c r="AZ14" s="60">
        <v>-48295126.169999994</v>
      </c>
      <c r="BA14" s="60">
        <v>-49972278.510000005</v>
      </c>
      <c r="BB14" s="60">
        <v>0</v>
      </c>
      <c r="BC14" s="60">
        <v>0</v>
      </c>
      <c r="BD14" s="60">
        <v>182033867.45999998</v>
      </c>
      <c r="BE14" s="60">
        <v>3302023.8000000007</v>
      </c>
      <c r="BF14" s="60">
        <v>7560079.3900000006</v>
      </c>
      <c r="BG14" s="60">
        <v>3636872.24</v>
      </c>
      <c r="BH14" s="60">
        <v>3923207.15</v>
      </c>
      <c r="BI14" s="60">
        <v>0</v>
      </c>
      <c r="BJ14" s="60">
        <v>0</v>
      </c>
      <c r="BK14" s="60">
        <v>-4258055.59</v>
      </c>
      <c r="BL14" s="60">
        <v>0</v>
      </c>
      <c r="BM14" s="60">
        <v>0</v>
      </c>
      <c r="BN14" s="60">
        <v>0</v>
      </c>
      <c r="BO14" s="60">
        <v>-1171398.77</v>
      </c>
      <c r="BP14" s="60">
        <v>-1171398.77</v>
      </c>
      <c r="BQ14" s="60">
        <v>0</v>
      </c>
      <c r="BR14" s="60">
        <v>0</v>
      </c>
      <c r="BS14" s="60">
        <v>-117169085.65999994</v>
      </c>
      <c r="BT14" s="60">
        <v>-180597913.97999999</v>
      </c>
      <c r="BU14" s="60">
        <v>-86220028.930000007</v>
      </c>
      <c r="BV14" s="60">
        <v>-29584617.120000001</v>
      </c>
      <c r="BW14" s="60">
        <v>0</v>
      </c>
      <c r="BX14" s="60">
        <v>-10360528.619999999</v>
      </c>
      <c r="BY14" s="60">
        <v>-48295.34</v>
      </c>
      <c r="BZ14" s="60">
        <v>194475670.68000001</v>
      </c>
      <c r="CA14" s="60">
        <v>-4833372.3499999996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-6066804.2000000002</v>
      </c>
      <c r="CJ14" s="60">
        <v>-6066804.2000000002</v>
      </c>
      <c r="CK14" s="60">
        <v>0</v>
      </c>
      <c r="CL14" s="60">
        <v>383220808.93214375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55414393.850000009</v>
      </c>
      <c r="E15" s="60">
        <v>54362045.549999997</v>
      </c>
      <c r="F15" s="60">
        <v>65179025.600000001</v>
      </c>
      <c r="G15" s="60">
        <v>-10816980.050000001</v>
      </c>
      <c r="H15" s="60">
        <v>0</v>
      </c>
      <c r="I15" s="60">
        <v>-11413190.419999987</v>
      </c>
      <c r="J15" s="60">
        <v>-11413190.419999987</v>
      </c>
      <c r="K15" s="60">
        <v>-45344296.449999988</v>
      </c>
      <c r="L15" s="60">
        <v>33931106.030000001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12465538.720000001</v>
      </c>
      <c r="AA15" s="60">
        <v>5540041.25</v>
      </c>
      <c r="AB15" s="60">
        <v>4619946.6900000004</v>
      </c>
      <c r="AC15" s="60">
        <v>2044652.85</v>
      </c>
      <c r="AD15" s="60">
        <v>260897.93000000005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-57026043.860000007</v>
      </c>
      <c r="AT15" s="60">
        <v>-5005467.09</v>
      </c>
      <c r="AU15" s="60">
        <v>-9605467.0899999999</v>
      </c>
      <c r="AV15" s="60">
        <v>4600000</v>
      </c>
      <c r="AW15" s="60">
        <v>927247.93999999948</v>
      </c>
      <c r="AX15" s="60">
        <v>5527247.9399999995</v>
      </c>
      <c r="AY15" s="60">
        <v>-14290260.119999999</v>
      </c>
      <c r="AZ15" s="60">
        <v>-16179871.289999999</v>
      </c>
      <c r="BA15" s="60">
        <v>1889611.17</v>
      </c>
      <c r="BB15" s="60">
        <v>0</v>
      </c>
      <c r="BC15" s="60">
        <v>0</v>
      </c>
      <c r="BD15" s="60">
        <v>19817508.059999999</v>
      </c>
      <c r="BE15" s="60">
        <v>-4600000</v>
      </c>
      <c r="BF15" s="60">
        <v>6400000</v>
      </c>
      <c r="BG15" s="60">
        <v>6400000</v>
      </c>
      <c r="BH15" s="60">
        <v>0</v>
      </c>
      <c r="BI15" s="60">
        <v>0</v>
      </c>
      <c r="BJ15" s="60">
        <v>0</v>
      </c>
      <c r="BK15" s="60">
        <v>-11000000</v>
      </c>
      <c r="BL15" s="60">
        <v>0</v>
      </c>
      <c r="BM15" s="60">
        <v>0</v>
      </c>
      <c r="BN15" s="60">
        <v>0</v>
      </c>
      <c r="BO15" s="60">
        <v>-122274.26999999989</v>
      </c>
      <c r="BP15" s="60">
        <v>-122274.26999999989</v>
      </c>
      <c r="BQ15" s="60">
        <v>0</v>
      </c>
      <c r="BR15" s="60">
        <v>0</v>
      </c>
      <c r="BS15" s="60">
        <v>-54222277.38000001</v>
      </c>
      <c r="BT15" s="60">
        <v>-38741593.040000007</v>
      </c>
      <c r="BU15" s="60">
        <v>-9483979.540000001</v>
      </c>
      <c r="BV15" s="60">
        <v>-1943779.1699999997</v>
      </c>
      <c r="BW15" s="60">
        <v>0</v>
      </c>
      <c r="BX15" s="60">
        <v>-179948</v>
      </c>
      <c r="BY15" s="60">
        <v>-3872977.6300000004</v>
      </c>
      <c r="BZ15" s="60">
        <v>0</v>
      </c>
      <c r="CA15" s="60">
        <v>0</v>
      </c>
      <c r="CB15" s="60">
        <v>1396726.9400000032</v>
      </c>
      <c r="CC15" s="60">
        <v>1396726.9400000032</v>
      </c>
      <c r="CD15" s="60">
        <v>-8913260.8399999961</v>
      </c>
      <c r="CE15" s="60">
        <v>10309987.779999999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-1611650.0099999979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49339379.901973993</v>
      </c>
      <c r="E17" s="60">
        <v>26888637.650000002</v>
      </c>
      <c r="F17" s="60">
        <v>28268245.550000001</v>
      </c>
      <c r="G17" s="60">
        <v>-1379607.9</v>
      </c>
      <c r="H17" s="60">
        <v>0</v>
      </c>
      <c r="I17" s="60">
        <v>-3639317.5200000023</v>
      </c>
      <c r="J17" s="60">
        <v>-4114818.3100000024</v>
      </c>
      <c r="K17" s="60">
        <v>-20697455.220000003</v>
      </c>
      <c r="L17" s="60">
        <v>16582636.91</v>
      </c>
      <c r="M17" s="60">
        <v>476525.62</v>
      </c>
      <c r="N17" s="60">
        <v>501384.24</v>
      </c>
      <c r="O17" s="60">
        <v>-24858.62</v>
      </c>
      <c r="P17" s="60">
        <v>-1024.83</v>
      </c>
      <c r="Q17" s="60">
        <v>209.66</v>
      </c>
      <c r="R17" s="60">
        <v>-1234.49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26090059.771973997</v>
      </c>
      <c r="AA17" s="60">
        <v>13131746.478158001</v>
      </c>
      <c r="AB17" s="60">
        <v>2252972.2272640001</v>
      </c>
      <c r="AC17" s="60">
        <v>10705341.066551998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-22051420.068895999</v>
      </c>
      <c r="AT17" s="60">
        <v>-3291625.7399999998</v>
      </c>
      <c r="AU17" s="60">
        <v>-3381756.98</v>
      </c>
      <c r="AV17" s="60">
        <v>90131.24</v>
      </c>
      <c r="AW17" s="60">
        <v>-10192837.659999996</v>
      </c>
      <c r="AX17" s="60">
        <v>-10488605.409999996</v>
      </c>
      <c r="AY17" s="60">
        <v>-29128695.009999998</v>
      </c>
      <c r="AZ17" s="60">
        <v>-14408316.949999999</v>
      </c>
      <c r="BA17" s="60">
        <v>-16701728.5</v>
      </c>
      <c r="BB17" s="60">
        <v>0</v>
      </c>
      <c r="BC17" s="60">
        <v>1981350.44</v>
      </c>
      <c r="BD17" s="60">
        <v>18640089.600000001</v>
      </c>
      <c r="BE17" s="60">
        <v>295767.75000000047</v>
      </c>
      <c r="BF17" s="60">
        <v>3361929.66</v>
      </c>
      <c r="BG17" s="60">
        <v>2987352.95</v>
      </c>
      <c r="BH17" s="60">
        <v>424994.42</v>
      </c>
      <c r="BI17" s="60">
        <v>0</v>
      </c>
      <c r="BJ17" s="60">
        <v>-50417.71</v>
      </c>
      <c r="BK17" s="60">
        <v>-3066161.9099999997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-8566956.6688960027</v>
      </c>
      <c r="BT17" s="60">
        <v>-5897192.8400000017</v>
      </c>
      <c r="BU17" s="60">
        <v>-1106147.17872</v>
      </c>
      <c r="BV17" s="60">
        <v>-1289043.3616319997</v>
      </c>
      <c r="BW17" s="60">
        <v>0</v>
      </c>
      <c r="BX17" s="60">
        <v>-13953.476207999998</v>
      </c>
      <c r="BY17" s="60">
        <v>-295274.80233600002</v>
      </c>
      <c r="BZ17" s="60">
        <v>67325.340000000011</v>
      </c>
      <c r="CA17" s="60">
        <v>-32670.35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27287959.833077993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11106672.709999995</v>
      </c>
      <c r="E18" s="60">
        <v>7294145.1399999969</v>
      </c>
      <c r="F18" s="60">
        <v>37922686.329999998</v>
      </c>
      <c r="G18" s="60">
        <v>-30628541.190000001</v>
      </c>
      <c r="H18" s="60">
        <v>0</v>
      </c>
      <c r="I18" s="60">
        <v>1399980.7899999991</v>
      </c>
      <c r="J18" s="60">
        <v>-1656249.8800000027</v>
      </c>
      <c r="K18" s="60">
        <v>-39147442.990000002</v>
      </c>
      <c r="L18" s="60">
        <v>37491193.109999999</v>
      </c>
      <c r="M18" s="60">
        <v>3056230.6700000018</v>
      </c>
      <c r="N18" s="60">
        <v>30674820.960000001</v>
      </c>
      <c r="O18" s="60">
        <v>-27618590.289999999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2412546.7799999998</v>
      </c>
      <c r="AA18" s="60">
        <v>2018232.9</v>
      </c>
      <c r="AB18" s="60">
        <v>0</v>
      </c>
      <c r="AC18" s="60">
        <v>37388.18</v>
      </c>
      <c r="AD18" s="60">
        <v>356925.7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-49108265.32</v>
      </c>
      <c r="AT18" s="60">
        <v>-1621703.6199999996</v>
      </c>
      <c r="AU18" s="60">
        <v>-5806815.4699999997</v>
      </c>
      <c r="AV18" s="60">
        <v>4185111.85</v>
      </c>
      <c r="AW18" s="60">
        <v>1146117.2000000048</v>
      </c>
      <c r="AX18" s="60">
        <v>620942.12000000477</v>
      </c>
      <c r="AY18" s="60">
        <v>-24787804.909999996</v>
      </c>
      <c r="AZ18" s="60">
        <v>-19307654.439999998</v>
      </c>
      <c r="BA18" s="60">
        <v>-9756490.5800000001</v>
      </c>
      <c r="BB18" s="60">
        <v>0</v>
      </c>
      <c r="BC18" s="60">
        <v>4276340.1100000003</v>
      </c>
      <c r="BD18" s="60">
        <v>25408747.030000001</v>
      </c>
      <c r="BE18" s="60">
        <v>525175.08000000007</v>
      </c>
      <c r="BF18" s="60">
        <v>13234867.710000001</v>
      </c>
      <c r="BG18" s="60">
        <v>11139779.950000001</v>
      </c>
      <c r="BH18" s="60">
        <v>4378339.34</v>
      </c>
      <c r="BI18" s="60">
        <v>0</v>
      </c>
      <c r="BJ18" s="60">
        <v>-2283251.58</v>
      </c>
      <c r="BK18" s="60">
        <v>-12709692.630000001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-48632678.900000006</v>
      </c>
      <c r="BT18" s="60">
        <v>-9637288.8699999992</v>
      </c>
      <c r="BU18" s="60">
        <v>-31064602.23</v>
      </c>
      <c r="BV18" s="60">
        <v>-7460863.1100000003</v>
      </c>
      <c r="BW18" s="60">
        <v>0</v>
      </c>
      <c r="BX18" s="60">
        <v>-860060.99</v>
      </c>
      <c r="BY18" s="60">
        <v>-9085215.9299999997</v>
      </c>
      <c r="BZ18" s="60">
        <v>9549617.0800000001</v>
      </c>
      <c r="CA18" s="60">
        <v>-74264.850000000006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-38001592.610000007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606776883.35000002</v>
      </c>
      <c r="E20" s="60">
        <v>435531101.55000001</v>
      </c>
      <c r="F20" s="60">
        <v>442505112.45000005</v>
      </c>
      <c r="G20" s="60">
        <v>-6937026.29</v>
      </c>
      <c r="H20" s="60">
        <v>-36984.61</v>
      </c>
      <c r="I20" s="60">
        <v>-20507901.569999985</v>
      </c>
      <c r="J20" s="60">
        <v>-23731538.389999986</v>
      </c>
      <c r="K20" s="60">
        <v>-473416959.54000002</v>
      </c>
      <c r="L20" s="60">
        <v>449685421.15000004</v>
      </c>
      <c r="M20" s="60">
        <v>3229214.6399999997</v>
      </c>
      <c r="N20" s="60">
        <v>5137741.46</v>
      </c>
      <c r="O20" s="60">
        <v>-1908526.82</v>
      </c>
      <c r="P20" s="60">
        <v>-5577.82</v>
      </c>
      <c r="Q20" s="60">
        <v>30107.58</v>
      </c>
      <c r="R20" s="60">
        <v>-35685.4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191762284.37</v>
      </c>
      <c r="AA20" s="60">
        <v>143990818.68000001</v>
      </c>
      <c r="AB20" s="60">
        <v>0</v>
      </c>
      <c r="AC20" s="60">
        <v>47771465.690000005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-8601</v>
      </c>
      <c r="AN20" s="60">
        <v>-8601</v>
      </c>
      <c r="AO20" s="60">
        <v>0</v>
      </c>
      <c r="AP20" s="60">
        <v>0</v>
      </c>
      <c r="AQ20" s="60">
        <v>0</v>
      </c>
      <c r="AR20" s="60">
        <v>0</v>
      </c>
      <c r="AS20" s="60">
        <v>-311975860.51000005</v>
      </c>
      <c r="AT20" s="60">
        <v>-3123605.15</v>
      </c>
      <c r="AU20" s="60">
        <v>-4393929.54</v>
      </c>
      <c r="AV20" s="60">
        <v>1270324.3900000001</v>
      </c>
      <c r="AW20" s="60">
        <v>-8147742.950000003</v>
      </c>
      <c r="AX20" s="60">
        <v>-5637634.3200000077</v>
      </c>
      <c r="AY20" s="60">
        <v>-92944973.020000011</v>
      </c>
      <c r="AZ20" s="60">
        <v>-64085430.220000006</v>
      </c>
      <c r="BA20" s="60">
        <v>-28859542.800000001</v>
      </c>
      <c r="BB20" s="60">
        <v>0</v>
      </c>
      <c r="BC20" s="60">
        <v>0</v>
      </c>
      <c r="BD20" s="60">
        <v>87307338.700000003</v>
      </c>
      <c r="BE20" s="60">
        <v>-2510108.6299999952</v>
      </c>
      <c r="BF20" s="60">
        <v>39351806.370000005</v>
      </c>
      <c r="BG20" s="60">
        <v>29895413.91</v>
      </c>
      <c r="BH20" s="60">
        <v>9456392.4600000009</v>
      </c>
      <c r="BI20" s="60">
        <v>0</v>
      </c>
      <c r="BJ20" s="60">
        <v>0</v>
      </c>
      <c r="BK20" s="60">
        <v>-41861915</v>
      </c>
      <c r="BL20" s="60">
        <v>0</v>
      </c>
      <c r="BM20" s="60">
        <v>0</v>
      </c>
      <c r="BN20" s="60">
        <v>0</v>
      </c>
      <c r="BO20" s="60">
        <v>545.9</v>
      </c>
      <c r="BP20" s="60">
        <v>545.9</v>
      </c>
      <c r="BQ20" s="60">
        <v>0</v>
      </c>
      <c r="BR20" s="60">
        <v>0</v>
      </c>
      <c r="BS20" s="60">
        <v>-300492893.13000005</v>
      </c>
      <c r="BT20" s="60">
        <v>-176876623.64000002</v>
      </c>
      <c r="BU20" s="60">
        <v>-84628844.189999998</v>
      </c>
      <c r="BV20" s="60">
        <v>-10691947.359999999</v>
      </c>
      <c r="BW20" s="60">
        <v>-66756.17</v>
      </c>
      <c r="BX20" s="60">
        <v>-6827482.9800000004</v>
      </c>
      <c r="BY20" s="60">
        <v>-21548734.34</v>
      </c>
      <c r="BZ20" s="60">
        <v>134522.77000000002</v>
      </c>
      <c r="CA20" s="60">
        <v>12972.779999999999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-212165.18</v>
      </c>
      <c r="CJ20" s="60">
        <v>-212165.18</v>
      </c>
      <c r="CK20" s="60">
        <v>0</v>
      </c>
      <c r="CL20" s="60">
        <v>294801022.83999997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18164958.559999999</v>
      </c>
      <c r="E21" s="60">
        <v>-4257005.3099999987</v>
      </c>
      <c r="F21" s="60">
        <v>10447694.520000001</v>
      </c>
      <c r="G21" s="60">
        <v>-14704699.83</v>
      </c>
      <c r="H21" s="60">
        <v>0</v>
      </c>
      <c r="I21" s="60">
        <v>22421963.869999997</v>
      </c>
      <c r="J21" s="60">
        <v>16944151.229999997</v>
      </c>
      <c r="K21" s="60">
        <v>-16478176.51</v>
      </c>
      <c r="L21" s="60">
        <v>33422327.739999998</v>
      </c>
      <c r="M21" s="60">
        <v>5477812.6399999997</v>
      </c>
      <c r="N21" s="60">
        <v>5517809.3399999999</v>
      </c>
      <c r="O21" s="60">
        <v>-39996.699999999997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-18441933.539999999</v>
      </c>
      <c r="AT21" s="60">
        <v>-61070.840000000004</v>
      </c>
      <c r="AU21" s="60">
        <v>-61299.73</v>
      </c>
      <c r="AV21" s="60">
        <v>228.89</v>
      </c>
      <c r="AW21" s="60">
        <v>-3099382.9400000004</v>
      </c>
      <c r="AX21" s="60">
        <v>-3419472.24</v>
      </c>
      <c r="AY21" s="60">
        <v>-2495251.16</v>
      </c>
      <c r="AZ21" s="60">
        <v>-3186072.7</v>
      </c>
      <c r="BA21" s="60">
        <v>-288200.21000000002</v>
      </c>
      <c r="BB21" s="60">
        <v>0</v>
      </c>
      <c r="BC21" s="60">
        <v>979021.75</v>
      </c>
      <c r="BD21" s="60">
        <v>-924221.08000000007</v>
      </c>
      <c r="BE21" s="60">
        <v>320089.3</v>
      </c>
      <c r="BF21" s="60">
        <v>23974.180000000008</v>
      </c>
      <c r="BG21" s="60">
        <v>56250</v>
      </c>
      <c r="BH21" s="60">
        <v>13464.99</v>
      </c>
      <c r="BI21" s="60">
        <v>0</v>
      </c>
      <c r="BJ21" s="60">
        <v>-45740.81</v>
      </c>
      <c r="BK21" s="60">
        <v>296115.12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-14819249.819999998</v>
      </c>
      <c r="BT21" s="60">
        <v>-4932490.6399999987</v>
      </c>
      <c r="BU21" s="60">
        <v>-7511762.4400000004</v>
      </c>
      <c r="BV21" s="60">
        <v>-2825389.5700000003</v>
      </c>
      <c r="BW21" s="60">
        <v>0</v>
      </c>
      <c r="BX21" s="60">
        <v>-79072.08</v>
      </c>
      <c r="BY21" s="60">
        <v>-169577.99</v>
      </c>
      <c r="BZ21" s="60">
        <v>699042.90000000014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-462229.94</v>
      </c>
      <c r="CJ21" s="60">
        <v>-462229.94</v>
      </c>
      <c r="CK21" s="60">
        <v>0</v>
      </c>
      <c r="CL21" s="60">
        <v>-276974.98000000045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4527279411.4395714</v>
      </c>
      <c r="E22" s="60">
        <v>3142485212.8999996</v>
      </c>
      <c r="F22" s="60">
        <v>3299457121.1299996</v>
      </c>
      <c r="G22" s="60">
        <v>-156382503.21000001</v>
      </c>
      <c r="H22" s="60">
        <v>-589405.02</v>
      </c>
      <c r="I22" s="60">
        <v>-334655477.81999981</v>
      </c>
      <c r="J22" s="60">
        <v>-309318583.21999979</v>
      </c>
      <c r="K22" s="60">
        <v>-3474654152.1700001</v>
      </c>
      <c r="L22" s="60">
        <v>3165335568.9500003</v>
      </c>
      <c r="M22" s="60">
        <v>-27523536.109999985</v>
      </c>
      <c r="N22" s="60">
        <v>97327724.850000009</v>
      </c>
      <c r="O22" s="60">
        <v>-124851260.95999999</v>
      </c>
      <c r="P22" s="60">
        <v>2186641.5099999998</v>
      </c>
      <c r="Q22" s="60">
        <v>3077402.46</v>
      </c>
      <c r="R22" s="60">
        <v>-890760.95000000007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1719474647.8995712</v>
      </c>
      <c r="AA22" s="60">
        <v>1513331868.2619908</v>
      </c>
      <c r="AB22" s="60">
        <v>0</v>
      </c>
      <c r="AC22" s="60">
        <v>125941449.16616261</v>
      </c>
      <c r="AD22" s="60">
        <v>58480559.834976159</v>
      </c>
      <c r="AE22" s="60">
        <v>21135564.457657751</v>
      </c>
      <c r="AF22" s="60">
        <v>0</v>
      </c>
      <c r="AG22" s="60">
        <v>495457.51362687338</v>
      </c>
      <c r="AH22" s="60">
        <v>0</v>
      </c>
      <c r="AI22" s="60">
        <v>89748.665156762989</v>
      </c>
      <c r="AJ22" s="60">
        <v>0</v>
      </c>
      <c r="AK22" s="60">
        <v>0</v>
      </c>
      <c r="AL22" s="60">
        <v>0</v>
      </c>
      <c r="AM22" s="60">
        <v>-24971.54</v>
      </c>
      <c r="AN22" s="60">
        <v>0</v>
      </c>
      <c r="AO22" s="60">
        <v>0</v>
      </c>
      <c r="AP22" s="60">
        <v>0</v>
      </c>
      <c r="AQ22" s="60">
        <v>0</v>
      </c>
      <c r="AR22" s="60">
        <v>-24971.54</v>
      </c>
      <c r="AS22" s="60">
        <v>-1823407547.1762338</v>
      </c>
      <c r="AT22" s="60">
        <v>-13418184.719999999</v>
      </c>
      <c r="AU22" s="60">
        <v>-44245535.619999997</v>
      </c>
      <c r="AV22" s="60">
        <v>30827350.899999999</v>
      </c>
      <c r="AW22" s="60">
        <v>386520.21000005305</v>
      </c>
      <c r="AX22" s="60">
        <v>66636215.220000029</v>
      </c>
      <c r="AY22" s="60">
        <v>-119589438.22</v>
      </c>
      <c r="AZ22" s="60">
        <v>-100112026.82000001</v>
      </c>
      <c r="BA22" s="60">
        <v>-68491839.109999999</v>
      </c>
      <c r="BB22" s="60">
        <v>0</v>
      </c>
      <c r="BC22" s="60">
        <v>49014427.710000001</v>
      </c>
      <c r="BD22" s="60">
        <v>186225653.44000003</v>
      </c>
      <c r="BE22" s="60">
        <v>-66249695.009999976</v>
      </c>
      <c r="BF22" s="60">
        <v>71755744.700000003</v>
      </c>
      <c r="BG22" s="60">
        <v>58223011.700000003</v>
      </c>
      <c r="BH22" s="60">
        <v>42942242.859999999</v>
      </c>
      <c r="BI22" s="60">
        <v>0</v>
      </c>
      <c r="BJ22" s="60">
        <v>-29409509.859999999</v>
      </c>
      <c r="BK22" s="60">
        <v>-138005439.70999998</v>
      </c>
      <c r="BL22" s="60">
        <v>0</v>
      </c>
      <c r="BM22" s="60">
        <v>0</v>
      </c>
      <c r="BN22" s="60">
        <v>0</v>
      </c>
      <c r="BO22" s="60">
        <v>-13051767.17</v>
      </c>
      <c r="BP22" s="60">
        <v>-13051767.17</v>
      </c>
      <c r="BQ22" s="60">
        <v>0</v>
      </c>
      <c r="BR22" s="60">
        <v>0</v>
      </c>
      <c r="BS22" s="60">
        <v>-1797324115.4962339</v>
      </c>
      <c r="BT22" s="60">
        <v>-1221278703.5899997</v>
      </c>
      <c r="BU22" s="60">
        <v>-216242715.80042332</v>
      </c>
      <c r="BV22" s="60">
        <v>-8506485.9082432389</v>
      </c>
      <c r="BW22" s="60">
        <v>0</v>
      </c>
      <c r="BX22" s="60">
        <v>-16453502.940702695</v>
      </c>
      <c r="BY22" s="60">
        <v>-17387989.096864861</v>
      </c>
      <c r="BZ22" s="60">
        <v>25718582.589999996</v>
      </c>
      <c r="CA22" s="60">
        <v>-343173300.75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2703871864.2633376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43745093.040000007</v>
      </c>
      <c r="E23" s="60">
        <v>42283142.410000004</v>
      </c>
      <c r="F23" s="60">
        <v>77350269.420000002</v>
      </c>
      <c r="G23" s="60">
        <v>-34037431.689999998</v>
      </c>
      <c r="H23" s="60">
        <v>-1029695.32</v>
      </c>
      <c r="I23" s="60">
        <v>-5467302.2900000028</v>
      </c>
      <c r="J23" s="60">
        <v>28267873.75</v>
      </c>
      <c r="K23" s="60">
        <v>-90044398.370000005</v>
      </c>
      <c r="L23" s="60">
        <v>118312272.12</v>
      </c>
      <c r="M23" s="60">
        <v>-33881560.380000003</v>
      </c>
      <c r="N23" s="60">
        <v>21071575</v>
      </c>
      <c r="O23" s="60">
        <v>-54953135.380000003</v>
      </c>
      <c r="P23" s="60">
        <v>146384.33999999997</v>
      </c>
      <c r="Q23" s="60">
        <v>1058806.71</v>
      </c>
      <c r="R23" s="60">
        <v>-912422.37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6929252.919999999</v>
      </c>
      <c r="AA23" s="60">
        <v>5527627.8100000005</v>
      </c>
      <c r="AB23" s="60">
        <v>562925.30999999994</v>
      </c>
      <c r="AC23" s="60">
        <v>235912.68</v>
      </c>
      <c r="AD23" s="60">
        <v>336183.12</v>
      </c>
      <c r="AE23" s="60">
        <v>4195.0600000000004</v>
      </c>
      <c r="AF23" s="60">
        <v>248732.46999999997</v>
      </c>
      <c r="AG23" s="60">
        <v>13676.470000000001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-101244119.09000002</v>
      </c>
      <c r="AT23" s="60">
        <v>-4735151.88</v>
      </c>
      <c r="AU23" s="60">
        <v>-10464486.279999999</v>
      </c>
      <c r="AV23" s="60">
        <v>5729334.3999999994</v>
      </c>
      <c r="AW23" s="60">
        <v>-17241477.869999997</v>
      </c>
      <c r="AX23" s="60">
        <v>-28108747.799999997</v>
      </c>
      <c r="AY23" s="60">
        <v>-108077686.28999999</v>
      </c>
      <c r="AZ23" s="60">
        <v>-57124945.479999997</v>
      </c>
      <c r="BA23" s="60">
        <v>-50952740.809999995</v>
      </c>
      <c r="BB23" s="60">
        <v>0</v>
      </c>
      <c r="BC23" s="60">
        <v>0</v>
      </c>
      <c r="BD23" s="60">
        <v>79968938.489999995</v>
      </c>
      <c r="BE23" s="60">
        <v>10867269.93</v>
      </c>
      <c r="BF23" s="60">
        <v>51376875.579999998</v>
      </c>
      <c r="BG23" s="60">
        <v>23919321.109999999</v>
      </c>
      <c r="BH23" s="60">
        <v>27457554.469999999</v>
      </c>
      <c r="BI23" s="60">
        <v>0</v>
      </c>
      <c r="BJ23" s="60">
        <v>0</v>
      </c>
      <c r="BK23" s="60">
        <v>-40509605.649999999</v>
      </c>
      <c r="BL23" s="60">
        <v>0</v>
      </c>
      <c r="BM23" s="60">
        <v>0</v>
      </c>
      <c r="BN23" s="60">
        <v>0</v>
      </c>
      <c r="BO23" s="60">
        <v>-9097.48</v>
      </c>
      <c r="BP23" s="60">
        <v>-9097.48</v>
      </c>
      <c r="BQ23" s="60">
        <v>0</v>
      </c>
      <c r="BR23" s="60">
        <v>0</v>
      </c>
      <c r="BS23" s="60">
        <v>-79071677.850000024</v>
      </c>
      <c r="BT23" s="60">
        <v>-17416690.380000006</v>
      </c>
      <c r="BU23" s="60">
        <v>-46659560.400000006</v>
      </c>
      <c r="BV23" s="60">
        <v>-1135876.7100000002</v>
      </c>
      <c r="BW23" s="60">
        <v>0</v>
      </c>
      <c r="BX23" s="60">
        <v>-4972868.08</v>
      </c>
      <c r="BY23" s="60">
        <v>-11963539.390000001</v>
      </c>
      <c r="BZ23" s="60">
        <v>4116940.02</v>
      </c>
      <c r="CA23" s="60">
        <v>-1040082.9099999999</v>
      </c>
      <c r="CB23" s="60">
        <v>-10226</v>
      </c>
      <c r="CC23" s="60">
        <v>-10137</v>
      </c>
      <c r="CD23" s="60">
        <v>-129180</v>
      </c>
      <c r="CE23" s="60">
        <v>119043</v>
      </c>
      <c r="CF23" s="60">
        <v>-89</v>
      </c>
      <c r="CG23" s="60">
        <v>81</v>
      </c>
      <c r="CH23" s="60">
        <v>-170</v>
      </c>
      <c r="CI23" s="60">
        <v>-176488.01</v>
      </c>
      <c r="CJ23" s="60">
        <v>-176488.01</v>
      </c>
      <c r="CK23" s="60">
        <v>0</v>
      </c>
      <c r="CL23" s="60">
        <v>-57499026.050000012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215558295.95999998</v>
      </c>
      <c r="E24" s="60">
        <v>186047522.25999999</v>
      </c>
      <c r="F24" s="60">
        <v>196437258.56999999</v>
      </c>
      <c r="G24" s="60">
        <v>-10389736.310000001</v>
      </c>
      <c r="H24" s="60">
        <v>0</v>
      </c>
      <c r="I24" s="60">
        <v>-26991758.709999997</v>
      </c>
      <c r="J24" s="60">
        <v>-21898875.439999998</v>
      </c>
      <c r="K24" s="60">
        <v>-179040845.42000002</v>
      </c>
      <c r="L24" s="60">
        <v>157141969.98000002</v>
      </c>
      <c r="M24" s="60">
        <v>-5092883.2699999996</v>
      </c>
      <c r="N24" s="60">
        <v>4936203.32</v>
      </c>
      <c r="O24" s="60">
        <v>-10029086.59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56502532.410000004</v>
      </c>
      <c r="AA24" s="60">
        <v>43871275.050000004</v>
      </c>
      <c r="AB24" s="60">
        <v>0</v>
      </c>
      <c r="AC24" s="60">
        <v>12631257.360000001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-7500</v>
      </c>
      <c r="AO24" s="60">
        <v>7031.25</v>
      </c>
      <c r="AP24" s="60">
        <v>0</v>
      </c>
      <c r="AQ24" s="60">
        <v>0</v>
      </c>
      <c r="AR24" s="60">
        <v>468.75</v>
      </c>
      <c r="AS24" s="60">
        <v>-147942173.60000002</v>
      </c>
      <c r="AT24" s="60">
        <v>-3491946.12</v>
      </c>
      <c r="AU24" s="60">
        <v>-3785599.16</v>
      </c>
      <c r="AV24" s="60">
        <v>293653.04000000004</v>
      </c>
      <c r="AW24" s="60">
        <v>-691464.42999999784</v>
      </c>
      <c r="AX24" s="60">
        <v>-1291037.0599999987</v>
      </c>
      <c r="AY24" s="60">
        <v>-9507165.8899999987</v>
      </c>
      <c r="AZ24" s="60">
        <v>-8910140.9199999999</v>
      </c>
      <c r="BA24" s="60">
        <v>-1243460.93</v>
      </c>
      <c r="BB24" s="60">
        <v>0</v>
      </c>
      <c r="BC24" s="60">
        <v>646435.96000000008</v>
      </c>
      <c r="BD24" s="60">
        <v>8216128.8300000001</v>
      </c>
      <c r="BE24" s="60">
        <v>599572.63000000082</v>
      </c>
      <c r="BF24" s="60">
        <v>3239475.5700000003</v>
      </c>
      <c r="BG24" s="60">
        <v>2966786.2700000005</v>
      </c>
      <c r="BH24" s="60">
        <v>493040.27</v>
      </c>
      <c r="BI24" s="60">
        <v>0</v>
      </c>
      <c r="BJ24" s="60">
        <v>-220350.97</v>
      </c>
      <c r="BK24" s="60">
        <v>-2639902.9399999995</v>
      </c>
      <c r="BL24" s="60">
        <v>0</v>
      </c>
      <c r="BM24" s="60">
        <v>0</v>
      </c>
      <c r="BN24" s="60">
        <v>0</v>
      </c>
      <c r="BO24" s="60">
        <v>-2869.27</v>
      </c>
      <c r="BP24" s="60">
        <v>-2869.27</v>
      </c>
      <c r="BQ24" s="60">
        <v>0</v>
      </c>
      <c r="BR24" s="60">
        <v>0</v>
      </c>
      <c r="BS24" s="60">
        <v>-143807956.08000004</v>
      </c>
      <c r="BT24" s="60">
        <v>-133336900.35000001</v>
      </c>
      <c r="BU24" s="60">
        <v>-8400572.1600000001</v>
      </c>
      <c r="BV24" s="60">
        <v>-1209239.6200000001</v>
      </c>
      <c r="BW24" s="60">
        <v>0</v>
      </c>
      <c r="BX24" s="60">
        <v>-925483.22000000009</v>
      </c>
      <c r="BY24" s="60">
        <v>-1875145.97</v>
      </c>
      <c r="BZ24" s="60">
        <v>3590602.51</v>
      </c>
      <c r="CA24" s="60">
        <v>-1651217.27</v>
      </c>
      <c r="CB24" s="60">
        <v>52062.299999999996</v>
      </c>
      <c r="CC24" s="60">
        <v>52062.299999999996</v>
      </c>
      <c r="CD24" s="60">
        <v>-61459.4</v>
      </c>
      <c r="CE24" s="60">
        <v>113521.7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67616122.359999955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22633941.366112337</v>
      </c>
      <c r="E25" s="60">
        <v>696211.34999999963</v>
      </c>
      <c r="F25" s="60">
        <v>2691001.2899999996</v>
      </c>
      <c r="G25" s="60">
        <v>-1994789.94</v>
      </c>
      <c r="H25" s="60">
        <v>0</v>
      </c>
      <c r="I25" s="60">
        <v>3577700.4799999977</v>
      </c>
      <c r="J25" s="60">
        <v>7821769.0199999996</v>
      </c>
      <c r="K25" s="60">
        <v>-4973884.8900000006</v>
      </c>
      <c r="L25" s="60">
        <v>12795653.91</v>
      </c>
      <c r="M25" s="60">
        <v>-4244068.5400000019</v>
      </c>
      <c r="N25" s="60">
        <v>2491678.7399999984</v>
      </c>
      <c r="O25" s="60">
        <v>-6735747.2800000003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18360029.536112338</v>
      </c>
      <c r="AA25" s="60">
        <v>16684143.072132997</v>
      </c>
      <c r="AB25" s="60">
        <v>0</v>
      </c>
      <c r="AC25" s="60">
        <v>1549.4763434841711</v>
      </c>
      <c r="AD25" s="60">
        <v>1487054.1542241364</v>
      </c>
      <c r="AE25" s="60">
        <v>0</v>
      </c>
      <c r="AF25" s="60">
        <v>187282.83341171849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-28950680.564347193</v>
      </c>
      <c r="AT25" s="60">
        <v>-202488</v>
      </c>
      <c r="AU25" s="60">
        <v>-506220</v>
      </c>
      <c r="AV25" s="60">
        <v>303732</v>
      </c>
      <c r="AW25" s="60">
        <v>-1167134.1519999998</v>
      </c>
      <c r="AX25" s="60">
        <v>-2990108.3099999996</v>
      </c>
      <c r="AY25" s="60">
        <v>-3372135.9599999995</v>
      </c>
      <c r="AZ25" s="60">
        <v>-2754960.4499999997</v>
      </c>
      <c r="BA25" s="60">
        <v>-1093741.0499999998</v>
      </c>
      <c r="BB25" s="60">
        <v>0</v>
      </c>
      <c r="BC25" s="60">
        <v>476565.54000000004</v>
      </c>
      <c r="BD25" s="60">
        <v>382027.65</v>
      </c>
      <c r="BE25" s="60">
        <v>1822974.1579999998</v>
      </c>
      <c r="BF25" s="60">
        <v>1867873.0079999999</v>
      </c>
      <c r="BG25" s="60">
        <v>1597462.118</v>
      </c>
      <c r="BH25" s="60">
        <v>534387.22</v>
      </c>
      <c r="BI25" s="60">
        <v>0</v>
      </c>
      <c r="BJ25" s="60">
        <v>-263976.33</v>
      </c>
      <c r="BK25" s="60">
        <v>-44898.849999999991</v>
      </c>
      <c r="BL25" s="60">
        <v>0</v>
      </c>
      <c r="BM25" s="60">
        <v>0</v>
      </c>
      <c r="BN25" s="60">
        <v>0</v>
      </c>
      <c r="BO25" s="60">
        <v>-748.15000000000055</v>
      </c>
      <c r="BP25" s="60">
        <v>-748.15000000000055</v>
      </c>
      <c r="BQ25" s="60">
        <v>0</v>
      </c>
      <c r="BR25" s="60">
        <v>0</v>
      </c>
      <c r="BS25" s="60">
        <v>-27443357.022347193</v>
      </c>
      <c r="BT25" s="60">
        <v>-2351663.7599999998</v>
      </c>
      <c r="BU25" s="60">
        <v>-12843053.717634492</v>
      </c>
      <c r="BV25" s="60">
        <v>-4252136.5364642516</v>
      </c>
      <c r="BW25" s="60">
        <v>0</v>
      </c>
      <c r="BX25" s="60">
        <v>-8806788.9397382457</v>
      </c>
      <c r="BY25" s="60">
        <v>-974953.14851020486</v>
      </c>
      <c r="BZ25" s="60">
        <v>1805759.7000000011</v>
      </c>
      <c r="CA25" s="60">
        <v>-20520.62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-136953.24</v>
      </c>
      <c r="CJ25" s="60">
        <v>-136953.24</v>
      </c>
      <c r="CK25" s="60">
        <v>0</v>
      </c>
      <c r="CL25" s="60">
        <v>-6316739.1982348561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93244144.850000009</v>
      </c>
      <c r="E26" s="60">
        <v>49337093.859999999</v>
      </c>
      <c r="F26" s="60">
        <v>52390639.93</v>
      </c>
      <c r="G26" s="60">
        <v>-3053546.0700000003</v>
      </c>
      <c r="H26" s="60">
        <v>0</v>
      </c>
      <c r="I26" s="60">
        <v>14577172.820000004</v>
      </c>
      <c r="J26" s="60">
        <v>13794296.370000005</v>
      </c>
      <c r="K26" s="60">
        <v>-58103094.560000002</v>
      </c>
      <c r="L26" s="60">
        <v>71897390.930000007</v>
      </c>
      <c r="M26" s="60">
        <v>782876.45000000019</v>
      </c>
      <c r="N26" s="60">
        <v>2399958.7400000002</v>
      </c>
      <c r="O26" s="60">
        <v>-1617082.29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29329878.170000002</v>
      </c>
      <c r="AA26" s="60">
        <v>29437250.699999999</v>
      </c>
      <c r="AB26" s="60">
        <v>0</v>
      </c>
      <c r="AC26" s="60">
        <v>-263942.96999999997</v>
      </c>
      <c r="AD26" s="60">
        <v>0</v>
      </c>
      <c r="AE26" s="60">
        <v>0</v>
      </c>
      <c r="AF26" s="60">
        <v>0</v>
      </c>
      <c r="AG26" s="60">
        <v>156570.44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-13921580.779999999</v>
      </c>
      <c r="AT26" s="60">
        <v>-271217.62</v>
      </c>
      <c r="AU26" s="60">
        <v>-317989.84999999998</v>
      </c>
      <c r="AV26" s="60">
        <v>46772.229999999996</v>
      </c>
      <c r="AW26" s="60">
        <v>2001018.4200000009</v>
      </c>
      <c r="AX26" s="60">
        <v>1857881.0300000012</v>
      </c>
      <c r="AY26" s="60">
        <v>-6946152.9399999995</v>
      </c>
      <c r="AZ26" s="60">
        <v>-5595514.71</v>
      </c>
      <c r="BA26" s="60">
        <v>-1350638.23</v>
      </c>
      <c r="BB26" s="60">
        <v>0</v>
      </c>
      <c r="BC26" s="60">
        <v>0</v>
      </c>
      <c r="BD26" s="60">
        <v>8804033.9700000007</v>
      </c>
      <c r="BE26" s="60">
        <v>143137.38999999966</v>
      </c>
      <c r="BF26" s="60">
        <v>4148977.8599999994</v>
      </c>
      <c r="BG26" s="60">
        <v>4020844.7899999996</v>
      </c>
      <c r="BH26" s="60">
        <v>128133.06999999999</v>
      </c>
      <c r="BI26" s="60">
        <v>0</v>
      </c>
      <c r="BJ26" s="60">
        <v>0</v>
      </c>
      <c r="BK26" s="60">
        <v>-4005840.4699999997</v>
      </c>
      <c r="BL26" s="60">
        <v>0</v>
      </c>
      <c r="BM26" s="60">
        <v>0</v>
      </c>
      <c r="BN26" s="60">
        <v>0</v>
      </c>
      <c r="BO26" s="60">
        <v>-114247.9</v>
      </c>
      <c r="BP26" s="60">
        <v>-114247.9</v>
      </c>
      <c r="BQ26" s="60">
        <v>0</v>
      </c>
      <c r="BR26" s="60">
        <v>0</v>
      </c>
      <c r="BS26" s="60">
        <v>-15489523.74</v>
      </c>
      <c r="BT26" s="60">
        <v>-9293933.0100000016</v>
      </c>
      <c r="BU26" s="60">
        <v>-4595741.43</v>
      </c>
      <c r="BV26" s="60">
        <v>-863107.02</v>
      </c>
      <c r="BW26" s="60">
        <v>0</v>
      </c>
      <c r="BX26" s="60">
        <v>-362673.75</v>
      </c>
      <c r="BY26" s="60">
        <v>-736894.9</v>
      </c>
      <c r="BZ26" s="60">
        <v>501338.96</v>
      </c>
      <c r="CA26" s="60">
        <v>-138512.59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-47609.94</v>
      </c>
      <c r="CJ26" s="60">
        <v>-47609.94</v>
      </c>
      <c r="CK26" s="60">
        <v>0</v>
      </c>
      <c r="CL26" s="60">
        <v>79322564.070000008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1951494726.7800004</v>
      </c>
      <c r="E27" s="60">
        <v>1236962738.3300002</v>
      </c>
      <c r="F27" s="60">
        <v>1261428085.3000002</v>
      </c>
      <c r="G27" s="60">
        <v>-24465346.969999999</v>
      </c>
      <c r="H27" s="60">
        <v>0</v>
      </c>
      <c r="I27" s="60">
        <v>-213384219.25999987</v>
      </c>
      <c r="J27" s="60">
        <v>-231212323.89999986</v>
      </c>
      <c r="K27" s="60">
        <v>-1309067047.04</v>
      </c>
      <c r="L27" s="60">
        <v>1077854723.1400001</v>
      </c>
      <c r="M27" s="60">
        <v>17828104.640000001</v>
      </c>
      <c r="N27" s="60">
        <v>17828104.640000001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927106597.45000005</v>
      </c>
      <c r="AA27" s="60">
        <v>261688664.78999999</v>
      </c>
      <c r="AB27" s="60">
        <v>36812523.769999996</v>
      </c>
      <c r="AC27" s="60">
        <v>628605408.88999999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471064.73</v>
      </c>
      <c r="AK27" s="60">
        <v>471064.73</v>
      </c>
      <c r="AL27" s="60">
        <v>0</v>
      </c>
      <c r="AM27" s="60">
        <v>338545.53</v>
      </c>
      <c r="AN27" s="60">
        <v>338545.53</v>
      </c>
      <c r="AO27" s="60">
        <v>0</v>
      </c>
      <c r="AP27" s="60">
        <v>0</v>
      </c>
      <c r="AQ27" s="60">
        <v>0</v>
      </c>
      <c r="AR27" s="60">
        <v>0</v>
      </c>
      <c r="AS27" s="60">
        <v>-392992321.27999997</v>
      </c>
      <c r="AT27" s="60">
        <v>-3287926.63</v>
      </c>
      <c r="AU27" s="60">
        <v>-3299162.28</v>
      </c>
      <c r="AV27" s="60">
        <v>11235.65</v>
      </c>
      <c r="AW27" s="60">
        <v>-6587457.4499999993</v>
      </c>
      <c r="AX27" s="60">
        <v>-7451829.7699999996</v>
      </c>
      <c r="AY27" s="60">
        <v>-11735129.129999999</v>
      </c>
      <c r="AZ27" s="60">
        <v>-12143699.42</v>
      </c>
      <c r="BA27" s="60">
        <v>408570.29000000004</v>
      </c>
      <c r="BB27" s="60">
        <v>0</v>
      </c>
      <c r="BC27" s="60">
        <v>0</v>
      </c>
      <c r="BD27" s="60">
        <v>4283299.3599999994</v>
      </c>
      <c r="BE27" s="60">
        <v>864372.31999999983</v>
      </c>
      <c r="BF27" s="60">
        <v>2586460.63</v>
      </c>
      <c r="BG27" s="60">
        <v>2258343.17</v>
      </c>
      <c r="BH27" s="60">
        <v>328117.45999999996</v>
      </c>
      <c r="BI27" s="60">
        <v>0</v>
      </c>
      <c r="BJ27" s="60">
        <v>0</v>
      </c>
      <c r="BK27" s="60">
        <v>-1722088.31</v>
      </c>
      <c r="BL27" s="60">
        <v>1828135.6600000001</v>
      </c>
      <c r="BM27" s="60">
        <v>1828135.6600000001</v>
      </c>
      <c r="BN27" s="60">
        <v>0</v>
      </c>
      <c r="BO27" s="60">
        <v>-3872640.12</v>
      </c>
      <c r="BP27" s="60">
        <v>-3872640.12</v>
      </c>
      <c r="BQ27" s="60">
        <v>0</v>
      </c>
      <c r="BR27" s="60">
        <v>0</v>
      </c>
      <c r="BS27" s="60">
        <v>-375205710.52999997</v>
      </c>
      <c r="BT27" s="60">
        <v>-224627587.72</v>
      </c>
      <c r="BU27" s="60">
        <v>-102041729.94</v>
      </c>
      <c r="BV27" s="60">
        <v>-19187553.859999999</v>
      </c>
      <c r="BW27" s="60">
        <v>0</v>
      </c>
      <c r="BX27" s="60">
        <v>-18126297.379999999</v>
      </c>
      <c r="BY27" s="60">
        <v>-11222541.630000001</v>
      </c>
      <c r="BZ27" s="60">
        <v>0</v>
      </c>
      <c r="CA27" s="60">
        <v>0</v>
      </c>
      <c r="CB27" s="60">
        <v>93</v>
      </c>
      <c r="CC27" s="60">
        <v>93</v>
      </c>
      <c r="CD27" s="60">
        <v>-142</v>
      </c>
      <c r="CE27" s="60">
        <v>235</v>
      </c>
      <c r="CF27" s="60">
        <v>0</v>
      </c>
      <c r="CG27" s="60">
        <v>0</v>
      </c>
      <c r="CH27" s="60">
        <v>0</v>
      </c>
      <c r="CI27" s="60">
        <v>-5866815.21</v>
      </c>
      <c r="CJ27" s="60">
        <v>-5866815.21</v>
      </c>
      <c r="CK27" s="60">
        <v>0</v>
      </c>
      <c r="CL27" s="60">
        <v>1558502405.5000005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329147.88</v>
      </c>
      <c r="E28" s="60">
        <v>198906.99</v>
      </c>
      <c r="F28" s="60">
        <v>346101.29</v>
      </c>
      <c r="G28" s="60">
        <v>-147194.29999999999</v>
      </c>
      <c r="H28" s="60">
        <v>0</v>
      </c>
      <c r="I28" s="60">
        <v>-15965.510000000009</v>
      </c>
      <c r="J28" s="60">
        <v>66921.260000000009</v>
      </c>
      <c r="K28" s="60">
        <v>-339750.93</v>
      </c>
      <c r="L28" s="60">
        <v>406672.19</v>
      </c>
      <c r="M28" s="60">
        <v>-82886.770000000019</v>
      </c>
      <c r="N28" s="60">
        <v>159149.31</v>
      </c>
      <c r="O28" s="60">
        <v>-242036.08000000002</v>
      </c>
      <c r="P28" s="60">
        <v>0</v>
      </c>
      <c r="Q28" s="60">
        <v>0</v>
      </c>
      <c r="R28" s="60">
        <v>0</v>
      </c>
      <c r="S28" s="60">
        <v>92577.450000000012</v>
      </c>
      <c r="T28" s="60">
        <v>238458.14</v>
      </c>
      <c r="U28" s="60">
        <v>-31241.42</v>
      </c>
      <c r="V28" s="60">
        <v>269699.56</v>
      </c>
      <c r="W28" s="60">
        <v>-145880.69</v>
      </c>
      <c r="X28" s="60">
        <v>14634.4</v>
      </c>
      <c r="Y28" s="60">
        <v>-160515.09</v>
      </c>
      <c r="Z28" s="60">
        <v>53628.95</v>
      </c>
      <c r="AA28" s="60">
        <v>24635.58</v>
      </c>
      <c r="AB28" s="60">
        <v>0</v>
      </c>
      <c r="AC28" s="60">
        <v>0</v>
      </c>
      <c r="AD28" s="60">
        <v>28993.37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-6833926.2400000002</v>
      </c>
      <c r="AT28" s="60">
        <v>-139332.14999999997</v>
      </c>
      <c r="AU28" s="60">
        <v>-517383.16</v>
      </c>
      <c r="AV28" s="60">
        <v>378051.01</v>
      </c>
      <c r="AW28" s="60">
        <v>148186.75999999931</v>
      </c>
      <c r="AX28" s="60">
        <v>451149.09999999963</v>
      </c>
      <c r="AY28" s="60">
        <v>-4864848.08</v>
      </c>
      <c r="AZ28" s="60">
        <v>-3105111.97</v>
      </c>
      <c r="BA28" s="60">
        <v>-2090645.85</v>
      </c>
      <c r="BB28" s="60">
        <v>0</v>
      </c>
      <c r="BC28" s="60">
        <v>330909.74</v>
      </c>
      <c r="BD28" s="60">
        <v>5315997.18</v>
      </c>
      <c r="BE28" s="60">
        <v>-302962.34000000032</v>
      </c>
      <c r="BF28" s="60">
        <v>2427377.3199999998</v>
      </c>
      <c r="BG28" s="60">
        <v>1821838.5399999998</v>
      </c>
      <c r="BH28" s="60">
        <v>770650.37</v>
      </c>
      <c r="BI28" s="60">
        <v>0</v>
      </c>
      <c r="BJ28" s="60">
        <v>-165111.59000000003</v>
      </c>
      <c r="BK28" s="60">
        <v>-2730339.66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-6778781.1399999997</v>
      </c>
      <c r="BT28" s="60">
        <v>-90804.060000000085</v>
      </c>
      <c r="BU28" s="60">
        <v>-4508383</v>
      </c>
      <c r="BV28" s="60">
        <v>-1360508.26</v>
      </c>
      <c r="BW28" s="60">
        <v>0</v>
      </c>
      <c r="BX28" s="60">
        <v>-22160.55</v>
      </c>
      <c r="BY28" s="60">
        <v>-857496.21</v>
      </c>
      <c r="BZ28" s="60">
        <v>60570.94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-63999.71</v>
      </c>
      <c r="CJ28" s="60">
        <v>-63999.71</v>
      </c>
      <c r="CK28" s="60">
        <v>0</v>
      </c>
      <c r="CL28" s="60">
        <v>-6504778.3600000003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88230506.166633636</v>
      </c>
      <c r="E29" s="60">
        <v>45710876.999999978</v>
      </c>
      <c r="F29" s="60">
        <v>66336373.689999983</v>
      </c>
      <c r="G29" s="60">
        <v>-20598579.400000006</v>
      </c>
      <c r="H29" s="60">
        <v>-26917.29</v>
      </c>
      <c r="I29" s="60">
        <v>4285531.4900000105</v>
      </c>
      <c r="J29" s="60">
        <v>2715186.7100000083</v>
      </c>
      <c r="K29" s="60">
        <v>-67172340.629999995</v>
      </c>
      <c r="L29" s="60">
        <v>69887527.340000004</v>
      </c>
      <c r="M29" s="60">
        <v>1557995.4000000022</v>
      </c>
      <c r="N29" s="60">
        <v>18160582.150000002</v>
      </c>
      <c r="O29" s="60">
        <v>-16602586.75</v>
      </c>
      <c r="P29" s="60">
        <v>12349.379999999997</v>
      </c>
      <c r="Q29" s="60">
        <v>22760.329999999998</v>
      </c>
      <c r="R29" s="60">
        <v>-10410.950000000001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38234097.676633656</v>
      </c>
      <c r="AA29" s="60">
        <v>38234097.676633656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-58026236.363479793</v>
      </c>
      <c r="AT29" s="60">
        <v>-1129628.3000000003</v>
      </c>
      <c r="AU29" s="60">
        <v>-2162865.9700000002</v>
      </c>
      <c r="AV29" s="60">
        <v>1033237.6699999999</v>
      </c>
      <c r="AW29" s="60">
        <v>-681646.71000000648</v>
      </c>
      <c r="AX29" s="60">
        <v>-1450011.0200000089</v>
      </c>
      <c r="AY29" s="60">
        <v>-12594141.540000007</v>
      </c>
      <c r="AZ29" s="60">
        <v>-12672775.920000007</v>
      </c>
      <c r="BA29" s="60">
        <v>-3398129.3299999996</v>
      </c>
      <c r="BB29" s="60">
        <v>0</v>
      </c>
      <c r="BC29" s="60">
        <v>3476763.71</v>
      </c>
      <c r="BD29" s="60">
        <v>11144130.519999998</v>
      </c>
      <c r="BE29" s="60">
        <v>768364.31000000238</v>
      </c>
      <c r="BF29" s="60">
        <v>6115701.9400000032</v>
      </c>
      <c r="BG29" s="60">
        <v>6136369.5000000028</v>
      </c>
      <c r="BH29" s="60">
        <v>1667645.25</v>
      </c>
      <c r="BI29" s="60">
        <v>0</v>
      </c>
      <c r="BJ29" s="60">
        <v>-1688312.81</v>
      </c>
      <c r="BK29" s="60">
        <v>-5347337.6300000008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-42694001.753479786</v>
      </c>
      <c r="BT29" s="60">
        <v>-18342650.549999971</v>
      </c>
      <c r="BU29" s="60">
        <v>-21339167.022998914</v>
      </c>
      <c r="BV29" s="60">
        <v>-2623031.0857695877</v>
      </c>
      <c r="BW29" s="60">
        <v>0</v>
      </c>
      <c r="BX29" s="60">
        <v>-5764837.697983345</v>
      </c>
      <c r="BY29" s="60">
        <v>-5894599.2705333233</v>
      </c>
      <c r="BZ29" s="60">
        <v>11092051.160000004</v>
      </c>
      <c r="CA29" s="60">
        <v>178232.71380534777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-13520959.6</v>
      </c>
      <c r="CJ29" s="60">
        <v>-13520959.6</v>
      </c>
      <c r="CK29" s="60">
        <v>0</v>
      </c>
      <c r="CL29" s="60">
        <v>30204269.803153843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300327717.54564083</v>
      </c>
      <c r="E30" s="60">
        <v>131897415.63000001</v>
      </c>
      <c r="F30" s="60">
        <v>144666332.71000001</v>
      </c>
      <c r="G30" s="60">
        <v>-12768917.08</v>
      </c>
      <c r="H30" s="60">
        <v>0</v>
      </c>
      <c r="I30" s="60">
        <v>52660171.210000016</v>
      </c>
      <c r="J30" s="60">
        <v>47356005.860000014</v>
      </c>
      <c r="K30" s="60">
        <v>-160878456.00999999</v>
      </c>
      <c r="L30" s="60">
        <v>208234461.87</v>
      </c>
      <c r="M30" s="60">
        <v>5304165.3500000006</v>
      </c>
      <c r="N30" s="60">
        <v>12570014.82</v>
      </c>
      <c r="O30" s="60">
        <v>-7265849.4699999997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104169611.35564077</v>
      </c>
      <c r="AA30" s="60">
        <v>57048748.758803383</v>
      </c>
      <c r="AB30" s="60">
        <v>47120862.596837379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11600519.35</v>
      </c>
      <c r="AK30" s="60">
        <v>11600519.35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-98761937.702001065</v>
      </c>
      <c r="AT30" s="60">
        <v>-348480.64</v>
      </c>
      <c r="AU30" s="60">
        <v>-366720.64</v>
      </c>
      <c r="AV30" s="60">
        <v>18240</v>
      </c>
      <c r="AW30" s="60">
        <v>116115.17999999996</v>
      </c>
      <c r="AX30" s="60">
        <v>166730.45999999996</v>
      </c>
      <c r="AY30" s="60">
        <v>-717222.79</v>
      </c>
      <c r="AZ30" s="60">
        <v>-798519.26</v>
      </c>
      <c r="BA30" s="60">
        <v>2289.5100000000002</v>
      </c>
      <c r="BB30" s="60">
        <v>0</v>
      </c>
      <c r="BC30" s="60">
        <v>79006.960000000006</v>
      </c>
      <c r="BD30" s="60">
        <v>883953.25</v>
      </c>
      <c r="BE30" s="60">
        <v>-50615.28</v>
      </c>
      <c r="BF30" s="60">
        <v>168327.85</v>
      </c>
      <c r="BG30" s="60">
        <v>196166.16</v>
      </c>
      <c r="BH30" s="60">
        <v>-9295.85</v>
      </c>
      <c r="BI30" s="60">
        <v>0</v>
      </c>
      <c r="BJ30" s="60">
        <v>-18542.46</v>
      </c>
      <c r="BK30" s="60">
        <v>-218943.13</v>
      </c>
      <c r="BL30" s="60">
        <v>0</v>
      </c>
      <c r="BM30" s="60">
        <v>0</v>
      </c>
      <c r="BN30" s="60">
        <v>0</v>
      </c>
      <c r="BO30" s="60">
        <v>-38.9</v>
      </c>
      <c r="BP30" s="60">
        <v>-38.9</v>
      </c>
      <c r="BQ30" s="60">
        <v>0</v>
      </c>
      <c r="BR30" s="60">
        <v>0</v>
      </c>
      <c r="BS30" s="60">
        <v>-95235109.07200107</v>
      </c>
      <c r="BT30" s="60">
        <v>-74053871.510000005</v>
      </c>
      <c r="BU30" s="60">
        <v>-14503613.354485847</v>
      </c>
      <c r="BV30" s="60">
        <v>-5714369.0265624896</v>
      </c>
      <c r="BW30" s="60">
        <v>0</v>
      </c>
      <c r="BX30" s="60">
        <v>-836290.47389063542</v>
      </c>
      <c r="BY30" s="60">
        <v>-899697.11706210207</v>
      </c>
      <c r="BZ30" s="60">
        <v>2463370.4300000002</v>
      </c>
      <c r="CA30" s="60">
        <v>-1690638.02</v>
      </c>
      <c r="CB30" s="60">
        <v>-3294424.2699999996</v>
      </c>
      <c r="CC30" s="60">
        <v>-3294424.2699999996</v>
      </c>
      <c r="CD30" s="60">
        <v>-21472706.07</v>
      </c>
      <c r="CE30" s="60">
        <v>18178281.800000001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201565779.84363976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163343343.44590384</v>
      </c>
      <c r="E31" s="60">
        <v>103365248.94999999</v>
      </c>
      <c r="F31" s="60">
        <v>113941845.13</v>
      </c>
      <c r="G31" s="60">
        <v>-9698995.5899999999</v>
      </c>
      <c r="H31" s="60">
        <v>-877600.59</v>
      </c>
      <c r="I31" s="60">
        <v>-2784609.0000000075</v>
      </c>
      <c r="J31" s="60">
        <v>2645674.8799999952</v>
      </c>
      <c r="K31" s="60">
        <v>-115702618.8</v>
      </c>
      <c r="L31" s="60">
        <v>118348293.67999999</v>
      </c>
      <c r="M31" s="60">
        <v>-5764709.3800000027</v>
      </c>
      <c r="N31" s="60">
        <v>12524081.449999999</v>
      </c>
      <c r="O31" s="60">
        <v>-18288790.830000002</v>
      </c>
      <c r="P31" s="60">
        <v>334425.5</v>
      </c>
      <c r="Q31" s="60">
        <v>788867.77</v>
      </c>
      <c r="R31" s="60">
        <v>-454442.27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62762703.495903865</v>
      </c>
      <c r="AA31" s="60">
        <v>62762703.495903865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-83828461.790437579</v>
      </c>
      <c r="AT31" s="60">
        <v>-8139493.7300000004</v>
      </c>
      <c r="AU31" s="60">
        <v>-12223951.050000001</v>
      </c>
      <c r="AV31" s="60">
        <v>4084457.3200000003</v>
      </c>
      <c r="AW31" s="60">
        <v>1602330.7999999952</v>
      </c>
      <c r="AX31" s="60">
        <v>-1194109.9000000022</v>
      </c>
      <c r="AY31" s="60">
        <v>-31164301.27</v>
      </c>
      <c r="AZ31" s="60">
        <v>-16680040.119999999</v>
      </c>
      <c r="BA31" s="60">
        <v>-14484261.15</v>
      </c>
      <c r="BB31" s="60">
        <v>0</v>
      </c>
      <c r="BC31" s="60">
        <v>0</v>
      </c>
      <c r="BD31" s="60">
        <v>29970191.369999997</v>
      </c>
      <c r="BE31" s="60">
        <v>2796440.6999999974</v>
      </c>
      <c r="BF31" s="60">
        <v>14852858.659999998</v>
      </c>
      <c r="BG31" s="60">
        <v>10161236.789999999</v>
      </c>
      <c r="BH31" s="60">
        <v>4691621.8699999992</v>
      </c>
      <c r="BI31" s="60">
        <v>0</v>
      </c>
      <c r="BJ31" s="60">
        <v>0</v>
      </c>
      <c r="BK31" s="60">
        <v>-12056417.960000001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-52352305.590437576</v>
      </c>
      <c r="BT31" s="60">
        <v>-29059722.709999997</v>
      </c>
      <c r="BU31" s="60">
        <v>-17927333.940318383</v>
      </c>
      <c r="BV31" s="60">
        <v>-7761863.0943561932</v>
      </c>
      <c r="BW31" s="60">
        <v>0</v>
      </c>
      <c r="BX31" s="60">
        <v>-2158213.3457630007</v>
      </c>
      <c r="BY31" s="60">
        <v>0</v>
      </c>
      <c r="BZ31" s="60">
        <v>4613333.8999999994</v>
      </c>
      <c r="CA31" s="60">
        <v>-58506.400000000001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-24938993.27</v>
      </c>
      <c r="CJ31" s="60">
        <v>-24938993.27</v>
      </c>
      <c r="CK31" s="60">
        <v>0</v>
      </c>
      <c r="CL31" s="60">
        <v>79514881.655466259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51963168.652276963</v>
      </c>
      <c r="E32" s="60">
        <v>26960879.300000004</v>
      </c>
      <c r="F32" s="60">
        <v>49546968.510000005</v>
      </c>
      <c r="G32" s="60">
        <v>-21442122.100000001</v>
      </c>
      <c r="H32" s="60">
        <v>-1143967.1100000001</v>
      </c>
      <c r="I32" s="60">
        <v>3365251.1699999985</v>
      </c>
      <c r="J32" s="60">
        <v>4566507</v>
      </c>
      <c r="K32" s="60">
        <v>-50919927.710000001</v>
      </c>
      <c r="L32" s="60">
        <v>55486434.710000001</v>
      </c>
      <c r="M32" s="60">
        <v>-973814.60000000149</v>
      </c>
      <c r="N32" s="60">
        <v>21187035.460000001</v>
      </c>
      <c r="O32" s="60">
        <v>-22160850.060000002</v>
      </c>
      <c r="P32" s="60">
        <v>-227441.22999999998</v>
      </c>
      <c r="Q32" s="60">
        <v>1257676.71</v>
      </c>
      <c r="R32" s="60">
        <v>-1485117.94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21636989.322276957</v>
      </c>
      <c r="AA32" s="60">
        <v>10136446.565292563</v>
      </c>
      <c r="AB32" s="60">
        <v>0</v>
      </c>
      <c r="AC32" s="60">
        <v>386446.58451380034</v>
      </c>
      <c r="AD32" s="60">
        <v>9274292.3540389668</v>
      </c>
      <c r="AE32" s="60">
        <v>40524.808907820268</v>
      </c>
      <c r="AF32" s="60">
        <v>0</v>
      </c>
      <c r="AG32" s="60">
        <v>1799279.0095238048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48.860000000000014</v>
      </c>
      <c r="AN32" s="60">
        <v>977.26</v>
      </c>
      <c r="AO32" s="60">
        <v>-928.4</v>
      </c>
      <c r="AP32" s="60">
        <v>0</v>
      </c>
      <c r="AQ32" s="60">
        <v>0</v>
      </c>
      <c r="AR32" s="60">
        <v>0</v>
      </c>
      <c r="AS32" s="60">
        <v>-34153032.838412531</v>
      </c>
      <c r="AT32" s="60">
        <v>-947648.49000000022</v>
      </c>
      <c r="AU32" s="60">
        <v>-6178179.25</v>
      </c>
      <c r="AV32" s="60">
        <v>5230530.76</v>
      </c>
      <c r="AW32" s="60">
        <v>-1228123.8399999961</v>
      </c>
      <c r="AX32" s="60">
        <v>-3547760.4699999988</v>
      </c>
      <c r="AY32" s="60">
        <v>-54448428.200000003</v>
      </c>
      <c r="AZ32" s="60">
        <v>-48005910.710000001</v>
      </c>
      <c r="BA32" s="60">
        <v>-27780774.350000001</v>
      </c>
      <c r="BB32" s="60">
        <v>0</v>
      </c>
      <c r="BC32" s="60">
        <v>21338256.859999999</v>
      </c>
      <c r="BD32" s="60">
        <v>50900667.730000004</v>
      </c>
      <c r="BE32" s="60">
        <v>2319636.6300000027</v>
      </c>
      <c r="BF32" s="60">
        <v>43807865.600000001</v>
      </c>
      <c r="BG32" s="60">
        <v>39183020.359999999</v>
      </c>
      <c r="BH32" s="60">
        <v>21793081.670000002</v>
      </c>
      <c r="BI32" s="60">
        <v>0</v>
      </c>
      <c r="BJ32" s="60">
        <v>-17168236.43</v>
      </c>
      <c r="BK32" s="60">
        <v>-41488228.969999999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-26833661.016651571</v>
      </c>
      <c r="BT32" s="60">
        <v>-12966624.68</v>
      </c>
      <c r="BU32" s="60">
        <v>-9275648.2128667384</v>
      </c>
      <c r="BV32" s="60">
        <v>-8061220.8328027157</v>
      </c>
      <c r="BW32" s="60">
        <v>0</v>
      </c>
      <c r="BX32" s="60">
        <v>-977562.32587134093</v>
      </c>
      <c r="BY32" s="60">
        <v>-1530095.4351107776</v>
      </c>
      <c r="BZ32" s="60">
        <v>7239188.0099999998</v>
      </c>
      <c r="CA32" s="60">
        <v>-1261697.54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-5143599.4917609608</v>
      </c>
      <c r="CJ32" s="60">
        <v>-5143599.4917609608</v>
      </c>
      <c r="CK32" s="60">
        <v>0</v>
      </c>
      <c r="CL32" s="60">
        <v>17810135.813864432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5001198.1784172347</v>
      </c>
      <c r="E33" s="60">
        <v>2490542</v>
      </c>
      <c r="F33" s="60">
        <v>3586138.59</v>
      </c>
      <c r="G33" s="60">
        <v>-1095596.5900000001</v>
      </c>
      <c r="H33" s="60">
        <v>0</v>
      </c>
      <c r="I33" s="60">
        <v>528433.7100000002</v>
      </c>
      <c r="J33" s="60">
        <v>691754.58000000007</v>
      </c>
      <c r="K33" s="60">
        <v>-3834639.59</v>
      </c>
      <c r="L33" s="60">
        <v>4526394.17</v>
      </c>
      <c r="M33" s="60">
        <v>-163320.86999999988</v>
      </c>
      <c r="N33" s="60">
        <v>972049.51</v>
      </c>
      <c r="O33" s="60">
        <v>-1135370.3799999999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1994764.7884172352</v>
      </c>
      <c r="AA33" s="60">
        <v>1994764.7884172352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-12542.32</v>
      </c>
      <c r="AN33" s="60">
        <v>-12542.32</v>
      </c>
      <c r="AO33" s="60">
        <v>0</v>
      </c>
      <c r="AP33" s="60">
        <v>0</v>
      </c>
      <c r="AQ33" s="60">
        <v>0</v>
      </c>
      <c r="AR33" s="60">
        <v>0</v>
      </c>
      <c r="AS33" s="60">
        <v>-49092760.177597404</v>
      </c>
      <c r="AT33" s="60">
        <v>-277120.26000000007</v>
      </c>
      <c r="AU33" s="60">
        <v>-551727.42000000004</v>
      </c>
      <c r="AV33" s="60">
        <v>274607.15999999997</v>
      </c>
      <c r="AW33" s="60">
        <v>-261976.50000000012</v>
      </c>
      <c r="AX33" s="60">
        <v>-248547.14000000013</v>
      </c>
      <c r="AY33" s="60">
        <v>-1655291.83</v>
      </c>
      <c r="AZ33" s="60">
        <v>-1362813.25</v>
      </c>
      <c r="BA33" s="60">
        <v>-405072.47</v>
      </c>
      <c r="BB33" s="60">
        <v>0</v>
      </c>
      <c r="BC33" s="60">
        <v>112593.89000000001</v>
      </c>
      <c r="BD33" s="60">
        <v>1406744.69</v>
      </c>
      <c r="BE33" s="60">
        <v>-13429.359999999986</v>
      </c>
      <c r="BF33" s="60">
        <v>564010.13</v>
      </c>
      <c r="BG33" s="60">
        <v>408967.18</v>
      </c>
      <c r="BH33" s="60">
        <v>214729.00000000003</v>
      </c>
      <c r="BI33" s="60">
        <v>0</v>
      </c>
      <c r="BJ33" s="60">
        <v>-59686.049999999996</v>
      </c>
      <c r="BK33" s="60">
        <v>-577439.49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-46811116.177597404</v>
      </c>
      <c r="BT33" s="60">
        <v>-998916.49</v>
      </c>
      <c r="BU33" s="60">
        <v>-28056250.53239299</v>
      </c>
      <c r="BV33" s="60">
        <v>-15444212.070919419</v>
      </c>
      <c r="BW33" s="60">
        <v>0</v>
      </c>
      <c r="BX33" s="60">
        <v>-791433.18073333101</v>
      </c>
      <c r="BY33" s="60">
        <v>-1956295.6735516677</v>
      </c>
      <c r="BZ33" s="60">
        <v>435991.76999999996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-1742547.24</v>
      </c>
      <c r="CJ33" s="60">
        <v>-1742547.24</v>
      </c>
      <c r="CK33" s="60">
        <v>0</v>
      </c>
      <c r="CL33" s="60">
        <v>-44091561.999180168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97748750.31637834</v>
      </c>
      <c r="E34" s="60">
        <v>93907413.600000009</v>
      </c>
      <c r="F34" s="60">
        <v>95542983.900000006</v>
      </c>
      <c r="G34" s="60">
        <v>-1635570.3</v>
      </c>
      <c r="H34" s="60">
        <v>0</v>
      </c>
      <c r="I34" s="60">
        <v>-14285586.589999964</v>
      </c>
      <c r="J34" s="60">
        <v>-14215098.099999964</v>
      </c>
      <c r="K34" s="60">
        <v>-85586615.389999971</v>
      </c>
      <c r="L34" s="60">
        <v>71371517.290000007</v>
      </c>
      <c r="M34" s="60">
        <v>-70488.490000000165</v>
      </c>
      <c r="N34" s="60">
        <v>268228.84999999986</v>
      </c>
      <c r="O34" s="60">
        <v>-338717.34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17213159.346378293</v>
      </c>
      <c r="AA34" s="60">
        <v>9694438.3435216546</v>
      </c>
      <c r="AB34" s="60">
        <v>0</v>
      </c>
      <c r="AC34" s="60">
        <v>7518721.0028566374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913763.96</v>
      </c>
      <c r="AN34" s="60">
        <v>956758.16999999993</v>
      </c>
      <c r="AO34" s="60">
        <v>-42994.21</v>
      </c>
      <c r="AP34" s="60">
        <v>0</v>
      </c>
      <c r="AQ34" s="60">
        <v>0</v>
      </c>
      <c r="AR34" s="60">
        <v>0</v>
      </c>
      <c r="AS34" s="60">
        <v>-73462536.921947062</v>
      </c>
      <c r="AT34" s="60">
        <v>-13337790.34</v>
      </c>
      <c r="AU34" s="60">
        <v>-14980290.710000001</v>
      </c>
      <c r="AV34" s="60">
        <v>1642500.37</v>
      </c>
      <c r="AW34" s="60">
        <v>-4978698.0800000206</v>
      </c>
      <c r="AX34" s="60">
        <v>-3603230.5000000224</v>
      </c>
      <c r="AY34" s="60">
        <v>-47771176.790000021</v>
      </c>
      <c r="AZ34" s="60">
        <v>-33968856.577069171</v>
      </c>
      <c r="BA34" s="60">
        <v>-13802320.212930851</v>
      </c>
      <c r="BB34" s="60">
        <v>0</v>
      </c>
      <c r="BC34" s="60">
        <v>0</v>
      </c>
      <c r="BD34" s="60">
        <v>44167946.289999999</v>
      </c>
      <c r="BE34" s="60">
        <v>-1375467.5799999982</v>
      </c>
      <c r="BF34" s="60">
        <v>3684901.7600000016</v>
      </c>
      <c r="BG34" s="60">
        <v>3656144.9440732296</v>
      </c>
      <c r="BH34" s="60">
        <v>28756.815926771989</v>
      </c>
      <c r="BI34" s="60">
        <v>0</v>
      </c>
      <c r="BJ34" s="60">
        <v>0</v>
      </c>
      <c r="BK34" s="60">
        <v>-5060369.34</v>
      </c>
      <c r="BL34" s="60">
        <v>0</v>
      </c>
      <c r="BM34" s="60">
        <v>0</v>
      </c>
      <c r="BN34" s="60">
        <v>0</v>
      </c>
      <c r="BO34" s="60">
        <v>-759619.65000000037</v>
      </c>
      <c r="BP34" s="60">
        <v>-759619.65000000037</v>
      </c>
      <c r="BQ34" s="60">
        <v>0</v>
      </c>
      <c r="BR34" s="60">
        <v>0</v>
      </c>
      <c r="BS34" s="60">
        <v>-54025048.181947038</v>
      </c>
      <c r="BT34" s="60">
        <v>-24880234.089999974</v>
      </c>
      <c r="BU34" s="60">
        <v>-26131313.983632192</v>
      </c>
      <c r="BV34" s="60">
        <v>-2756455.8957813685</v>
      </c>
      <c r="BW34" s="60">
        <v>0</v>
      </c>
      <c r="BX34" s="60">
        <v>-142206.07530891645</v>
      </c>
      <c r="BY34" s="60">
        <v>-839413.75812228641</v>
      </c>
      <c r="BZ34" s="60">
        <v>826554.26999999979</v>
      </c>
      <c r="CA34" s="60">
        <v>-101978.64910230103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-361380.67</v>
      </c>
      <c r="CJ34" s="60">
        <v>-361380.67</v>
      </c>
      <c r="CK34" s="60">
        <v>0</v>
      </c>
      <c r="CL34" s="60">
        <v>24286213.394431278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126491102.00999999</v>
      </c>
      <c r="E35" s="60">
        <v>48272667.189999998</v>
      </c>
      <c r="F35" s="60">
        <v>64399817.689999998</v>
      </c>
      <c r="G35" s="60">
        <v>-14932027.979999999</v>
      </c>
      <c r="H35" s="60">
        <v>-1195122.52</v>
      </c>
      <c r="I35" s="60">
        <v>-3246318.4200000074</v>
      </c>
      <c r="J35" s="60">
        <v>-2911262.2500000075</v>
      </c>
      <c r="K35" s="60">
        <v>-57190183.400000006</v>
      </c>
      <c r="L35" s="60">
        <v>54278921.149999999</v>
      </c>
      <c r="M35" s="60">
        <v>-207288.00999999978</v>
      </c>
      <c r="N35" s="60">
        <v>12462138.219999999</v>
      </c>
      <c r="O35" s="60">
        <v>-12669426.229999999</v>
      </c>
      <c r="P35" s="60">
        <v>-127768.15999999992</v>
      </c>
      <c r="Q35" s="60">
        <v>1250584.3600000001</v>
      </c>
      <c r="R35" s="60">
        <v>-1378352.52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81464753.239999995</v>
      </c>
      <c r="AA35" s="60">
        <v>81464753.239999995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-39932093.64159999</v>
      </c>
      <c r="AT35" s="60">
        <v>-11344470.380000003</v>
      </c>
      <c r="AU35" s="60">
        <v>-15880083.330000002</v>
      </c>
      <c r="AV35" s="60">
        <v>4535612.9499999993</v>
      </c>
      <c r="AW35" s="60">
        <v>2079258.0300000161</v>
      </c>
      <c r="AX35" s="60">
        <v>2597134.900000006</v>
      </c>
      <c r="AY35" s="60">
        <v>-89631291.409999996</v>
      </c>
      <c r="AZ35" s="60">
        <v>-96023165.409999996</v>
      </c>
      <c r="BA35" s="60">
        <v>-70515838</v>
      </c>
      <c r="BB35" s="60">
        <v>0</v>
      </c>
      <c r="BC35" s="60">
        <v>76907712</v>
      </c>
      <c r="BD35" s="60">
        <v>92228426.310000002</v>
      </c>
      <c r="BE35" s="60">
        <v>-517876.86999998987</v>
      </c>
      <c r="BF35" s="60">
        <v>42892064.950000003</v>
      </c>
      <c r="BG35" s="60">
        <v>54003883.950000003</v>
      </c>
      <c r="BH35" s="60">
        <v>25691518</v>
      </c>
      <c r="BI35" s="60">
        <v>0</v>
      </c>
      <c r="BJ35" s="60">
        <v>-36803337</v>
      </c>
      <c r="BK35" s="60">
        <v>-43409941.819999993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-23179528.011600003</v>
      </c>
      <c r="BT35" s="60">
        <v>-19198817.140000001</v>
      </c>
      <c r="BU35" s="60">
        <v>-4228264.9160000002</v>
      </c>
      <c r="BV35" s="60">
        <v>-2408850.5934000001</v>
      </c>
      <c r="BW35" s="60">
        <v>0</v>
      </c>
      <c r="BX35" s="60">
        <v>-393287.52220000001</v>
      </c>
      <c r="BY35" s="60">
        <v>0</v>
      </c>
      <c r="BZ35" s="60">
        <v>3049692.16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-7487353.2799999993</v>
      </c>
      <c r="CJ35" s="60">
        <v>-7487353.2799999993</v>
      </c>
      <c r="CK35" s="60">
        <v>0</v>
      </c>
      <c r="CL35" s="60">
        <v>86559008.368400007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283489986.79091179</v>
      </c>
      <c r="E37" s="60">
        <v>354477133.98999995</v>
      </c>
      <c r="F37" s="60">
        <v>364128372.36999995</v>
      </c>
      <c r="G37" s="60">
        <v>-9651238.3800000008</v>
      </c>
      <c r="H37" s="60">
        <v>0</v>
      </c>
      <c r="I37" s="60">
        <v>-125601794.81</v>
      </c>
      <c r="J37" s="60">
        <v>-125671439.75</v>
      </c>
      <c r="K37" s="60">
        <v>-372044366.55000001</v>
      </c>
      <c r="L37" s="60">
        <v>246372926.80000001</v>
      </c>
      <c r="M37" s="60">
        <v>69644.94</v>
      </c>
      <c r="N37" s="60">
        <v>147347.76</v>
      </c>
      <c r="O37" s="60">
        <v>-77702.820000000007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54584647.610911854</v>
      </c>
      <c r="AA37" s="60">
        <v>54584647.610911854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30000</v>
      </c>
      <c r="AN37" s="60">
        <v>30000</v>
      </c>
      <c r="AO37" s="60">
        <v>0</v>
      </c>
      <c r="AP37" s="60">
        <v>0</v>
      </c>
      <c r="AQ37" s="60">
        <v>0</v>
      </c>
      <c r="AR37" s="60">
        <v>0</v>
      </c>
      <c r="AS37" s="60">
        <v>-262888206.98673981</v>
      </c>
      <c r="AT37" s="60">
        <v>-5148723.9799999995</v>
      </c>
      <c r="AU37" s="60">
        <v>-5148723.9799999995</v>
      </c>
      <c r="AV37" s="60">
        <v>0</v>
      </c>
      <c r="AW37" s="60">
        <v>-1436919.7700000005</v>
      </c>
      <c r="AX37" s="60">
        <v>-1664433.7100000009</v>
      </c>
      <c r="AY37" s="60">
        <v>-21100983.550000001</v>
      </c>
      <c r="AZ37" s="60">
        <v>-24587381.460000001</v>
      </c>
      <c r="BA37" s="60">
        <v>-2364186.2800000003</v>
      </c>
      <c r="BB37" s="60">
        <v>0</v>
      </c>
      <c r="BC37" s="60">
        <v>5850584.1900000004</v>
      </c>
      <c r="BD37" s="60">
        <v>19436549.84</v>
      </c>
      <c r="BE37" s="60">
        <v>227513.94000000041</v>
      </c>
      <c r="BF37" s="60">
        <v>2572971.58</v>
      </c>
      <c r="BG37" s="60">
        <v>3285464.01</v>
      </c>
      <c r="BH37" s="60">
        <v>904.97</v>
      </c>
      <c r="BI37" s="60">
        <v>0</v>
      </c>
      <c r="BJ37" s="60">
        <v>-713397.4</v>
      </c>
      <c r="BK37" s="60">
        <v>-2345457.6399999997</v>
      </c>
      <c r="BL37" s="60">
        <v>0</v>
      </c>
      <c r="BM37" s="60">
        <v>0</v>
      </c>
      <c r="BN37" s="60">
        <v>0</v>
      </c>
      <c r="BO37" s="60">
        <v>-460070.72</v>
      </c>
      <c r="BP37" s="60">
        <v>-460070.72</v>
      </c>
      <c r="BQ37" s="60">
        <v>0</v>
      </c>
      <c r="BR37" s="60">
        <v>0</v>
      </c>
      <c r="BS37" s="60">
        <v>-239090519.9067398</v>
      </c>
      <c r="BT37" s="60">
        <v>-45308203.500000007</v>
      </c>
      <c r="BU37" s="60">
        <v>-128937691.9878495</v>
      </c>
      <c r="BV37" s="60">
        <v>-5345993.0170993926</v>
      </c>
      <c r="BW37" s="60">
        <v>0</v>
      </c>
      <c r="BX37" s="60">
        <v>-14556057.306035044</v>
      </c>
      <c r="BY37" s="60">
        <v>-38934057.971541107</v>
      </c>
      <c r="BZ37" s="60">
        <v>2342664.08</v>
      </c>
      <c r="CA37" s="60">
        <v>-8351180.2042147908</v>
      </c>
      <c r="CB37" s="60">
        <v>-16751972.609999999</v>
      </c>
      <c r="CC37" s="60">
        <v>-16751972.609999999</v>
      </c>
      <c r="CD37" s="60">
        <v>-20597075.809999999</v>
      </c>
      <c r="CE37" s="60">
        <v>3845103.2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20601779.804171979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435776872.26000005</v>
      </c>
      <c r="E38" s="60">
        <v>143168931.84</v>
      </c>
      <c r="F38" s="60">
        <v>143168931.84</v>
      </c>
      <c r="G38" s="60">
        <v>0</v>
      </c>
      <c r="H38" s="60">
        <v>0</v>
      </c>
      <c r="I38" s="60">
        <v>190422568.69000003</v>
      </c>
      <c r="J38" s="60">
        <v>190422568.69000003</v>
      </c>
      <c r="K38" s="60">
        <v>-156361685.66</v>
      </c>
      <c r="L38" s="60">
        <v>346784254.35000002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102185371.73</v>
      </c>
      <c r="AA38" s="60">
        <v>93079372.439999998</v>
      </c>
      <c r="AB38" s="60">
        <v>4153720.67</v>
      </c>
      <c r="AC38" s="60">
        <v>5688723.4399999995</v>
      </c>
      <c r="AD38" s="60">
        <v>-736444.82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-151771740.49000001</v>
      </c>
      <c r="AT38" s="60">
        <v>-10988.34</v>
      </c>
      <c r="AU38" s="60">
        <v>-10988.34</v>
      </c>
      <c r="AV38" s="60">
        <v>0</v>
      </c>
      <c r="AW38" s="60">
        <v>38968.079999999987</v>
      </c>
      <c r="AX38" s="60">
        <v>38968.079999999987</v>
      </c>
      <c r="AY38" s="60">
        <v>-82741.52</v>
      </c>
      <c r="AZ38" s="60">
        <v>-18260.96</v>
      </c>
      <c r="BA38" s="60">
        <v>-94667.89</v>
      </c>
      <c r="BB38" s="60">
        <v>0</v>
      </c>
      <c r="BC38" s="60">
        <v>30187.33</v>
      </c>
      <c r="BD38" s="60">
        <v>121709.59999999999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-111444160.64000002</v>
      </c>
      <c r="BT38" s="60">
        <v>-81191299.409999996</v>
      </c>
      <c r="BU38" s="60">
        <v>-17332127.399999999</v>
      </c>
      <c r="BV38" s="60">
        <v>-3567235.92</v>
      </c>
      <c r="BW38" s="60">
        <v>0</v>
      </c>
      <c r="BX38" s="60">
        <v>-792328.34</v>
      </c>
      <c r="BY38" s="60">
        <v>-1234349.1499999999</v>
      </c>
      <c r="BZ38" s="60">
        <v>0</v>
      </c>
      <c r="CA38" s="60">
        <v>-7326820.4199999999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-40355559.590000004</v>
      </c>
      <c r="CJ38" s="60">
        <v>-40355559.590000004</v>
      </c>
      <c r="CK38" s="60">
        <v>0</v>
      </c>
      <c r="CL38" s="60">
        <v>284005131.77000004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53489736.792479999</v>
      </c>
      <c r="E39" s="60">
        <v>17584635.390000001</v>
      </c>
      <c r="F39" s="60">
        <v>27544336</v>
      </c>
      <c r="G39" s="60">
        <v>-9959700.6099999994</v>
      </c>
      <c r="H39" s="60">
        <v>0</v>
      </c>
      <c r="I39" s="60">
        <v>-1248635.42</v>
      </c>
      <c r="J39" s="60">
        <v>-1129450.8500000015</v>
      </c>
      <c r="K39" s="60">
        <v>-28891843.5</v>
      </c>
      <c r="L39" s="60">
        <v>27762392.649999999</v>
      </c>
      <c r="M39" s="60">
        <v>-119184.56999999844</v>
      </c>
      <c r="N39" s="60">
        <v>8402390.0500000007</v>
      </c>
      <c r="O39" s="60">
        <v>-8521574.6199999992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37153736.822480001</v>
      </c>
      <c r="AA39" s="60">
        <v>41097982.473839998</v>
      </c>
      <c r="AB39" s="60">
        <v>3694996.8617199999</v>
      </c>
      <c r="AC39" s="60">
        <v>-8135426.8611599999</v>
      </c>
      <c r="AD39" s="60">
        <v>276621.21220000001</v>
      </c>
      <c r="AE39" s="60">
        <v>0</v>
      </c>
      <c r="AF39" s="60">
        <v>219563.13587999999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-26502605.204628993</v>
      </c>
      <c r="AT39" s="60">
        <v>-529585.26999999979</v>
      </c>
      <c r="AU39" s="60">
        <v>-2100369.63</v>
      </c>
      <c r="AV39" s="60">
        <v>1570784.36</v>
      </c>
      <c r="AW39" s="60">
        <v>-5387388.8599999957</v>
      </c>
      <c r="AX39" s="60">
        <v>-19363535.689999998</v>
      </c>
      <c r="AY39" s="60">
        <v>-39478915.549999997</v>
      </c>
      <c r="AZ39" s="60">
        <v>-6406994.2799999993</v>
      </c>
      <c r="BA39" s="60">
        <v>-35757299.609999999</v>
      </c>
      <c r="BB39" s="60">
        <v>0</v>
      </c>
      <c r="BC39" s="60">
        <v>2685378.34</v>
      </c>
      <c r="BD39" s="60">
        <v>20115379.859999999</v>
      </c>
      <c r="BE39" s="60">
        <v>13976146.830000002</v>
      </c>
      <c r="BF39" s="60">
        <v>26653673.080000002</v>
      </c>
      <c r="BG39" s="60">
        <v>3909519.98</v>
      </c>
      <c r="BH39" s="60">
        <v>24590935.920000002</v>
      </c>
      <c r="BI39" s="60">
        <v>0</v>
      </c>
      <c r="BJ39" s="60">
        <v>-1846782.82</v>
      </c>
      <c r="BK39" s="60">
        <v>-12677526.25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-20585631.074628998</v>
      </c>
      <c r="BT39" s="60">
        <v>-12446763.156313</v>
      </c>
      <c r="BU39" s="60">
        <v>-2979673.8793290001</v>
      </c>
      <c r="BV39" s="60">
        <v>-4388346.7522649998</v>
      </c>
      <c r="BW39" s="60">
        <v>0</v>
      </c>
      <c r="BX39" s="60">
        <v>-429407.46827999991</v>
      </c>
      <c r="BY39" s="60">
        <v>-2510538.7100220001</v>
      </c>
      <c r="BZ39" s="60">
        <v>2169345.1800000002</v>
      </c>
      <c r="CA39" s="60">
        <v>-246.28842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26987131.587851007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28088276.859999999</v>
      </c>
      <c r="E40" s="60">
        <v>23557667.439999998</v>
      </c>
      <c r="F40" s="60">
        <v>34501399.899999999</v>
      </c>
      <c r="G40" s="60">
        <v>-7319971.1200000001</v>
      </c>
      <c r="H40" s="60">
        <v>-3623761.34</v>
      </c>
      <c r="I40" s="60">
        <v>-1966292.5399999972</v>
      </c>
      <c r="J40" s="60">
        <v>-1775686.1199999973</v>
      </c>
      <c r="K40" s="60">
        <v>-35751527.219999999</v>
      </c>
      <c r="L40" s="60">
        <v>33975841.100000001</v>
      </c>
      <c r="M40" s="60">
        <v>-350817.75999999978</v>
      </c>
      <c r="N40" s="60">
        <v>5624450.1200000001</v>
      </c>
      <c r="O40" s="60">
        <v>-5975267.8799999999</v>
      </c>
      <c r="P40" s="60">
        <v>160211.33999999985</v>
      </c>
      <c r="Q40" s="60">
        <v>3756991.28</v>
      </c>
      <c r="R40" s="60">
        <v>-3596779.94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6496901.96</v>
      </c>
      <c r="AA40" s="60">
        <v>4360713.5</v>
      </c>
      <c r="AB40" s="60">
        <v>311809.7</v>
      </c>
      <c r="AC40" s="60">
        <v>1824378.76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-31347396.719999999</v>
      </c>
      <c r="AT40" s="60">
        <v>-2763394.58</v>
      </c>
      <c r="AU40" s="60">
        <v>-2830344.04</v>
      </c>
      <c r="AV40" s="60">
        <v>66949.460000000006</v>
      </c>
      <c r="AW40" s="60">
        <v>-2395339.9899999993</v>
      </c>
      <c r="AX40" s="60">
        <v>-2387388.5199999996</v>
      </c>
      <c r="AY40" s="60">
        <v>-12206573.190000001</v>
      </c>
      <c r="AZ40" s="60">
        <v>-6185067.6600000001</v>
      </c>
      <c r="BA40" s="60">
        <v>-9590401.0800000001</v>
      </c>
      <c r="BB40" s="60">
        <v>0</v>
      </c>
      <c r="BC40" s="60">
        <v>3568895.55</v>
      </c>
      <c r="BD40" s="60">
        <v>9819184.6700000018</v>
      </c>
      <c r="BE40" s="60">
        <v>-7951.4699999998556</v>
      </c>
      <c r="BF40" s="60">
        <v>756293.94000000006</v>
      </c>
      <c r="BG40" s="60">
        <v>517209.98</v>
      </c>
      <c r="BH40" s="60">
        <v>460205.32</v>
      </c>
      <c r="BI40" s="60">
        <v>0</v>
      </c>
      <c r="BJ40" s="60">
        <v>-221121.36</v>
      </c>
      <c r="BK40" s="60">
        <v>-764245.40999999992</v>
      </c>
      <c r="BL40" s="60">
        <v>0</v>
      </c>
      <c r="BM40" s="60">
        <v>0</v>
      </c>
      <c r="BN40" s="60">
        <v>0</v>
      </c>
      <c r="BO40" s="60">
        <v>-1379.44</v>
      </c>
      <c r="BP40" s="60">
        <v>-1379.44</v>
      </c>
      <c r="BQ40" s="60">
        <v>0</v>
      </c>
      <c r="BR40" s="60">
        <v>0</v>
      </c>
      <c r="BS40" s="60">
        <v>-26177614.390000001</v>
      </c>
      <c r="BT40" s="60">
        <v>-4316281.0200000005</v>
      </c>
      <c r="BU40" s="60">
        <v>-12083352.149999999</v>
      </c>
      <c r="BV40" s="60">
        <v>-8440905.2100000009</v>
      </c>
      <c r="BW40" s="60">
        <v>0</v>
      </c>
      <c r="BX40" s="60">
        <v>-2080610.19</v>
      </c>
      <c r="BY40" s="60">
        <v>-869299.9</v>
      </c>
      <c r="BZ40" s="60">
        <v>1854418.31</v>
      </c>
      <c r="CA40" s="60">
        <v>-241584.23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-9668.32</v>
      </c>
      <c r="CJ40" s="60">
        <v>-9668.32</v>
      </c>
      <c r="CK40" s="60">
        <v>0</v>
      </c>
      <c r="CL40" s="60">
        <v>-3259119.8599999994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1093427533.5354657</v>
      </c>
      <c r="E41" s="60">
        <v>932005094.77996087</v>
      </c>
      <c r="F41" s="60">
        <v>951725523.31996083</v>
      </c>
      <c r="G41" s="60">
        <v>-19720428.539999999</v>
      </c>
      <c r="H41" s="60">
        <v>0</v>
      </c>
      <c r="I41" s="60">
        <v>52188086.160000145</v>
      </c>
      <c r="J41" s="60">
        <v>47930843.850000143</v>
      </c>
      <c r="K41" s="60">
        <v>-1125546743.8799999</v>
      </c>
      <c r="L41" s="60">
        <v>1173477587.73</v>
      </c>
      <c r="M41" s="60">
        <v>4257242.3100000005</v>
      </c>
      <c r="N41" s="60">
        <v>20889535.800000001</v>
      </c>
      <c r="O41" s="60">
        <v>-16632293.49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109234352.59550484</v>
      </c>
      <c r="AA41" s="60">
        <v>109234352.59550484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-657994417.74000001</v>
      </c>
      <c r="AT41" s="60">
        <v>-289611.28999999998</v>
      </c>
      <c r="AU41" s="60">
        <v>-289611.28999999998</v>
      </c>
      <c r="AV41" s="60">
        <v>0</v>
      </c>
      <c r="AW41" s="60">
        <v>-56860330.939999998</v>
      </c>
      <c r="AX41" s="60">
        <v>-56230896.920000002</v>
      </c>
      <c r="AY41" s="60">
        <v>-111027410.53</v>
      </c>
      <c r="AZ41" s="60">
        <v>-2030199.9999999963</v>
      </c>
      <c r="BA41" s="60">
        <v>-129939992.74000001</v>
      </c>
      <c r="BB41" s="60">
        <v>0</v>
      </c>
      <c r="BC41" s="60">
        <v>20942782.210000001</v>
      </c>
      <c r="BD41" s="60">
        <v>54796513.609999999</v>
      </c>
      <c r="BE41" s="60">
        <v>-629434.01999999769</v>
      </c>
      <c r="BF41" s="60">
        <v>10319463.570000002</v>
      </c>
      <c r="BG41" s="60">
        <v>75680.000000000931</v>
      </c>
      <c r="BH41" s="60">
        <v>12192011.060000001</v>
      </c>
      <c r="BI41" s="60">
        <v>0</v>
      </c>
      <c r="BJ41" s="60">
        <v>-1948227.4900000002</v>
      </c>
      <c r="BK41" s="60">
        <v>-10948897.59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-600844475.50999999</v>
      </c>
      <c r="BT41" s="60">
        <v>-493107167.60000002</v>
      </c>
      <c r="BU41" s="60">
        <v>-56092939.630000003</v>
      </c>
      <c r="BV41" s="60">
        <v>-18282479.050000001</v>
      </c>
      <c r="BW41" s="60">
        <v>0</v>
      </c>
      <c r="BX41" s="60">
        <v>-15447146.209999999</v>
      </c>
      <c r="BY41" s="60">
        <v>-9254397.1600000001</v>
      </c>
      <c r="BZ41" s="60">
        <v>5501699.9100000011</v>
      </c>
      <c r="CA41" s="60">
        <v>-14162045.77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435433115.79546571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47377614.471143633</v>
      </c>
      <c r="E42" s="60">
        <v>20926786.390000001</v>
      </c>
      <c r="F42" s="60">
        <v>21185444.690000001</v>
      </c>
      <c r="G42" s="60">
        <v>-258658.3</v>
      </c>
      <c r="H42" s="60">
        <v>0</v>
      </c>
      <c r="I42" s="60">
        <v>792266.39000000246</v>
      </c>
      <c r="J42" s="60">
        <v>792266.39000000246</v>
      </c>
      <c r="K42" s="60">
        <v>-11695272.189999998</v>
      </c>
      <c r="L42" s="60">
        <v>12487538.58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25658561.691143628</v>
      </c>
      <c r="AA42" s="60">
        <v>15294805.369804153</v>
      </c>
      <c r="AB42" s="60">
        <v>9783557.7144898959</v>
      </c>
      <c r="AC42" s="60">
        <v>533863.77947030752</v>
      </c>
      <c r="AD42" s="60">
        <v>46334.827379270282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-29285171.115693014</v>
      </c>
      <c r="AT42" s="60">
        <v>-26631.95</v>
      </c>
      <c r="AU42" s="60">
        <v>-26631.95</v>
      </c>
      <c r="AV42" s="60">
        <v>0</v>
      </c>
      <c r="AW42" s="60">
        <v>-283733.95999999996</v>
      </c>
      <c r="AX42" s="60">
        <v>-283733.95999999996</v>
      </c>
      <c r="AY42" s="60">
        <v>-1927603.59</v>
      </c>
      <c r="AZ42" s="60">
        <v>-30500</v>
      </c>
      <c r="BA42" s="60">
        <v>-2028220.29</v>
      </c>
      <c r="BB42" s="60">
        <v>0</v>
      </c>
      <c r="BC42" s="60">
        <v>131116.69999999995</v>
      </c>
      <c r="BD42" s="60">
        <v>1643869.6300000001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-26733212.645693015</v>
      </c>
      <c r="BT42" s="60">
        <v>-10512211.620000001</v>
      </c>
      <c r="BU42" s="60">
        <v>-8822546.5911660269</v>
      </c>
      <c r="BV42" s="60">
        <v>-6153808.1252419809</v>
      </c>
      <c r="BW42" s="60">
        <v>0</v>
      </c>
      <c r="BX42" s="60">
        <v>-700328.98679575778</v>
      </c>
      <c r="BY42" s="60">
        <v>-544317.32248924964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-2241592.5599999996</v>
      </c>
      <c r="CJ42" s="60">
        <v>-2241592.5599999996</v>
      </c>
      <c r="CK42" s="60">
        <v>0</v>
      </c>
      <c r="CL42" s="60">
        <v>18092443.355450619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830226.7899999998</v>
      </c>
      <c r="E43" s="60">
        <v>-627.74</v>
      </c>
      <c r="F43" s="60">
        <v>-1670.52</v>
      </c>
      <c r="G43" s="60">
        <v>871.83</v>
      </c>
      <c r="H43" s="60">
        <v>170.95</v>
      </c>
      <c r="I43" s="60">
        <v>830854.5299999998</v>
      </c>
      <c r="J43" s="60">
        <v>1639439.2599999998</v>
      </c>
      <c r="K43" s="60">
        <v>-7950.82</v>
      </c>
      <c r="L43" s="60">
        <v>1647390.0799999998</v>
      </c>
      <c r="M43" s="60">
        <v>-808584.73</v>
      </c>
      <c r="N43" s="60">
        <v>2982.42</v>
      </c>
      <c r="O43" s="60">
        <v>-811567.15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-4088800.6702143913</v>
      </c>
      <c r="AT43" s="60">
        <v>-6616432.8499999996</v>
      </c>
      <c r="AU43" s="60">
        <v>-7086326.1099999994</v>
      </c>
      <c r="AV43" s="60">
        <v>469893.26</v>
      </c>
      <c r="AW43" s="60">
        <v>5852668.6900000013</v>
      </c>
      <c r="AX43" s="60">
        <v>6445270.3400000008</v>
      </c>
      <c r="AY43" s="60">
        <v>-4941335.3</v>
      </c>
      <c r="AZ43" s="60">
        <v>-4941335.3</v>
      </c>
      <c r="BA43" s="60">
        <v>0</v>
      </c>
      <c r="BB43" s="60">
        <v>0</v>
      </c>
      <c r="BC43" s="60">
        <v>0</v>
      </c>
      <c r="BD43" s="60">
        <v>11386605.640000001</v>
      </c>
      <c r="BE43" s="60">
        <v>-592601.64999999991</v>
      </c>
      <c r="BF43" s="60">
        <v>2824396.05</v>
      </c>
      <c r="BG43" s="60">
        <v>2824396.05</v>
      </c>
      <c r="BH43" s="60">
        <v>0</v>
      </c>
      <c r="BI43" s="60">
        <v>0</v>
      </c>
      <c r="BJ43" s="60">
        <v>0</v>
      </c>
      <c r="BK43" s="60">
        <v>-3416997.6999999997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-3324321.3702143929</v>
      </c>
      <c r="BT43" s="60">
        <v>-251461.02</v>
      </c>
      <c r="BU43" s="60">
        <v>-2195102.8381302548</v>
      </c>
      <c r="BV43" s="60">
        <v>-873984.1315441085</v>
      </c>
      <c r="BW43" s="60">
        <v>0</v>
      </c>
      <c r="BX43" s="60">
        <v>-7375.1822386755175</v>
      </c>
      <c r="BY43" s="60">
        <v>-45581.318301354171</v>
      </c>
      <c r="BZ43" s="60">
        <v>49183.119999999995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-715.14</v>
      </c>
      <c r="CJ43" s="60">
        <v>-715.14</v>
      </c>
      <c r="CK43" s="60">
        <v>0</v>
      </c>
      <c r="CL43" s="60">
        <v>-3258573.8802143913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6718257.2064819196</v>
      </c>
      <c r="E44" s="60">
        <v>555286.82999999996</v>
      </c>
      <c r="F44" s="60">
        <v>564644.14</v>
      </c>
      <c r="G44" s="60">
        <v>-9357.31</v>
      </c>
      <c r="H44" s="60">
        <v>0</v>
      </c>
      <c r="I44" s="60">
        <v>-198079.36000000002</v>
      </c>
      <c r="J44" s="60">
        <v>-202368.02000000002</v>
      </c>
      <c r="K44" s="60">
        <v>-382320.15</v>
      </c>
      <c r="L44" s="60">
        <v>179952.13</v>
      </c>
      <c r="M44" s="60">
        <v>4288.6600000000008</v>
      </c>
      <c r="N44" s="60">
        <v>6085.27</v>
      </c>
      <c r="O44" s="60">
        <v>-1796.61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6361049.7364819199</v>
      </c>
      <c r="AA44" s="60">
        <v>4930636.1857907688</v>
      </c>
      <c r="AB44" s="60">
        <v>0</v>
      </c>
      <c r="AC44" s="60">
        <v>0</v>
      </c>
      <c r="AD44" s="60">
        <v>74690.868972452066</v>
      </c>
      <c r="AE44" s="60">
        <v>0</v>
      </c>
      <c r="AF44" s="60">
        <v>0</v>
      </c>
      <c r="AG44" s="60">
        <v>0</v>
      </c>
      <c r="AH44" s="60">
        <v>0</v>
      </c>
      <c r="AI44" s="60">
        <v>1355722.6817186982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-1186893.1865566492</v>
      </c>
      <c r="AT44" s="60">
        <v>0</v>
      </c>
      <c r="AU44" s="60">
        <v>0</v>
      </c>
      <c r="AV44" s="60">
        <v>0</v>
      </c>
      <c r="AW44" s="60">
        <v>0</v>
      </c>
      <c r="AX44" s="60">
        <v>1446</v>
      </c>
      <c r="AY44" s="60">
        <v>-5079</v>
      </c>
      <c r="AZ44" s="60">
        <v>0</v>
      </c>
      <c r="BA44" s="60">
        <v>-6793</v>
      </c>
      <c r="BB44" s="60">
        <v>0</v>
      </c>
      <c r="BC44" s="60">
        <v>1714</v>
      </c>
      <c r="BD44" s="60">
        <v>6525</v>
      </c>
      <c r="BE44" s="60">
        <v>-1446</v>
      </c>
      <c r="BF44" s="60">
        <v>5079</v>
      </c>
      <c r="BG44" s="60">
        <v>0</v>
      </c>
      <c r="BH44" s="60">
        <v>6793</v>
      </c>
      <c r="BI44" s="60">
        <v>0</v>
      </c>
      <c r="BJ44" s="60">
        <v>-1714</v>
      </c>
      <c r="BK44" s="60">
        <v>-6525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-1178394.8365566491</v>
      </c>
      <c r="BT44" s="60">
        <v>-66375.72</v>
      </c>
      <c r="BU44" s="60">
        <v>-590103.44096504909</v>
      </c>
      <c r="BV44" s="60">
        <v>-451806.60224535037</v>
      </c>
      <c r="BW44" s="60">
        <v>0</v>
      </c>
      <c r="BX44" s="60">
        <v>-3538.320067415882</v>
      </c>
      <c r="BY44" s="60">
        <v>-67128.753278833567</v>
      </c>
      <c r="BZ44" s="60">
        <v>558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-8498.35</v>
      </c>
      <c r="CJ44" s="60">
        <v>-8498.35</v>
      </c>
      <c r="CK44" s="60">
        <v>0</v>
      </c>
      <c r="CL44" s="60">
        <v>5531364.0199252702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586491425.7700001</v>
      </c>
      <c r="E45" s="60">
        <v>510752330.98000002</v>
      </c>
      <c r="F45" s="60">
        <v>510752330.98000002</v>
      </c>
      <c r="G45" s="60">
        <v>0</v>
      </c>
      <c r="H45" s="60">
        <v>0</v>
      </c>
      <c r="I45" s="60">
        <v>-246033084.79999998</v>
      </c>
      <c r="J45" s="60">
        <v>-246033084.79999998</v>
      </c>
      <c r="K45" s="60">
        <v>-458266769.32999998</v>
      </c>
      <c r="L45" s="60">
        <v>212233684.53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321772179.59000003</v>
      </c>
      <c r="AA45" s="60">
        <v>28300923.170000002</v>
      </c>
      <c r="AB45" s="60">
        <v>0</v>
      </c>
      <c r="AC45" s="60">
        <v>269648184.66000003</v>
      </c>
      <c r="AD45" s="60">
        <v>23721316.559999999</v>
      </c>
      <c r="AE45" s="60">
        <v>0</v>
      </c>
      <c r="AF45" s="60">
        <v>0</v>
      </c>
      <c r="AG45" s="60">
        <v>0</v>
      </c>
      <c r="AH45" s="60">
        <v>101755.2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-40424646.68206358</v>
      </c>
      <c r="AT45" s="60">
        <v>-119180.55</v>
      </c>
      <c r="AU45" s="60">
        <v>-119180.55</v>
      </c>
      <c r="AV45" s="60">
        <v>0</v>
      </c>
      <c r="AW45" s="60">
        <v>-2222300.6800000016</v>
      </c>
      <c r="AX45" s="60">
        <v>-2222300.6800000016</v>
      </c>
      <c r="AY45" s="60">
        <v>-14072814.920000002</v>
      </c>
      <c r="AZ45" s="60">
        <v>-251769.37999999998</v>
      </c>
      <c r="BA45" s="60">
        <v>-16482421.210000001</v>
      </c>
      <c r="BB45" s="60">
        <v>0</v>
      </c>
      <c r="BC45" s="60">
        <v>2661375.67</v>
      </c>
      <c r="BD45" s="60">
        <v>11850514.24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-38083165.452063575</v>
      </c>
      <c r="BT45" s="60">
        <v>-27720373.940000001</v>
      </c>
      <c r="BU45" s="60">
        <v>-4362802.6814092444</v>
      </c>
      <c r="BV45" s="60">
        <v>-379277.28859894082</v>
      </c>
      <c r="BW45" s="60">
        <v>0</v>
      </c>
      <c r="BX45" s="60">
        <v>-1797444.6966094403</v>
      </c>
      <c r="BY45" s="60">
        <v>-2757656.7643982335</v>
      </c>
      <c r="BZ45" s="60">
        <v>0</v>
      </c>
      <c r="CA45" s="60">
        <v>-1065610.0810477245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546066779.08793652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48480086.629999995</v>
      </c>
      <c r="E48" s="60">
        <v>3874967.8900000006</v>
      </c>
      <c r="F48" s="60">
        <v>4243491.7300000004</v>
      </c>
      <c r="G48" s="60">
        <v>-368523.84</v>
      </c>
      <c r="H48" s="60">
        <v>0</v>
      </c>
      <c r="I48" s="60">
        <v>42366060.149999999</v>
      </c>
      <c r="J48" s="60">
        <v>42366060.149999999</v>
      </c>
      <c r="K48" s="60">
        <v>-11862551.970000001</v>
      </c>
      <c r="L48" s="60">
        <v>54228612.119999997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2239058.59</v>
      </c>
      <c r="AA48" s="60">
        <v>955665.67999999993</v>
      </c>
      <c r="AB48" s="60">
        <v>0</v>
      </c>
      <c r="AC48" s="60">
        <v>1139552.48</v>
      </c>
      <c r="AD48" s="60">
        <v>143840.43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-10857341.539999999</v>
      </c>
      <c r="AT48" s="60">
        <v>-13000</v>
      </c>
      <c r="AU48" s="60">
        <v>-13000</v>
      </c>
      <c r="AV48" s="60">
        <v>0</v>
      </c>
      <c r="AW48" s="60">
        <v>-2567820.9699999997</v>
      </c>
      <c r="AX48" s="60">
        <v>-2567820.9699999997</v>
      </c>
      <c r="AY48" s="60">
        <v>-7592531.54</v>
      </c>
      <c r="AZ48" s="60">
        <v>-410000</v>
      </c>
      <c r="BA48" s="60">
        <v>-8844694</v>
      </c>
      <c r="BB48" s="60">
        <v>0</v>
      </c>
      <c r="BC48" s="60">
        <v>1662162.46</v>
      </c>
      <c r="BD48" s="60">
        <v>5024710.57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-8276520.5700000003</v>
      </c>
      <c r="BT48" s="60">
        <v>1182269.8899999999</v>
      </c>
      <c r="BU48" s="60">
        <v>-3025365.13</v>
      </c>
      <c r="BV48" s="60">
        <v>-5190239.1900000004</v>
      </c>
      <c r="BW48" s="60">
        <v>0</v>
      </c>
      <c r="BX48" s="60">
        <v>-73422.2</v>
      </c>
      <c r="BY48" s="60">
        <v>-1169763.94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37622745.089999996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33173463.029999997</v>
      </c>
      <c r="E49" s="60">
        <v>13511355.799999999</v>
      </c>
      <c r="F49" s="60">
        <v>16638946.939999999</v>
      </c>
      <c r="G49" s="60">
        <v>-3127591.14</v>
      </c>
      <c r="H49" s="60">
        <v>0</v>
      </c>
      <c r="I49" s="60">
        <v>12988205.18</v>
      </c>
      <c r="J49" s="60">
        <v>12988205.18</v>
      </c>
      <c r="K49" s="60">
        <v>-20934312.100000001</v>
      </c>
      <c r="L49" s="60">
        <v>33922517.280000001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6673902.0500000007</v>
      </c>
      <c r="AA49" s="60">
        <v>6454434.9800000004</v>
      </c>
      <c r="AB49" s="60">
        <v>0</v>
      </c>
      <c r="AC49" s="60">
        <v>0</v>
      </c>
      <c r="AD49" s="60">
        <v>219467.06999999998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-40183886.520000003</v>
      </c>
      <c r="AT49" s="60">
        <v>0</v>
      </c>
      <c r="AU49" s="60">
        <v>0</v>
      </c>
      <c r="AV49" s="60">
        <v>0</v>
      </c>
      <c r="AW49" s="60">
        <v>-1905065.8000000005</v>
      </c>
      <c r="AX49" s="60">
        <v>-1905937.0600000005</v>
      </c>
      <c r="AY49" s="60">
        <v>-12412864.48</v>
      </c>
      <c r="AZ49" s="60">
        <v>-501500</v>
      </c>
      <c r="BA49" s="60">
        <v>-11911364.48</v>
      </c>
      <c r="BB49" s="60">
        <v>0</v>
      </c>
      <c r="BC49" s="60">
        <v>0</v>
      </c>
      <c r="BD49" s="60">
        <v>10506927.42</v>
      </c>
      <c r="BE49" s="60">
        <v>871.25999999999976</v>
      </c>
      <c r="BF49" s="60">
        <v>4180.1899999999996</v>
      </c>
      <c r="BG49" s="60">
        <v>0</v>
      </c>
      <c r="BH49" s="60">
        <v>4180.1899999999996</v>
      </c>
      <c r="BI49" s="60">
        <v>0</v>
      </c>
      <c r="BJ49" s="60">
        <v>0</v>
      </c>
      <c r="BK49" s="60">
        <v>-3308.93</v>
      </c>
      <c r="BL49" s="60">
        <v>0</v>
      </c>
      <c r="BM49" s="60">
        <v>0</v>
      </c>
      <c r="BN49" s="60">
        <v>0</v>
      </c>
      <c r="BO49" s="60">
        <v>-218539.87</v>
      </c>
      <c r="BP49" s="60">
        <v>-218539.87</v>
      </c>
      <c r="BQ49" s="60">
        <v>0</v>
      </c>
      <c r="BR49" s="60">
        <v>0</v>
      </c>
      <c r="BS49" s="60">
        <v>-37964449.950000003</v>
      </c>
      <c r="BT49" s="60">
        <v>-31477150.59</v>
      </c>
      <c r="BU49" s="60">
        <v>-5115440.0599999996</v>
      </c>
      <c r="BV49" s="60">
        <v>-62894.59</v>
      </c>
      <c r="BW49" s="60">
        <v>0</v>
      </c>
      <c r="BX49" s="60">
        <v>-7436.6399999999994</v>
      </c>
      <c r="BY49" s="60">
        <v>-1097619.6700000002</v>
      </c>
      <c r="BZ49" s="60">
        <v>0</v>
      </c>
      <c r="CA49" s="60">
        <v>-203908.40000000002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-95830.900000000009</v>
      </c>
      <c r="CJ49" s="60">
        <v>-95830.900000000009</v>
      </c>
      <c r="CK49" s="60">
        <v>0</v>
      </c>
      <c r="CL49" s="60">
        <v>-7010423.4900000058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139329171.68000004</v>
      </c>
      <c r="E50" s="60">
        <v>153350331.60000002</v>
      </c>
      <c r="F50" s="60">
        <v>160933746.58000001</v>
      </c>
      <c r="G50" s="60">
        <v>-7583414.9800000004</v>
      </c>
      <c r="H50" s="60">
        <v>0</v>
      </c>
      <c r="I50" s="60">
        <v>-43807908.959999993</v>
      </c>
      <c r="J50" s="60">
        <v>-43815587.899999991</v>
      </c>
      <c r="K50" s="60">
        <v>-116663403.06999999</v>
      </c>
      <c r="L50" s="60">
        <v>72847815.170000002</v>
      </c>
      <c r="M50" s="60">
        <v>7678.9400000000023</v>
      </c>
      <c r="N50" s="60">
        <v>503580.84</v>
      </c>
      <c r="O50" s="60">
        <v>-495901.9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29786749.039999999</v>
      </c>
      <c r="AA50" s="60">
        <v>23453553.210000001</v>
      </c>
      <c r="AB50" s="60">
        <v>0</v>
      </c>
      <c r="AC50" s="60">
        <v>0</v>
      </c>
      <c r="AD50" s="60">
        <v>6333195.8300000001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-149093260.5</v>
      </c>
      <c r="AT50" s="60">
        <v>0</v>
      </c>
      <c r="AU50" s="60">
        <v>0</v>
      </c>
      <c r="AV50" s="60">
        <v>0</v>
      </c>
      <c r="AW50" s="60">
        <v>657226.32000000041</v>
      </c>
      <c r="AX50" s="60">
        <v>640976.48000000045</v>
      </c>
      <c r="AY50" s="60">
        <v>-4804956.17</v>
      </c>
      <c r="AZ50" s="60">
        <v>-1000</v>
      </c>
      <c r="BA50" s="60">
        <v>-6425235.5300000003</v>
      </c>
      <c r="BB50" s="60">
        <v>0</v>
      </c>
      <c r="BC50" s="60">
        <v>1621279.36</v>
      </c>
      <c r="BD50" s="60">
        <v>5445932.6500000004</v>
      </c>
      <c r="BE50" s="60">
        <v>16249.840000000002</v>
      </c>
      <c r="BF50" s="60">
        <v>26754.83</v>
      </c>
      <c r="BG50" s="60">
        <v>0</v>
      </c>
      <c r="BH50" s="60">
        <v>35782.39</v>
      </c>
      <c r="BI50" s="60">
        <v>0</v>
      </c>
      <c r="BJ50" s="60">
        <v>-9027.56</v>
      </c>
      <c r="BK50" s="60">
        <v>-10504.99</v>
      </c>
      <c r="BL50" s="60">
        <v>0</v>
      </c>
      <c r="BM50" s="60">
        <v>0</v>
      </c>
      <c r="BN50" s="60">
        <v>0</v>
      </c>
      <c r="BO50" s="60">
        <v>-5071397.07</v>
      </c>
      <c r="BP50" s="60">
        <v>-5071397.07</v>
      </c>
      <c r="BQ50" s="60">
        <v>0</v>
      </c>
      <c r="BR50" s="60">
        <v>0</v>
      </c>
      <c r="BS50" s="60">
        <v>-131285794.59999999</v>
      </c>
      <c r="BT50" s="60">
        <v>-75422666.569999993</v>
      </c>
      <c r="BU50" s="60">
        <v>-16902828.010000002</v>
      </c>
      <c r="BV50" s="60">
        <v>-11746845.09</v>
      </c>
      <c r="BW50" s="60">
        <v>0</v>
      </c>
      <c r="BX50" s="60">
        <v>-26029014.43</v>
      </c>
      <c r="BY50" s="60">
        <v>-1184440.5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-13393295.15</v>
      </c>
      <c r="CJ50" s="60">
        <v>-13393295.15</v>
      </c>
      <c r="CK50" s="60">
        <v>0</v>
      </c>
      <c r="CL50" s="60">
        <v>-9764088.819999963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48254984.921387851</v>
      </c>
      <c r="E51" s="60">
        <v>40603644.700000003</v>
      </c>
      <c r="F51" s="60">
        <v>47184252.700000003</v>
      </c>
      <c r="G51" s="60">
        <v>-6580608</v>
      </c>
      <c r="H51" s="60">
        <v>0</v>
      </c>
      <c r="I51" s="60">
        <v>-241927.35000000149</v>
      </c>
      <c r="J51" s="60">
        <v>-3559274.9400000013</v>
      </c>
      <c r="K51" s="60">
        <v>-25175542.170000002</v>
      </c>
      <c r="L51" s="60">
        <v>21616267.23</v>
      </c>
      <c r="M51" s="60">
        <v>3317347.59</v>
      </c>
      <c r="N51" s="60">
        <v>3317347.59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7893267.5713878479</v>
      </c>
      <c r="AA51" s="60">
        <v>7891886.1326889647</v>
      </c>
      <c r="AB51" s="60">
        <v>0</v>
      </c>
      <c r="AC51" s="60">
        <v>0</v>
      </c>
      <c r="AD51" s="60">
        <v>1381.438698883175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-50564584.801121533</v>
      </c>
      <c r="AT51" s="60">
        <v>-699559.16</v>
      </c>
      <c r="AU51" s="60">
        <v>-699559.16</v>
      </c>
      <c r="AV51" s="60">
        <v>0</v>
      </c>
      <c r="AW51" s="60">
        <v>1555266.8999999994</v>
      </c>
      <c r="AX51" s="60">
        <v>1555266.8999999994</v>
      </c>
      <c r="AY51" s="60">
        <v>-4541809.79</v>
      </c>
      <c r="AZ51" s="60">
        <v>-2239325.79</v>
      </c>
      <c r="BA51" s="60">
        <v>-3834973</v>
      </c>
      <c r="BB51" s="60">
        <v>0</v>
      </c>
      <c r="BC51" s="60">
        <v>1532489</v>
      </c>
      <c r="BD51" s="60">
        <v>6097076.6899999995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-1332326</v>
      </c>
      <c r="BP51" s="60">
        <v>-1332326</v>
      </c>
      <c r="BQ51" s="60">
        <v>0</v>
      </c>
      <c r="BR51" s="60">
        <v>0</v>
      </c>
      <c r="BS51" s="60">
        <v>-49492648.811121538</v>
      </c>
      <c r="BT51" s="60">
        <v>-20888963.213079579</v>
      </c>
      <c r="BU51" s="60">
        <v>-16832968.198324539</v>
      </c>
      <c r="BV51" s="60">
        <v>-2826582.5057050949</v>
      </c>
      <c r="BW51" s="60">
        <v>0</v>
      </c>
      <c r="BX51" s="60">
        <v>-2648348.9716324443</v>
      </c>
      <c r="BY51" s="60">
        <v>-1087028.6095917788</v>
      </c>
      <c r="BZ51" s="60">
        <v>0</v>
      </c>
      <c r="CA51" s="60">
        <v>-5208757.3127880991</v>
      </c>
      <c r="CB51" s="60">
        <v>-595317.73000000045</v>
      </c>
      <c r="CC51" s="60">
        <v>-595317.73000000045</v>
      </c>
      <c r="CD51" s="60">
        <v>-6689269.4900000002</v>
      </c>
      <c r="CE51" s="60">
        <v>6093951.7599999998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-2309599.8797336817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1868421.67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1868421.67</v>
      </c>
      <c r="AK52" s="60">
        <v>1868421.67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-35295499.200000003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-35295499.200000003</v>
      </c>
      <c r="BT52" s="60">
        <v>0</v>
      </c>
      <c r="BU52" s="60">
        <v>-20653220.210000001</v>
      </c>
      <c r="BV52" s="60">
        <v>-8311039.6100000003</v>
      </c>
      <c r="BW52" s="60">
        <v>0</v>
      </c>
      <c r="BX52" s="60">
        <v>0</v>
      </c>
      <c r="BY52" s="60">
        <v>-6331239.3799999999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-33427077.530000001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2260572.3800000018</v>
      </c>
      <c r="AT54" s="60">
        <v>0</v>
      </c>
      <c r="AU54" s="60">
        <v>0</v>
      </c>
      <c r="AV54" s="60">
        <v>0</v>
      </c>
      <c r="AW54" s="60">
        <v>2260572.3800000018</v>
      </c>
      <c r="AX54" s="60">
        <v>4023281.4200000018</v>
      </c>
      <c r="AY54" s="60">
        <v>-3975955.4199999981</v>
      </c>
      <c r="AZ54" s="60">
        <v>-3975955.4199999981</v>
      </c>
      <c r="BA54" s="60">
        <v>0</v>
      </c>
      <c r="BB54" s="60">
        <v>0</v>
      </c>
      <c r="BC54" s="60">
        <v>0</v>
      </c>
      <c r="BD54" s="60">
        <v>7999236.8399999999</v>
      </c>
      <c r="BE54" s="60">
        <v>-1762709.04</v>
      </c>
      <c r="BF54" s="60">
        <v>1471501.9699999997</v>
      </c>
      <c r="BG54" s="60">
        <v>1471501.9699999997</v>
      </c>
      <c r="BH54" s="60">
        <v>0</v>
      </c>
      <c r="BI54" s="60">
        <v>0</v>
      </c>
      <c r="BJ54" s="60">
        <v>0</v>
      </c>
      <c r="BK54" s="60">
        <v>-3234211.01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2260572.3800000018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2438487.8200000003</v>
      </c>
      <c r="E55" s="60">
        <v>2599639.0300000003</v>
      </c>
      <c r="F55" s="60">
        <v>2599639.0300000003</v>
      </c>
      <c r="G55" s="60">
        <v>0</v>
      </c>
      <c r="H55" s="60">
        <v>0</v>
      </c>
      <c r="I55" s="60">
        <v>-161151.20999999996</v>
      </c>
      <c r="J55" s="60">
        <v>-161151.20999999996</v>
      </c>
      <c r="K55" s="60">
        <v>-2463697.58</v>
      </c>
      <c r="L55" s="60">
        <v>2302546.37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-2372178.3516039457</v>
      </c>
      <c r="AT55" s="60">
        <v>-13150</v>
      </c>
      <c r="AU55" s="60">
        <v>-13150</v>
      </c>
      <c r="AV55" s="60">
        <v>0</v>
      </c>
      <c r="AW55" s="60">
        <v>-10443.221603945596</v>
      </c>
      <c r="AX55" s="60">
        <v>-10443.221603945596</v>
      </c>
      <c r="AY55" s="60">
        <v>-54362.771603945599</v>
      </c>
      <c r="AZ55" s="60">
        <v>-68200</v>
      </c>
      <c r="BA55" s="60">
        <v>13837.228396054399</v>
      </c>
      <c r="BB55" s="60">
        <v>0</v>
      </c>
      <c r="BC55" s="60">
        <v>0</v>
      </c>
      <c r="BD55" s="60">
        <v>43919.55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-2348585.13</v>
      </c>
      <c r="BT55" s="60">
        <v>-938681.61000000034</v>
      </c>
      <c r="BU55" s="60">
        <v>-933193.81999999983</v>
      </c>
      <c r="BV55" s="60">
        <v>-161020.75999999995</v>
      </c>
      <c r="BW55" s="60">
        <v>0</v>
      </c>
      <c r="BX55" s="60">
        <v>-15711.150000000001</v>
      </c>
      <c r="BY55" s="60">
        <v>-299977.79000000004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66309.468396054581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5960421.5699999994</v>
      </c>
      <c r="E56" s="60">
        <v>6984947.8099999996</v>
      </c>
      <c r="F56" s="60">
        <v>7020505.8399999999</v>
      </c>
      <c r="G56" s="60">
        <v>-35558.03</v>
      </c>
      <c r="H56" s="60">
        <v>0</v>
      </c>
      <c r="I56" s="60">
        <v>-1541759.37</v>
      </c>
      <c r="J56" s="60">
        <v>-1477736.9700000002</v>
      </c>
      <c r="K56" s="60">
        <v>-3745634.08</v>
      </c>
      <c r="L56" s="60">
        <v>2267897.11</v>
      </c>
      <c r="M56" s="60">
        <v>-64022.400000000009</v>
      </c>
      <c r="N56" s="60">
        <v>67306.509999999995</v>
      </c>
      <c r="O56" s="60">
        <v>-131328.91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517233.13</v>
      </c>
      <c r="AA56" s="60">
        <v>517233.13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-2373509.2799999998</v>
      </c>
      <c r="AT56" s="60">
        <v>-509276.49</v>
      </c>
      <c r="AU56" s="60">
        <v>-690526.49</v>
      </c>
      <c r="AV56" s="60">
        <v>181250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-87977.57</v>
      </c>
      <c r="BP56" s="60">
        <v>-87977.57</v>
      </c>
      <c r="BQ56" s="60">
        <v>0</v>
      </c>
      <c r="BR56" s="60">
        <v>0</v>
      </c>
      <c r="BS56" s="60">
        <v>-1776255.2199999997</v>
      </c>
      <c r="BT56" s="60">
        <v>-1511925.14</v>
      </c>
      <c r="BU56" s="60">
        <v>-208403.14</v>
      </c>
      <c r="BV56" s="60">
        <v>-17448.64</v>
      </c>
      <c r="BW56" s="60">
        <v>0</v>
      </c>
      <c r="BX56" s="60">
        <v>-12751.61</v>
      </c>
      <c r="BY56" s="60">
        <v>-24938.65</v>
      </c>
      <c r="BZ56" s="60">
        <v>0</v>
      </c>
      <c r="CA56" s="60">
        <v>-788.04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3586912.2899999996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3206208.89</v>
      </c>
      <c r="E57" s="60">
        <v>2197943.7400000002</v>
      </c>
      <c r="F57" s="60">
        <v>2295381.2400000002</v>
      </c>
      <c r="G57" s="60">
        <v>-97437.5</v>
      </c>
      <c r="H57" s="60">
        <v>0</v>
      </c>
      <c r="I57" s="60">
        <v>1008265.15</v>
      </c>
      <c r="J57" s="60">
        <v>1042545.79</v>
      </c>
      <c r="K57" s="60">
        <v>-2592037.37</v>
      </c>
      <c r="L57" s="60">
        <v>3634583.16</v>
      </c>
      <c r="M57" s="60">
        <v>-34280.639999999999</v>
      </c>
      <c r="N57" s="60">
        <v>14626.72</v>
      </c>
      <c r="O57" s="60">
        <v>-48907.360000000001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-17868774.48</v>
      </c>
      <c r="AT57" s="60">
        <v>-1709788.41</v>
      </c>
      <c r="AU57" s="60">
        <v>-1709788.41</v>
      </c>
      <c r="AV57" s="60">
        <v>0</v>
      </c>
      <c r="AW57" s="60">
        <v>-443187.33000000007</v>
      </c>
      <c r="AX57" s="60">
        <v>-1015293</v>
      </c>
      <c r="AY57" s="60">
        <v>-6739177.9400000004</v>
      </c>
      <c r="AZ57" s="60">
        <v>-6304179.9400000004</v>
      </c>
      <c r="BA57" s="60">
        <v>-434998</v>
      </c>
      <c r="BB57" s="60">
        <v>0</v>
      </c>
      <c r="BC57" s="60">
        <v>0</v>
      </c>
      <c r="BD57" s="60">
        <v>5723884.9400000004</v>
      </c>
      <c r="BE57" s="60">
        <v>572105.66999999993</v>
      </c>
      <c r="BF57" s="60">
        <v>2997777.57</v>
      </c>
      <c r="BG57" s="60">
        <v>2997777.57</v>
      </c>
      <c r="BH57" s="60">
        <v>0</v>
      </c>
      <c r="BI57" s="60">
        <v>0</v>
      </c>
      <c r="BJ57" s="60">
        <v>0</v>
      </c>
      <c r="BK57" s="60">
        <v>-2425671.9</v>
      </c>
      <c r="BL57" s="60">
        <v>0</v>
      </c>
      <c r="BM57" s="60">
        <v>0</v>
      </c>
      <c r="BN57" s="60">
        <v>0</v>
      </c>
      <c r="BO57" s="60">
        <v>-19941.180000000866</v>
      </c>
      <c r="BP57" s="60">
        <v>-19941.180000000866</v>
      </c>
      <c r="BQ57" s="60">
        <v>0</v>
      </c>
      <c r="BR57" s="60">
        <v>0</v>
      </c>
      <c r="BS57" s="60">
        <v>-15682975.49</v>
      </c>
      <c r="BT57" s="60">
        <v>-2849441.95</v>
      </c>
      <c r="BU57" s="60">
        <v>-7974473.6900000004</v>
      </c>
      <c r="BV57" s="60">
        <v>-398964.15</v>
      </c>
      <c r="BW57" s="60">
        <v>0</v>
      </c>
      <c r="BX57" s="60">
        <v>-190300.94</v>
      </c>
      <c r="BY57" s="60">
        <v>-4269794.76</v>
      </c>
      <c r="BZ57" s="60">
        <v>0</v>
      </c>
      <c r="CA57" s="60">
        <v>0</v>
      </c>
      <c r="CB57" s="60">
        <v>-12882.069999999992</v>
      </c>
      <c r="CC57" s="60">
        <v>-12882.069999999992</v>
      </c>
      <c r="CD57" s="60">
        <v>-92020.65</v>
      </c>
      <c r="CE57" s="60">
        <v>79138.58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-14662565.59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1731761.87</v>
      </c>
      <c r="E58" s="60">
        <v>1373923</v>
      </c>
      <c r="F58" s="60">
        <v>1373923</v>
      </c>
      <c r="G58" s="60">
        <v>0</v>
      </c>
      <c r="H58" s="60">
        <v>0</v>
      </c>
      <c r="I58" s="60">
        <v>-220879.99</v>
      </c>
      <c r="J58" s="60">
        <v>-220879.99</v>
      </c>
      <c r="K58" s="60">
        <v>-983017.05</v>
      </c>
      <c r="L58" s="60">
        <v>762137.06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578718.86</v>
      </c>
      <c r="AA58" s="60">
        <v>578718.86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-7854046.4500000011</v>
      </c>
      <c r="AT58" s="60">
        <v>-10364.849999999999</v>
      </c>
      <c r="AU58" s="60">
        <v>-10364.849999999999</v>
      </c>
      <c r="AV58" s="60">
        <v>0</v>
      </c>
      <c r="AW58" s="60">
        <v>-17971.340000000026</v>
      </c>
      <c r="AX58" s="60">
        <v>-17971.340000000026</v>
      </c>
      <c r="AY58" s="60">
        <v>-441254.97000000003</v>
      </c>
      <c r="AZ58" s="60">
        <v>-391863.09</v>
      </c>
      <c r="BA58" s="60">
        <v>-49391.88</v>
      </c>
      <c r="BB58" s="60">
        <v>0</v>
      </c>
      <c r="BC58" s="60">
        <v>0</v>
      </c>
      <c r="BD58" s="60">
        <v>423283.63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-7918812.9799999995</v>
      </c>
      <c r="BT58" s="60">
        <v>-393826.58999999997</v>
      </c>
      <c r="BU58" s="60">
        <v>-5142531.97</v>
      </c>
      <c r="BV58" s="60">
        <v>-2091463.4</v>
      </c>
      <c r="BW58" s="60">
        <v>0</v>
      </c>
      <c r="BX58" s="60">
        <v>4816982.05</v>
      </c>
      <c r="BY58" s="60">
        <v>-5295685.5</v>
      </c>
      <c r="BZ58" s="60">
        <v>0</v>
      </c>
      <c r="CA58" s="60">
        <v>187712.42999999996</v>
      </c>
      <c r="CB58" s="60">
        <v>92171.799999998999</v>
      </c>
      <c r="CC58" s="60">
        <v>92171.799999998999</v>
      </c>
      <c r="CD58" s="60">
        <v>-909687.47000000102</v>
      </c>
      <c r="CE58" s="60">
        <v>1001859.27</v>
      </c>
      <c r="CF58" s="60">
        <v>0</v>
      </c>
      <c r="CG58" s="60">
        <v>0</v>
      </c>
      <c r="CH58" s="60">
        <v>0</v>
      </c>
      <c r="CI58" s="60">
        <v>930.92</v>
      </c>
      <c r="CJ58" s="60">
        <v>930.92</v>
      </c>
      <c r="CK58" s="60">
        <v>0</v>
      </c>
      <c r="CL58" s="60">
        <v>-6122284.580000001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582.74</v>
      </c>
      <c r="E59" s="60">
        <v>0</v>
      </c>
      <c r="F59" s="60">
        <v>0</v>
      </c>
      <c r="G59" s="60">
        <v>0</v>
      </c>
      <c r="H59" s="60">
        <v>0</v>
      </c>
      <c r="I59" s="60">
        <v>582.74</v>
      </c>
      <c r="J59" s="60">
        <v>582.74</v>
      </c>
      <c r="K59" s="60">
        <v>0</v>
      </c>
      <c r="L59" s="60">
        <v>582.74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-26242.864880000001</v>
      </c>
      <c r="AT59" s="60">
        <v>0</v>
      </c>
      <c r="AU59" s="60">
        <v>0</v>
      </c>
      <c r="AV59" s="60">
        <v>0</v>
      </c>
      <c r="AW59" s="60">
        <v>524.04999999999995</v>
      </c>
      <c r="AX59" s="60">
        <v>524.04999999999995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524.04999999999995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19.8</v>
      </c>
      <c r="BP59" s="60">
        <v>19.8</v>
      </c>
      <c r="BQ59" s="60">
        <v>0</v>
      </c>
      <c r="BR59" s="60">
        <v>0</v>
      </c>
      <c r="BS59" s="60">
        <v>-26786.71488</v>
      </c>
      <c r="BT59" s="60">
        <v>-233.1</v>
      </c>
      <c r="BU59" s="60">
        <v>-7926.5361579999999</v>
      </c>
      <c r="BV59" s="60">
        <v>-2197.221712</v>
      </c>
      <c r="BW59" s="60">
        <v>0</v>
      </c>
      <c r="BX59" s="60">
        <v>0</v>
      </c>
      <c r="BY59" s="60">
        <v>-16429.85701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-25660.124879999999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18629240.140000001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18629240.140000001</v>
      </c>
      <c r="AA60" s="60">
        <v>19841492</v>
      </c>
      <c r="AB60" s="60">
        <v>0</v>
      </c>
      <c r="AC60" s="60">
        <v>-1212251.8600000001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-931462.37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-931462.37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-931462.37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17697777.77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1409698.52</v>
      </c>
      <c r="E61" s="60">
        <v>1932826.45</v>
      </c>
      <c r="F61" s="60">
        <v>1943836.46</v>
      </c>
      <c r="G61" s="60">
        <v>-11010.01</v>
      </c>
      <c r="H61" s="60">
        <v>0</v>
      </c>
      <c r="I61" s="60">
        <v>-691313.57000000007</v>
      </c>
      <c r="J61" s="60">
        <v>-522467.53</v>
      </c>
      <c r="K61" s="60">
        <v>-828875.06</v>
      </c>
      <c r="L61" s="60">
        <v>306407.53000000003</v>
      </c>
      <c r="M61" s="60">
        <v>-168846.04</v>
      </c>
      <c r="N61" s="60">
        <v>9622.1200000000008</v>
      </c>
      <c r="O61" s="60">
        <v>-178468.16</v>
      </c>
      <c r="P61" s="60">
        <v>0</v>
      </c>
      <c r="Q61" s="60">
        <v>0</v>
      </c>
      <c r="R61" s="60">
        <v>0</v>
      </c>
      <c r="S61" s="60">
        <v>82963.280000000028</v>
      </c>
      <c r="T61" s="60">
        <v>391111.4</v>
      </c>
      <c r="U61" s="60">
        <v>-140746.41</v>
      </c>
      <c r="V61" s="60">
        <v>531857.81000000006</v>
      </c>
      <c r="W61" s="60">
        <v>-308148.12</v>
      </c>
      <c r="X61" s="60">
        <v>1633.88</v>
      </c>
      <c r="Y61" s="60">
        <v>-309782</v>
      </c>
      <c r="Z61" s="60">
        <v>85222.36</v>
      </c>
      <c r="AA61" s="60">
        <v>53358.380000000005</v>
      </c>
      <c r="AB61" s="60">
        <v>0</v>
      </c>
      <c r="AC61" s="60">
        <v>6643.38</v>
      </c>
      <c r="AD61" s="60">
        <v>28626.729999999996</v>
      </c>
      <c r="AE61" s="60">
        <v>0</v>
      </c>
      <c r="AF61" s="60">
        <v>0</v>
      </c>
      <c r="AG61" s="60">
        <v>28.91</v>
      </c>
      <c r="AH61" s="60">
        <v>0</v>
      </c>
      <c r="AI61" s="60">
        <v>-3435.04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-2250624.5799999377</v>
      </c>
      <c r="AT61" s="60">
        <v>-861647.1</v>
      </c>
      <c r="AU61" s="60">
        <v>-904844.99</v>
      </c>
      <c r="AV61" s="60">
        <v>43197.89</v>
      </c>
      <c r="AW61" s="60">
        <v>-475791.64999999944</v>
      </c>
      <c r="AX61" s="60">
        <v>817214.8900000006</v>
      </c>
      <c r="AY61" s="60">
        <v>-3543371.17</v>
      </c>
      <c r="AZ61" s="60">
        <v>-3155523.04</v>
      </c>
      <c r="BA61" s="60">
        <v>-387848.13</v>
      </c>
      <c r="BB61" s="60">
        <v>0</v>
      </c>
      <c r="BC61" s="60">
        <v>0</v>
      </c>
      <c r="BD61" s="60">
        <v>4360586.0600000005</v>
      </c>
      <c r="BE61" s="60">
        <v>-1293006.54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-1293006.54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-913185.82999993803</v>
      </c>
      <c r="BT61" s="60">
        <v>-97856.209999999992</v>
      </c>
      <c r="BU61" s="60">
        <v>-442772.34999996424</v>
      </c>
      <c r="BV61" s="60">
        <v>-132554.46999998391</v>
      </c>
      <c r="BW61" s="60">
        <v>0</v>
      </c>
      <c r="BX61" s="60">
        <v>-219444.47999998927</v>
      </c>
      <c r="BY61" s="60">
        <v>-17884.470000000671</v>
      </c>
      <c r="BZ61" s="60">
        <v>0</v>
      </c>
      <c r="CA61" s="60">
        <v>-2673.85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-840926.05999993766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2347123.4300000006</v>
      </c>
      <c r="E62" s="60">
        <v>-46074.369999999995</v>
      </c>
      <c r="F62" s="60">
        <v>20710.8</v>
      </c>
      <c r="G62" s="60">
        <v>-66785.17</v>
      </c>
      <c r="H62" s="60">
        <v>0</v>
      </c>
      <c r="I62" s="60">
        <v>99423.779999999984</v>
      </c>
      <c r="J62" s="60">
        <v>99423.779999999984</v>
      </c>
      <c r="K62" s="60">
        <v>-97051.21</v>
      </c>
      <c r="L62" s="60">
        <v>196474.99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2293774.0200000005</v>
      </c>
      <c r="AA62" s="60">
        <v>1531393.07</v>
      </c>
      <c r="AB62" s="60">
        <v>6.76</v>
      </c>
      <c r="AC62" s="60">
        <v>462819.52</v>
      </c>
      <c r="AD62" s="60">
        <v>491704.50000000006</v>
      </c>
      <c r="AE62" s="60">
        <v>0</v>
      </c>
      <c r="AF62" s="60">
        <v>0</v>
      </c>
      <c r="AG62" s="60">
        <v>556.72</v>
      </c>
      <c r="AH62" s="60">
        <v>-192706.55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-5549975.0599997779</v>
      </c>
      <c r="AT62" s="60">
        <v>-47010.21</v>
      </c>
      <c r="AU62" s="60">
        <v>-52990.86</v>
      </c>
      <c r="AV62" s="60">
        <v>5980.65</v>
      </c>
      <c r="AW62" s="60">
        <v>-1948567.540000001</v>
      </c>
      <c r="AX62" s="60">
        <v>-1948567.540000001</v>
      </c>
      <c r="AY62" s="60">
        <v>-14034205.200000001</v>
      </c>
      <c r="AZ62" s="60">
        <v>-12231824.440000001</v>
      </c>
      <c r="BA62" s="60">
        <v>-1802380.76</v>
      </c>
      <c r="BB62" s="60">
        <v>0</v>
      </c>
      <c r="BC62" s="60">
        <v>0</v>
      </c>
      <c r="BD62" s="60">
        <v>12085637.66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-4414135.019999777</v>
      </c>
      <c r="BT62" s="60">
        <v>-568877.94999999995</v>
      </c>
      <c r="BU62" s="60">
        <v>-2562647.9199998379</v>
      </c>
      <c r="BV62" s="60">
        <v>-790062.54999995232</v>
      </c>
      <c r="BW62" s="60">
        <v>0</v>
      </c>
      <c r="BX62" s="60">
        <v>-385462.26999998093</v>
      </c>
      <c r="BY62" s="60">
        <v>-107084.33000000566</v>
      </c>
      <c r="BZ62" s="60">
        <v>0</v>
      </c>
      <c r="CA62" s="60">
        <v>0</v>
      </c>
      <c r="CB62" s="60">
        <v>859737.71</v>
      </c>
      <c r="CC62" s="60">
        <v>859737.71</v>
      </c>
      <c r="CD62" s="60">
        <v>-3413070.46</v>
      </c>
      <c r="CE62" s="60">
        <v>4272808.17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-3202851.6299997773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1313167</v>
      </c>
      <c r="E63" s="60">
        <v>1429896</v>
      </c>
      <c r="F63" s="60">
        <v>1437822</v>
      </c>
      <c r="G63" s="60">
        <v>-7926</v>
      </c>
      <c r="H63" s="60">
        <v>0</v>
      </c>
      <c r="I63" s="60">
        <v>-116729</v>
      </c>
      <c r="J63" s="60">
        <v>-120243</v>
      </c>
      <c r="K63" s="60">
        <v>-1373084</v>
      </c>
      <c r="L63" s="60">
        <v>1252841</v>
      </c>
      <c r="M63" s="60">
        <v>3514</v>
      </c>
      <c r="N63" s="60">
        <v>3938</v>
      </c>
      <c r="O63" s="60">
        <v>-424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-4326276.08</v>
      </c>
      <c r="AT63" s="60">
        <v>-47183</v>
      </c>
      <c r="AU63" s="60">
        <v>-47183</v>
      </c>
      <c r="AV63" s="60">
        <v>0</v>
      </c>
      <c r="AW63" s="60">
        <v>-986577.44</v>
      </c>
      <c r="AX63" s="60">
        <v>-2232781.44</v>
      </c>
      <c r="AY63" s="60">
        <v>1215699.56</v>
      </c>
      <c r="AZ63" s="60">
        <v>-1314331.44</v>
      </c>
      <c r="BA63" s="60">
        <v>2530031</v>
      </c>
      <c r="BB63" s="60">
        <v>0</v>
      </c>
      <c r="BC63" s="60">
        <v>0</v>
      </c>
      <c r="BD63" s="60">
        <v>-3448481</v>
      </c>
      <c r="BE63" s="60">
        <v>1246204</v>
      </c>
      <c r="BF63" s="60">
        <v>-1105012</v>
      </c>
      <c r="BG63" s="60">
        <v>160003</v>
      </c>
      <c r="BH63" s="60">
        <v>-1265015</v>
      </c>
      <c r="BI63" s="60">
        <v>0</v>
      </c>
      <c r="BJ63" s="60">
        <v>0</v>
      </c>
      <c r="BK63" s="60">
        <v>2351216</v>
      </c>
      <c r="BL63" s="60">
        <v>0</v>
      </c>
      <c r="BM63" s="60">
        <v>-2680</v>
      </c>
      <c r="BN63" s="60">
        <v>2680</v>
      </c>
      <c r="BO63" s="60">
        <v>-86069.64</v>
      </c>
      <c r="BP63" s="60">
        <v>-86069.64</v>
      </c>
      <c r="BQ63" s="60">
        <v>0</v>
      </c>
      <c r="BR63" s="60">
        <v>0</v>
      </c>
      <c r="BS63" s="60">
        <v>-3206446</v>
      </c>
      <c r="BT63" s="60">
        <v>-193528</v>
      </c>
      <c r="BU63" s="60">
        <v>-281123</v>
      </c>
      <c r="BV63" s="60">
        <v>-1520190</v>
      </c>
      <c r="BW63" s="60">
        <v>0</v>
      </c>
      <c r="BX63" s="60">
        <v>-358049</v>
      </c>
      <c r="BY63" s="60">
        <v>-850613</v>
      </c>
      <c r="BZ63" s="60">
        <v>113</v>
      </c>
      <c r="CA63" s="60">
        <v>-3056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-3013109.08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101281775.64000002</v>
      </c>
      <c r="E64" s="60">
        <v>55602043.649999999</v>
      </c>
      <c r="F64" s="60">
        <v>55602043.649999999</v>
      </c>
      <c r="G64" s="60">
        <v>0</v>
      </c>
      <c r="H64" s="60">
        <v>0</v>
      </c>
      <c r="I64" s="60">
        <v>45679731.99000001</v>
      </c>
      <c r="J64" s="60">
        <v>45679731.99000001</v>
      </c>
      <c r="K64" s="60">
        <v>-82664573.879999995</v>
      </c>
      <c r="L64" s="60">
        <v>128344305.87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-112171863.90000001</v>
      </c>
      <c r="AT64" s="60">
        <v>-14723210.57</v>
      </c>
      <c r="AU64" s="60">
        <v>-14723210.57</v>
      </c>
      <c r="AV64" s="60">
        <v>0</v>
      </c>
      <c r="AW64" s="60">
        <v>-5838458.5699999984</v>
      </c>
      <c r="AX64" s="60">
        <v>-5827647.5599999987</v>
      </c>
      <c r="AY64" s="60">
        <v>-35065397.32</v>
      </c>
      <c r="AZ64" s="60">
        <v>-35717602</v>
      </c>
      <c r="BA64" s="60">
        <v>-1731331.14</v>
      </c>
      <c r="BB64" s="60">
        <v>0</v>
      </c>
      <c r="BC64" s="60">
        <v>2383535.8199999998</v>
      </c>
      <c r="BD64" s="60">
        <v>29237749.760000002</v>
      </c>
      <c r="BE64" s="60">
        <v>-10811.010000000009</v>
      </c>
      <c r="BF64" s="60">
        <v>362870.01</v>
      </c>
      <c r="BG64" s="60">
        <v>387300</v>
      </c>
      <c r="BH64" s="60">
        <v>404.73</v>
      </c>
      <c r="BI64" s="60">
        <v>0</v>
      </c>
      <c r="BJ64" s="60">
        <v>-24834.720000000001</v>
      </c>
      <c r="BK64" s="60">
        <v>-373681.02</v>
      </c>
      <c r="BL64" s="60">
        <v>0</v>
      </c>
      <c r="BM64" s="60">
        <v>0</v>
      </c>
      <c r="BN64" s="60">
        <v>0</v>
      </c>
      <c r="BO64" s="60">
        <v>-1257971.0700000003</v>
      </c>
      <c r="BP64" s="60">
        <v>-1257971.0700000003</v>
      </c>
      <c r="BQ64" s="60">
        <v>0</v>
      </c>
      <c r="BR64" s="60">
        <v>0</v>
      </c>
      <c r="BS64" s="60">
        <v>-90352223.689999998</v>
      </c>
      <c r="BT64" s="60">
        <v>-37245898.609999999</v>
      </c>
      <c r="BU64" s="60">
        <v>-18363185.379999999</v>
      </c>
      <c r="BV64" s="60">
        <v>-1441519.84</v>
      </c>
      <c r="BW64" s="60">
        <v>0</v>
      </c>
      <c r="BX64" s="60">
        <v>-28540834.460000001</v>
      </c>
      <c r="BY64" s="60">
        <v>-4760785.4000000004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-10890088.25999999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154050712.07000002</v>
      </c>
      <c r="E65" s="60">
        <v>185996239.67000002</v>
      </c>
      <c r="F65" s="60">
        <v>186768383.36000001</v>
      </c>
      <c r="G65" s="60">
        <v>-772143.69</v>
      </c>
      <c r="H65" s="60">
        <v>0</v>
      </c>
      <c r="I65" s="60">
        <v>-31945527.599999994</v>
      </c>
      <c r="J65" s="60">
        <v>-31945527.599999994</v>
      </c>
      <c r="K65" s="60">
        <v>-175804532.38</v>
      </c>
      <c r="L65" s="60">
        <v>143859004.78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-133855729.67</v>
      </c>
      <c r="AT65" s="60">
        <v>-3331228.96</v>
      </c>
      <c r="AU65" s="60">
        <v>-5641248.96</v>
      </c>
      <c r="AV65" s="60">
        <v>2310020</v>
      </c>
      <c r="AW65" s="60">
        <v>-2770026.709999999</v>
      </c>
      <c r="AX65" s="60">
        <v>-619162.70999999903</v>
      </c>
      <c r="AY65" s="60">
        <v>-10354663.859999999</v>
      </c>
      <c r="AZ65" s="60">
        <v>-8254906.8599999994</v>
      </c>
      <c r="BA65" s="60">
        <v>-2099757</v>
      </c>
      <c r="BB65" s="60">
        <v>0</v>
      </c>
      <c r="BC65" s="60">
        <v>0</v>
      </c>
      <c r="BD65" s="60">
        <v>9735501.1500000004</v>
      </c>
      <c r="BE65" s="60">
        <v>-2150864</v>
      </c>
      <c r="BF65" s="60">
        <v>464156</v>
      </c>
      <c r="BG65" s="60">
        <v>305000</v>
      </c>
      <c r="BH65" s="60">
        <v>159156</v>
      </c>
      <c r="BI65" s="60">
        <v>0</v>
      </c>
      <c r="BJ65" s="60">
        <v>0</v>
      </c>
      <c r="BK65" s="60">
        <v>-2615020</v>
      </c>
      <c r="BL65" s="60">
        <v>0</v>
      </c>
      <c r="BM65" s="60">
        <v>0</v>
      </c>
      <c r="BN65" s="60">
        <v>0</v>
      </c>
      <c r="BO65" s="60">
        <v>-1893498.1200000006</v>
      </c>
      <c r="BP65" s="60">
        <v>-1893498.1200000006</v>
      </c>
      <c r="BQ65" s="60">
        <v>0</v>
      </c>
      <c r="BR65" s="60">
        <v>0</v>
      </c>
      <c r="BS65" s="60">
        <v>-125859155.3</v>
      </c>
      <c r="BT65" s="60">
        <v>-75315535.590000004</v>
      </c>
      <c r="BU65" s="60">
        <v>-39201518.770000003</v>
      </c>
      <c r="BV65" s="60">
        <v>-4597798.24</v>
      </c>
      <c r="BW65" s="60">
        <v>0</v>
      </c>
      <c r="BX65" s="60">
        <v>-1291853.1000000001</v>
      </c>
      <c r="BY65" s="60">
        <v>-5452449.5999999996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-1820.58</v>
      </c>
      <c r="CJ65" s="60">
        <v>-1820.58</v>
      </c>
      <c r="CK65" s="60">
        <v>0</v>
      </c>
      <c r="CL65" s="60">
        <v>20194982.400000021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4059964.6600000006</v>
      </c>
      <c r="E66" s="60">
        <v>7483006.1100000003</v>
      </c>
      <c r="F66" s="60">
        <v>7532871.25</v>
      </c>
      <c r="G66" s="60">
        <v>-49865.14</v>
      </c>
      <c r="H66" s="60">
        <v>0</v>
      </c>
      <c r="I66" s="60">
        <v>-3423494.1799999997</v>
      </c>
      <c r="J66" s="60">
        <v>-3366305.84</v>
      </c>
      <c r="K66" s="60">
        <v>-6213260.9199999999</v>
      </c>
      <c r="L66" s="60">
        <v>2846955.08</v>
      </c>
      <c r="M66" s="60">
        <v>-57188.34</v>
      </c>
      <c r="N66" s="60">
        <v>11253.59</v>
      </c>
      <c r="O66" s="60">
        <v>-68441.929999999993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452.73</v>
      </c>
      <c r="AK66" s="60">
        <v>452.73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-3749684.2000000011</v>
      </c>
      <c r="AT66" s="60">
        <v>-927000</v>
      </c>
      <c r="AU66" s="60">
        <v>-927000</v>
      </c>
      <c r="AV66" s="60">
        <v>0</v>
      </c>
      <c r="AW66" s="60">
        <v>-1234201.2100000007</v>
      </c>
      <c r="AX66" s="60">
        <v>-1308508.8900000006</v>
      </c>
      <c r="AY66" s="60">
        <v>-5458666.6400000006</v>
      </c>
      <c r="AZ66" s="60">
        <v>-4484911.7300000004</v>
      </c>
      <c r="BA66" s="60">
        <v>-973754.91</v>
      </c>
      <c r="BB66" s="60">
        <v>0</v>
      </c>
      <c r="BC66" s="60">
        <v>0</v>
      </c>
      <c r="BD66" s="60">
        <v>4150157.75</v>
      </c>
      <c r="BE66" s="60">
        <v>74307.679999999993</v>
      </c>
      <c r="BF66" s="60">
        <v>523966.48</v>
      </c>
      <c r="BG66" s="60">
        <v>430497.7</v>
      </c>
      <c r="BH66" s="60">
        <v>93468.78</v>
      </c>
      <c r="BI66" s="60">
        <v>0</v>
      </c>
      <c r="BJ66" s="60">
        <v>0</v>
      </c>
      <c r="BK66" s="60">
        <v>-449658.8</v>
      </c>
      <c r="BL66" s="60">
        <v>0</v>
      </c>
      <c r="BM66" s="60">
        <v>0</v>
      </c>
      <c r="BN66" s="60">
        <v>0</v>
      </c>
      <c r="BO66" s="60">
        <v>-19467.54</v>
      </c>
      <c r="BP66" s="60">
        <v>-19530.71</v>
      </c>
      <c r="BQ66" s="60">
        <v>0</v>
      </c>
      <c r="BR66" s="60">
        <v>63.17</v>
      </c>
      <c r="BS66" s="60">
        <v>-1572985.42</v>
      </c>
      <c r="BT66" s="60">
        <v>-1170001.47</v>
      </c>
      <c r="BU66" s="60">
        <v>-325194.82</v>
      </c>
      <c r="BV66" s="60">
        <v>-100536.01</v>
      </c>
      <c r="BW66" s="60">
        <v>0</v>
      </c>
      <c r="BX66" s="60">
        <v>-585.42999999999995</v>
      </c>
      <c r="BY66" s="60">
        <v>0</v>
      </c>
      <c r="BZ66" s="60">
        <v>38197.86</v>
      </c>
      <c r="CA66" s="60">
        <v>-14865.55</v>
      </c>
      <c r="CB66" s="60">
        <v>3969.9699999998556</v>
      </c>
      <c r="CC66" s="60">
        <v>3969.9699999998556</v>
      </c>
      <c r="CD66" s="60">
        <v>-268570.83000000007</v>
      </c>
      <c r="CE66" s="60">
        <v>272540.79999999993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310280.4599999995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150561822.99000001</v>
      </c>
      <c r="E67" s="60">
        <v>116278314.36000003</v>
      </c>
      <c r="F67" s="60">
        <v>123081489.91000003</v>
      </c>
      <c r="G67" s="60">
        <v>-6803175.5499999989</v>
      </c>
      <c r="H67" s="60">
        <v>0</v>
      </c>
      <c r="I67" s="60">
        <v>-19632706.64000003</v>
      </c>
      <c r="J67" s="60">
        <v>-19632712.280000031</v>
      </c>
      <c r="K67" s="60">
        <v>-116670855.04000008</v>
      </c>
      <c r="L67" s="60">
        <v>97038142.76000005</v>
      </c>
      <c r="M67" s="60">
        <v>5.639999999999997</v>
      </c>
      <c r="N67" s="60">
        <v>11.149999999999999</v>
      </c>
      <c r="O67" s="60">
        <v>-5.5100000000000016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53916215.269999996</v>
      </c>
      <c r="AA67" s="60">
        <v>53916215.269999996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-63254743.900000066</v>
      </c>
      <c r="AT67" s="60">
        <v>-2965169.1399999997</v>
      </c>
      <c r="AU67" s="60">
        <v>-3995169.1399999997</v>
      </c>
      <c r="AV67" s="60">
        <v>1030000</v>
      </c>
      <c r="AW67" s="60">
        <v>-7713220.0099999905</v>
      </c>
      <c r="AX67" s="60">
        <v>-13713220.00999999</v>
      </c>
      <c r="AY67" s="60">
        <v>-87496112.969999999</v>
      </c>
      <c r="AZ67" s="60">
        <v>-87254204.379999995</v>
      </c>
      <c r="BA67" s="60">
        <v>-241908.58999999985</v>
      </c>
      <c r="BB67" s="60">
        <v>0</v>
      </c>
      <c r="BC67" s="60">
        <v>0</v>
      </c>
      <c r="BD67" s="60">
        <v>73782892.960000008</v>
      </c>
      <c r="BE67" s="60">
        <v>6000000</v>
      </c>
      <c r="BF67" s="60">
        <v>29576615.260000005</v>
      </c>
      <c r="BG67" s="60">
        <v>29576615.260000005</v>
      </c>
      <c r="BH67" s="60">
        <v>0</v>
      </c>
      <c r="BI67" s="60">
        <v>0</v>
      </c>
      <c r="BJ67" s="60">
        <v>0</v>
      </c>
      <c r="BK67" s="60">
        <v>-23576615.260000005</v>
      </c>
      <c r="BL67" s="60">
        <v>0</v>
      </c>
      <c r="BM67" s="60">
        <v>0</v>
      </c>
      <c r="BN67" s="60">
        <v>0</v>
      </c>
      <c r="BO67" s="60">
        <v>-277733.8200000003</v>
      </c>
      <c r="BP67" s="60">
        <v>-277733.8200000003</v>
      </c>
      <c r="BQ67" s="60">
        <v>0</v>
      </c>
      <c r="BR67" s="60">
        <v>0</v>
      </c>
      <c r="BS67" s="60">
        <v>-52253630.400000073</v>
      </c>
      <c r="BT67" s="60">
        <v>-49403150.38000007</v>
      </c>
      <c r="BU67" s="60">
        <v>-1530363.4899999998</v>
      </c>
      <c r="BV67" s="60">
        <v>-297150.93999999994</v>
      </c>
      <c r="BW67" s="60">
        <v>0</v>
      </c>
      <c r="BX67" s="60">
        <v>-57009.840000000011</v>
      </c>
      <c r="BY67" s="60">
        <v>-965955.75</v>
      </c>
      <c r="BZ67" s="60">
        <v>0</v>
      </c>
      <c r="CA67" s="60">
        <v>0</v>
      </c>
      <c r="CB67" s="60">
        <v>-44990.529999999329</v>
      </c>
      <c r="CC67" s="60">
        <v>-44990.529999999329</v>
      </c>
      <c r="CD67" s="60">
        <v>-1898804.92</v>
      </c>
      <c r="CE67" s="60">
        <v>1853814.3900000006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87307079.089999944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99106619.393601328</v>
      </c>
      <c r="E68" s="60">
        <v>80704825.310000017</v>
      </c>
      <c r="F68" s="60">
        <v>84954825.310000017</v>
      </c>
      <c r="G68" s="60">
        <v>-4250000</v>
      </c>
      <c r="H68" s="60">
        <v>0</v>
      </c>
      <c r="I68" s="60">
        <v>-2663649.2779799923</v>
      </c>
      <c r="J68" s="60">
        <v>-2663649.2779799923</v>
      </c>
      <c r="K68" s="60">
        <v>-46774380.649999999</v>
      </c>
      <c r="L68" s="60">
        <v>44110731.372020006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21065443.361581296</v>
      </c>
      <c r="AA68" s="60">
        <v>15788948.580063142</v>
      </c>
      <c r="AB68" s="60">
        <v>722865.58639713912</v>
      </c>
      <c r="AC68" s="60">
        <v>4553629.1951210154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-67458860.409302428</v>
      </c>
      <c r="AT68" s="60">
        <v>-2972168.9800005965</v>
      </c>
      <c r="AU68" s="60">
        <v>-6945496.5100005968</v>
      </c>
      <c r="AV68" s="60">
        <v>3973327.5300000003</v>
      </c>
      <c r="AW68" s="60">
        <v>-2611570.548127979</v>
      </c>
      <c r="AX68" s="60">
        <v>745901.30428309739</v>
      </c>
      <c r="AY68" s="60">
        <v>-89827535.163351968</v>
      </c>
      <c r="AZ68" s="60">
        <v>-73336118.650000006</v>
      </c>
      <c r="BA68" s="60">
        <v>-16491416.513351964</v>
      </c>
      <c r="BB68" s="60">
        <v>0</v>
      </c>
      <c r="BC68" s="60">
        <v>0</v>
      </c>
      <c r="BD68" s="60">
        <v>90573436.467635065</v>
      </c>
      <c r="BE68" s="60">
        <v>-3357471.8524110764</v>
      </c>
      <c r="BF68" s="60">
        <v>50932416.662471741</v>
      </c>
      <c r="BG68" s="60">
        <v>41236245.322471745</v>
      </c>
      <c r="BH68" s="60">
        <v>9696171.3399999999</v>
      </c>
      <c r="BI68" s="60">
        <v>0</v>
      </c>
      <c r="BJ68" s="60">
        <v>0</v>
      </c>
      <c r="BK68" s="60">
        <v>-54289888.514882818</v>
      </c>
      <c r="BL68" s="60">
        <v>0</v>
      </c>
      <c r="BM68" s="60">
        <v>0</v>
      </c>
      <c r="BN68" s="60">
        <v>0</v>
      </c>
      <c r="BO68" s="60">
        <v>-2356.2699999999813</v>
      </c>
      <c r="BP68" s="60">
        <v>-2356.2699999999813</v>
      </c>
      <c r="BQ68" s="60">
        <v>0</v>
      </c>
      <c r="BR68" s="60">
        <v>0</v>
      </c>
      <c r="BS68" s="60">
        <v>-59275134.541326374</v>
      </c>
      <c r="BT68" s="60">
        <v>-37687478.453272216</v>
      </c>
      <c r="BU68" s="60">
        <v>-14395242.437718675</v>
      </c>
      <c r="BV68" s="60">
        <v>-1496672.6912876584</v>
      </c>
      <c r="BW68" s="60">
        <v>0</v>
      </c>
      <c r="BX68" s="60">
        <v>-867456.12388369406</v>
      </c>
      <c r="BY68" s="60">
        <v>-3856436.2343358654</v>
      </c>
      <c r="BZ68" s="60">
        <v>0</v>
      </c>
      <c r="CA68" s="60">
        <v>-971848.60082826426</v>
      </c>
      <c r="CB68" s="60">
        <v>-2597630.0698474832</v>
      </c>
      <c r="CC68" s="60">
        <v>-2597630.0698474832</v>
      </c>
      <c r="CD68" s="60">
        <v>-33374217.269847482</v>
      </c>
      <c r="CE68" s="60">
        <v>30776587.199999999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31647758.9842989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50788576.295231953</v>
      </c>
      <c r="E69" s="60">
        <v>20909555.154063977</v>
      </c>
      <c r="F69" s="60">
        <v>23017792.816617999</v>
      </c>
      <c r="G69" s="60">
        <v>-2108237.6625540215</v>
      </c>
      <c r="H69" s="60">
        <v>0</v>
      </c>
      <c r="I69" s="60">
        <v>29879021.14116798</v>
      </c>
      <c r="J69" s="60">
        <v>29205394.69283998</v>
      </c>
      <c r="K69" s="60">
        <v>-29050935.459733002</v>
      </c>
      <c r="L69" s="60">
        <v>58256330.152572982</v>
      </c>
      <c r="M69" s="60">
        <v>673626.44832800003</v>
      </c>
      <c r="N69" s="60">
        <v>1931089.9705320001</v>
      </c>
      <c r="O69" s="60">
        <v>-1257463.522204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-32421076.624958497</v>
      </c>
      <c r="AT69" s="60">
        <v>-67500</v>
      </c>
      <c r="AU69" s="60">
        <v>-67500</v>
      </c>
      <c r="AV69" s="60">
        <v>0</v>
      </c>
      <c r="AW69" s="60">
        <v>480603.67668393208</v>
      </c>
      <c r="AX69" s="60">
        <v>461066.75610936992</v>
      </c>
      <c r="AY69" s="60">
        <v>-3149264.2016410585</v>
      </c>
      <c r="AZ69" s="60">
        <v>-2390780.9799999995</v>
      </c>
      <c r="BA69" s="60">
        <v>-758483.22164105892</v>
      </c>
      <c r="BB69" s="60">
        <v>0</v>
      </c>
      <c r="BC69" s="60">
        <v>0</v>
      </c>
      <c r="BD69" s="60">
        <v>3610330.9577504285</v>
      </c>
      <c r="BE69" s="60">
        <v>19536.920574562158</v>
      </c>
      <c r="BF69" s="60">
        <v>1945405.0583988321</v>
      </c>
      <c r="BG69" s="60">
        <v>1344792.7350000003</v>
      </c>
      <c r="BH69" s="60">
        <v>600612.32339883165</v>
      </c>
      <c r="BI69" s="60">
        <v>0</v>
      </c>
      <c r="BJ69" s="60">
        <v>0</v>
      </c>
      <c r="BK69" s="60">
        <v>-1925868.1378242699</v>
      </c>
      <c r="BL69" s="60">
        <v>4957212.5502247633</v>
      </c>
      <c r="BM69" s="60">
        <v>4957212.5502247633</v>
      </c>
      <c r="BN69" s="60">
        <v>0</v>
      </c>
      <c r="BO69" s="60">
        <v>-20389.050692000048</v>
      </c>
      <c r="BP69" s="60">
        <v>-20389.050692000048</v>
      </c>
      <c r="BQ69" s="60">
        <v>0</v>
      </c>
      <c r="BR69" s="60">
        <v>0</v>
      </c>
      <c r="BS69" s="60">
        <v>-37771003.801175192</v>
      </c>
      <c r="BT69" s="60">
        <v>-38344456.886561997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573453.0853868071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18367499.670273457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24724.510000000002</v>
      </c>
      <c r="E70" s="60">
        <v>38064.379999999997</v>
      </c>
      <c r="F70" s="60">
        <v>38064.379999999997</v>
      </c>
      <c r="G70" s="60">
        <v>0</v>
      </c>
      <c r="H70" s="60">
        <v>0</v>
      </c>
      <c r="I70" s="60">
        <v>-13339.869999999995</v>
      </c>
      <c r="J70" s="60">
        <v>-13339.869999999995</v>
      </c>
      <c r="K70" s="60">
        <v>-35804.449999999997</v>
      </c>
      <c r="L70" s="60">
        <v>22464.58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-23453.959348265835</v>
      </c>
      <c r="AT70" s="60">
        <v>0</v>
      </c>
      <c r="AU70" s="60">
        <v>0</v>
      </c>
      <c r="AV70" s="60">
        <v>0</v>
      </c>
      <c r="AW70" s="60">
        <v>-3705.0999999999985</v>
      </c>
      <c r="AX70" s="60">
        <v>-3705.0999999999985</v>
      </c>
      <c r="AY70" s="60">
        <v>-41709</v>
      </c>
      <c r="AZ70" s="60">
        <v>-41709</v>
      </c>
      <c r="BA70" s="60">
        <v>0</v>
      </c>
      <c r="BB70" s="60">
        <v>0</v>
      </c>
      <c r="BC70" s="60">
        <v>0</v>
      </c>
      <c r="BD70" s="60">
        <v>38003.9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-19748.859348265836</v>
      </c>
      <c r="BT70" s="60">
        <v>-4696.16</v>
      </c>
      <c r="BU70" s="60">
        <v>-9913.5734492637039</v>
      </c>
      <c r="BV70" s="60">
        <v>-5139.1258990021324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1270.5506517341673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323580857.2605992</v>
      </c>
      <c r="E71" s="60">
        <v>346267566.74059927</v>
      </c>
      <c r="F71" s="60">
        <v>357537186.28999996</v>
      </c>
      <c r="G71" s="60">
        <v>-11269619.549400706</v>
      </c>
      <c r="H71" s="60">
        <v>0</v>
      </c>
      <c r="I71" s="60">
        <v>-30845750.570000023</v>
      </c>
      <c r="J71" s="60">
        <v>-31937850.350000024</v>
      </c>
      <c r="K71" s="60">
        <v>-342800069.30000001</v>
      </c>
      <c r="L71" s="60">
        <v>310862218.94999999</v>
      </c>
      <c r="M71" s="60">
        <v>1092099.7800000003</v>
      </c>
      <c r="N71" s="60">
        <v>4008636.56</v>
      </c>
      <c r="O71" s="60">
        <v>-2916536.78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8159041.0899999999</v>
      </c>
      <c r="AA71" s="60">
        <v>8159041.0899999999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-215578228.93673033</v>
      </c>
      <c r="AT71" s="60">
        <v>-2273558.215000229</v>
      </c>
      <c r="AU71" s="60">
        <v>-2663985.3900002288</v>
      </c>
      <c r="AV71" s="60">
        <v>390427.17499999999</v>
      </c>
      <c r="AW71" s="60">
        <v>-2996447.6399999987</v>
      </c>
      <c r="AX71" s="60">
        <v>-11115291.789999999</v>
      </c>
      <c r="AY71" s="60">
        <v>-36002245.789999999</v>
      </c>
      <c r="AZ71" s="60">
        <v>-21330419.079999998</v>
      </c>
      <c r="BA71" s="60">
        <v>-14671826.709999999</v>
      </c>
      <c r="BB71" s="60">
        <v>0</v>
      </c>
      <c r="BC71" s="60">
        <v>0</v>
      </c>
      <c r="BD71" s="60">
        <v>24886954</v>
      </c>
      <c r="BE71" s="60">
        <v>8118844.1500000004</v>
      </c>
      <c r="BF71" s="60">
        <v>13202756.15</v>
      </c>
      <c r="BG71" s="60">
        <v>12846900</v>
      </c>
      <c r="BH71" s="60">
        <v>355856.15</v>
      </c>
      <c r="BI71" s="60">
        <v>0</v>
      </c>
      <c r="BJ71" s="60">
        <v>0</v>
      </c>
      <c r="BK71" s="60">
        <v>-5083912</v>
      </c>
      <c r="BL71" s="60">
        <v>0</v>
      </c>
      <c r="BM71" s="60">
        <v>0</v>
      </c>
      <c r="BN71" s="60">
        <v>0</v>
      </c>
      <c r="BO71" s="60">
        <v>-4573133.01</v>
      </c>
      <c r="BP71" s="60">
        <v>-4573133.01</v>
      </c>
      <c r="BQ71" s="60">
        <v>0</v>
      </c>
      <c r="BR71" s="60">
        <v>0</v>
      </c>
      <c r="BS71" s="60">
        <v>-210251366.37173012</v>
      </c>
      <c r="BT71" s="60">
        <v>-151676568.46894008</v>
      </c>
      <c r="BU71" s="60">
        <v>-28454309.381339975</v>
      </c>
      <c r="BV71" s="60">
        <v>-2830093.5727597717</v>
      </c>
      <c r="BW71" s="60">
        <v>0</v>
      </c>
      <c r="BX71" s="60">
        <v>-20799843.452011682</v>
      </c>
      <c r="BY71" s="60">
        <v>-7169481.6983965747</v>
      </c>
      <c r="BZ71" s="60">
        <v>1388161.4469514969</v>
      </c>
      <c r="CA71" s="60">
        <v>-709231.24523356557</v>
      </c>
      <c r="CB71" s="60">
        <v>4516276.3</v>
      </c>
      <c r="CC71" s="60">
        <v>4323633.68</v>
      </c>
      <c r="CD71" s="60">
        <v>-44111901.329999998</v>
      </c>
      <c r="CE71" s="60">
        <v>48435535.009999998</v>
      </c>
      <c r="CF71" s="60">
        <v>192642.62000000011</v>
      </c>
      <c r="CG71" s="60">
        <v>5079511.83</v>
      </c>
      <c r="CH71" s="60">
        <v>-4886869.21</v>
      </c>
      <c r="CI71" s="60">
        <v>0</v>
      </c>
      <c r="CJ71" s="60">
        <v>0</v>
      </c>
      <c r="CK71" s="60">
        <v>0</v>
      </c>
      <c r="CL71" s="60">
        <v>108002628.32386887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966935779.00999999</v>
      </c>
      <c r="E72" s="60">
        <v>941160434.08000004</v>
      </c>
      <c r="F72" s="60">
        <v>1178349524.6700001</v>
      </c>
      <c r="G72" s="60">
        <v>-237189090.59000003</v>
      </c>
      <c r="H72" s="60">
        <v>0</v>
      </c>
      <c r="I72" s="60">
        <v>-156298442.77000004</v>
      </c>
      <c r="J72" s="60">
        <v>-159993365.21000004</v>
      </c>
      <c r="K72" s="60">
        <v>-560909535.98000002</v>
      </c>
      <c r="L72" s="60">
        <v>400916170.76999998</v>
      </c>
      <c r="M72" s="60">
        <v>3694922.4399999995</v>
      </c>
      <c r="N72" s="60">
        <v>7411911.5999999996</v>
      </c>
      <c r="O72" s="60">
        <v>-3716989.16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182073787.69999999</v>
      </c>
      <c r="AA72" s="60">
        <v>182073787.69999999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-677202294.80999994</v>
      </c>
      <c r="AT72" s="60">
        <v>-122440796.11</v>
      </c>
      <c r="AU72" s="60">
        <v>-132007550.48</v>
      </c>
      <c r="AV72" s="60">
        <v>9566754.370000001</v>
      </c>
      <c r="AW72" s="60">
        <v>-88122750.280000001</v>
      </c>
      <c r="AX72" s="60">
        <v>-140831507.61000001</v>
      </c>
      <c r="AY72" s="60">
        <v>-436928745.73000002</v>
      </c>
      <c r="AZ72" s="60">
        <v>-574382239.70000005</v>
      </c>
      <c r="BA72" s="60">
        <v>137453493.97</v>
      </c>
      <c r="BB72" s="60">
        <v>0</v>
      </c>
      <c r="BC72" s="60">
        <v>0</v>
      </c>
      <c r="BD72" s="60">
        <v>296097238.12</v>
      </c>
      <c r="BE72" s="60">
        <v>52708757.330000013</v>
      </c>
      <c r="BF72" s="60">
        <v>149990914.58000001</v>
      </c>
      <c r="BG72" s="60">
        <v>175910306.67000002</v>
      </c>
      <c r="BH72" s="60">
        <v>-25919392.09</v>
      </c>
      <c r="BI72" s="60">
        <v>0</v>
      </c>
      <c r="BJ72" s="60">
        <v>0</v>
      </c>
      <c r="BK72" s="60">
        <v>-97282157.25</v>
      </c>
      <c r="BL72" s="60">
        <v>0</v>
      </c>
      <c r="BM72" s="60">
        <v>0</v>
      </c>
      <c r="BN72" s="60">
        <v>0</v>
      </c>
      <c r="BO72" s="60">
        <v>-14707455.77</v>
      </c>
      <c r="BP72" s="60">
        <v>-14707455.77</v>
      </c>
      <c r="BQ72" s="60">
        <v>0</v>
      </c>
      <c r="BR72" s="60">
        <v>0</v>
      </c>
      <c r="BS72" s="60">
        <v>-372243427.89999998</v>
      </c>
      <c r="BT72" s="60">
        <v>-423383039.31</v>
      </c>
      <c r="BU72" s="60">
        <v>-60149982.159999996</v>
      </c>
      <c r="BV72" s="60">
        <v>-27920013.350000001</v>
      </c>
      <c r="BW72" s="60">
        <v>0</v>
      </c>
      <c r="BX72" s="60">
        <v>-37359344.179999992</v>
      </c>
      <c r="BY72" s="60">
        <v>-21113038.440000001</v>
      </c>
      <c r="BZ72" s="60">
        <v>160802313.09</v>
      </c>
      <c r="CA72" s="60">
        <v>36879676.450000018</v>
      </c>
      <c r="CB72" s="60">
        <v>-79687864.75</v>
      </c>
      <c r="CC72" s="60">
        <v>-79687864.75</v>
      </c>
      <c r="CD72" s="60">
        <v>-221969061.27000001</v>
      </c>
      <c r="CE72" s="60">
        <v>142281196.52000001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289733484.20000005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2103669.85</v>
      </c>
      <c r="E73" s="60">
        <v>1624876.74</v>
      </c>
      <c r="F73" s="60">
        <v>1628827.24</v>
      </c>
      <c r="G73" s="60">
        <v>-3950.5</v>
      </c>
      <c r="H73" s="60">
        <v>0</v>
      </c>
      <c r="I73" s="60">
        <v>175500.14999999991</v>
      </c>
      <c r="J73" s="60">
        <v>175500.14999999991</v>
      </c>
      <c r="K73" s="60">
        <v>-1787025.4300000002</v>
      </c>
      <c r="L73" s="60">
        <v>1962525.58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303292.96000000002</v>
      </c>
      <c r="AA73" s="60">
        <v>0</v>
      </c>
      <c r="AB73" s="60">
        <v>0</v>
      </c>
      <c r="AC73" s="60">
        <v>303292.96000000002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-27659356.819999997</v>
      </c>
      <c r="AT73" s="60">
        <v>-59897.59</v>
      </c>
      <c r="AU73" s="60">
        <v>-84897.59</v>
      </c>
      <c r="AV73" s="60">
        <v>25000</v>
      </c>
      <c r="AW73" s="60">
        <v>2863956.1600000048</v>
      </c>
      <c r="AX73" s="60">
        <v>4334622.3900000043</v>
      </c>
      <c r="AY73" s="60">
        <v>-17027388.809999999</v>
      </c>
      <c r="AZ73" s="60">
        <v>-16291821.899999999</v>
      </c>
      <c r="BA73" s="60">
        <v>-735566.91</v>
      </c>
      <c r="BB73" s="60">
        <v>0</v>
      </c>
      <c r="BC73" s="60">
        <v>0</v>
      </c>
      <c r="BD73" s="60">
        <v>21362011.200000003</v>
      </c>
      <c r="BE73" s="60">
        <v>-1470666.2299999995</v>
      </c>
      <c r="BF73" s="60">
        <v>5412632.5300000003</v>
      </c>
      <c r="BG73" s="60">
        <v>5164439.09</v>
      </c>
      <c r="BH73" s="60">
        <v>248193.44</v>
      </c>
      <c r="BI73" s="60">
        <v>0</v>
      </c>
      <c r="BJ73" s="60">
        <v>0</v>
      </c>
      <c r="BK73" s="60">
        <v>-6883298.7599999998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-30463415.390000001</v>
      </c>
      <c r="BT73" s="60">
        <v>-437010.76000000007</v>
      </c>
      <c r="BU73" s="60">
        <v>-18117120.059999999</v>
      </c>
      <c r="BV73" s="60">
        <v>-1712480.52</v>
      </c>
      <c r="BW73" s="60">
        <v>-430068.85000000003</v>
      </c>
      <c r="BX73" s="60">
        <v>-7148621.8399999989</v>
      </c>
      <c r="BY73" s="60">
        <v>-2618113.36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-25555686.969999995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73383879.819999993</v>
      </c>
      <c r="E74" s="60">
        <v>47123597.740000002</v>
      </c>
      <c r="F74" s="60">
        <v>47732328.420000002</v>
      </c>
      <c r="G74" s="60">
        <v>-608730.68000000005</v>
      </c>
      <c r="H74" s="60">
        <v>0</v>
      </c>
      <c r="I74" s="60">
        <v>904051.5399999998</v>
      </c>
      <c r="J74" s="60">
        <v>772967.6799999997</v>
      </c>
      <c r="K74" s="60">
        <v>-47295051.920000002</v>
      </c>
      <c r="L74" s="60">
        <v>48068019.600000001</v>
      </c>
      <c r="M74" s="60">
        <v>131083.86000000004</v>
      </c>
      <c r="N74" s="60">
        <v>543079.18000000005</v>
      </c>
      <c r="O74" s="60">
        <v>-411995.32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16356101.440000001</v>
      </c>
      <c r="AA74" s="60">
        <v>9242268.0700000003</v>
      </c>
      <c r="AB74" s="60">
        <v>1684127.4200000002</v>
      </c>
      <c r="AC74" s="60">
        <v>3561749.3900000006</v>
      </c>
      <c r="AD74" s="60">
        <v>1473779.66</v>
      </c>
      <c r="AE74" s="60">
        <v>0</v>
      </c>
      <c r="AF74" s="60">
        <v>0</v>
      </c>
      <c r="AG74" s="60">
        <v>0</v>
      </c>
      <c r="AH74" s="60">
        <v>394176.9</v>
      </c>
      <c r="AI74" s="60">
        <v>0</v>
      </c>
      <c r="AJ74" s="60">
        <v>9000129.0999999996</v>
      </c>
      <c r="AK74" s="60">
        <v>9000129.0999999996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-38021445.859999985</v>
      </c>
      <c r="AT74" s="60">
        <v>-14307527.389999999</v>
      </c>
      <c r="AU74" s="60">
        <v>-14322103.119999999</v>
      </c>
      <c r="AV74" s="60">
        <v>14575.73</v>
      </c>
      <c r="AW74" s="60">
        <v>-959797.12999998941</v>
      </c>
      <c r="AX74" s="60">
        <v>8096.2700000107288</v>
      </c>
      <c r="AY74" s="60">
        <v>-84507305.189999998</v>
      </c>
      <c r="AZ74" s="60">
        <v>-99875917.75999999</v>
      </c>
      <c r="BA74" s="60">
        <v>15368612.57</v>
      </c>
      <c r="BB74" s="60">
        <v>0</v>
      </c>
      <c r="BC74" s="60">
        <v>0</v>
      </c>
      <c r="BD74" s="60">
        <v>84515401.460000008</v>
      </c>
      <c r="BE74" s="60">
        <v>-967893.40000000014</v>
      </c>
      <c r="BF74" s="60">
        <v>502153.22</v>
      </c>
      <c r="BG74" s="60">
        <v>1041780.53</v>
      </c>
      <c r="BH74" s="60">
        <v>-539627.31000000006</v>
      </c>
      <c r="BI74" s="60">
        <v>0</v>
      </c>
      <c r="BJ74" s="60">
        <v>0</v>
      </c>
      <c r="BK74" s="60">
        <v>-1470046.62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-22754121.34</v>
      </c>
      <c r="BT74" s="60">
        <v>-15748061.470000001</v>
      </c>
      <c r="BU74" s="60">
        <v>-3528613</v>
      </c>
      <c r="BV74" s="60">
        <v>-862700.4800000001</v>
      </c>
      <c r="BW74" s="60">
        <v>0</v>
      </c>
      <c r="BX74" s="60">
        <v>0</v>
      </c>
      <c r="BY74" s="60">
        <v>-220510.07</v>
      </c>
      <c r="BZ74" s="60">
        <v>-2.37</v>
      </c>
      <c r="CA74" s="60">
        <v>-2394233.9499999997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35362433.960000008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16667637.797487997</v>
      </c>
      <c r="E75" s="60">
        <v>17056634.809999987</v>
      </c>
      <c r="F75" s="60">
        <v>34113265.709999986</v>
      </c>
      <c r="G75" s="60">
        <v>-17056630.899999999</v>
      </c>
      <c r="H75" s="60">
        <v>0</v>
      </c>
      <c r="I75" s="60">
        <v>-4696013.3800000008</v>
      </c>
      <c r="J75" s="60">
        <v>-9386863.0899999999</v>
      </c>
      <c r="K75" s="60">
        <v>-17304290.039999999</v>
      </c>
      <c r="L75" s="60">
        <v>7917426.9500000002</v>
      </c>
      <c r="M75" s="60">
        <v>4690849.709999999</v>
      </c>
      <c r="N75" s="60">
        <v>8652154.1799999997</v>
      </c>
      <c r="O75" s="60">
        <v>-3961304.47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4307016.3674880089</v>
      </c>
      <c r="AA75" s="60">
        <v>1696037.6678713232</v>
      </c>
      <c r="AB75" s="60">
        <v>0</v>
      </c>
      <c r="AC75" s="60">
        <v>0</v>
      </c>
      <c r="AD75" s="60">
        <v>2610978.6996166855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-6750331.9223250225</v>
      </c>
      <c r="AT75" s="60">
        <v>-1334290.1200000001</v>
      </c>
      <c r="AU75" s="60">
        <v>-2732236.17</v>
      </c>
      <c r="AV75" s="60">
        <v>1397946.0499999998</v>
      </c>
      <c r="AW75" s="60">
        <v>-4695923.5099999979</v>
      </c>
      <c r="AX75" s="60">
        <v>-18004654.590000004</v>
      </c>
      <c r="AY75" s="60">
        <v>-64918431.920000002</v>
      </c>
      <c r="AZ75" s="60">
        <v>-28903632.940000001</v>
      </c>
      <c r="BA75" s="60">
        <v>-36014798.980000004</v>
      </c>
      <c r="BB75" s="60">
        <v>0</v>
      </c>
      <c r="BC75" s="60">
        <v>0</v>
      </c>
      <c r="BD75" s="60">
        <v>46913777.329999998</v>
      </c>
      <c r="BE75" s="60">
        <v>13308731.080000006</v>
      </c>
      <c r="BF75" s="60">
        <v>56047921.840000004</v>
      </c>
      <c r="BG75" s="60">
        <v>25931516.030000001</v>
      </c>
      <c r="BH75" s="60">
        <v>30116405.809999999</v>
      </c>
      <c r="BI75" s="60">
        <v>0</v>
      </c>
      <c r="BJ75" s="60">
        <v>0</v>
      </c>
      <c r="BK75" s="60">
        <v>-42739190.759999998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-720118.29232502426</v>
      </c>
      <c r="BT75" s="60">
        <v>-4413926.18</v>
      </c>
      <c r="BU75" s="60">
        <v>-11053.169219885109</v>
      </c>
      <c r="BV75" s="60">
        <v>-5390.6554895178433</v>
      </c>
      <c r="BW75" s="60">
        <v>0</v>
      </c>
      <c r="BX75" s="60">
        <v>0</v>
      </c>
      <c r="BY75" s="60">
        <v>-20.262334853646383</v>
      </c>
      <c r="BZ75" s="60">
        <v>3710430.68</v>
      </c>
      <c r="CA75" s="60">
        <v>-158.70528076794275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9917305.875162974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53942474.700000003</v>
      </c>
      <c r="E76" s="60">
        <v>46600877.180000007</v>
      </c>
      <c r="F76" s="60">
        <v>63378910.370000005</v>
      </c>
      <c r="G76" s="60">
        <v>-16778033.190000001</v>
      </c>
      <c r="H76" s="60">
        <v>0</v>
      </c>
      <c r="I76" s="60">
        <v>170463.11999999732</v>
      </c>
      <c r="J76" s="60">
        <v>170463.11999999732</v>
      </c>
      <c r="K76" s="60">
        <v>-31433539.130000003</v>
      </c>
      <c r="L76" s="60">
        <v>31604002.25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7171134.8399999989</v>
      </c>
      <c r="AA76" s="60">
        <v>5858809.8899999997</v>
      </c>
      <c r="AB76" s="60">
        <v>455484.31</v>
      </c>
      <c r="AC76" s="60">
        <v>668235.76</v>
      </c>
      <c r="AD76" s="60">
        <v>188604.88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-0.44</v>
      </c>
      <c r="AK76" s="60">
        <v>-0.44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-43232582.469999999</v>
      </c>
      <c r="AT76" s="60">
        <v>-22910313.18</v>
      </c>
      <c r="AU76" s="60">
        <v>-22937629.48</v>
      </c>
      <c r="AV76" s="60">
        <v>27316.3</v>
      </c>
      <c r="AW76" s="60">
        <v>-4276144.42</v>
      </c>
      <c r="AX76" s="60">
        <v>-4256171.25</v>
      </c>
      <c r="AY76" s="60">
        <v>-24364832.02</v>
      </c>
      <c r="AZ76" s="60">
        <v>-23065674.989999998</v>
      </c>
      <c r="BA76" s="60">
        <v>-9520293.2999999989</v>
      </c>
      <c r="BB76" s="60">
        <v>0</v>
      </c>
      <c r="BC76" s="60">
        <v>8221136.2699999996</v>
      </c>
      <c r="BD76" s="60">
        <v>20108660.77</v>
      </c>
      <c r="BE76" s="60">
        <v>-19973.170000000013</v>
      </c>
      <c r="BF76" s="60">
        <v>137293.49</v>
      </c>
      <c r="BG76" s="60">
        <v>183618.81</v>
      </c>
      <c r="BH76" s="60">
        <v>0</v>
      </c>
      <c r="BI76" s="60">
        <v>0</v>
      </c>
      <c r="BJ76" s="60">
        <v>-46325.32</v>
      </c>
      <c r="BK76" s="60">
        <v>-157266.66</v>
      </c>
      <c r="BL76" s="60">
        <v>0</v>
      </c>
      <c r="BM76" s="60">
        <v>0</v>
      </c>
      <c r="BN76" s="60">
        <v>0</v>
      </c>
      <c r="BO76" s="60">
        <v>377011.62</v>
      </c>
      <c r="BP76" s="60">
        <v>377011.62</v>
      </c>
      <c r="BQ76" s="60">
        <v>0</v>
      </c>
      <c r="BR76" s="60">
        <v>0</v>
      </c>
      <c r="BS76" s="60">
        <v>-16422152.630000001</v>
      </c>
      <c r="BT76" s="60">
        <v>-13465881.92</v>
      </c>
      <c r="BU76" s="60">
        <v>-1631937.0699999998</v>
      </c>
      <c r="BV76" s="60">
        <v>-419234.38</v>
      </c>
      <c r="BW76" s="60">
        <v>0</v>
      </c>
      <c r="BX76" s="60">
        <v>0</v>
      </c>
      <c r="BY76" s="60">
        <v>-905099.26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-983.86</v>
      </c>
      <c r="CJ76" s="60">
        <v>-983.86</v>
      </c>
      <c r="CK76" s="60">
        <v>0</v>
      </c>
      <c r="CL76" s="60">
        <v>10709892.230000004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9848302.4600000009</v>
      </c>
      <c r="E77" s="60">
        <v>9066427.7400000021</v>
      </c>
      <c r="F77" s="60">
        <v>10914429.200000001</v>
      </c>
      <c r="G77" s="60">
        <v>-1848001.46</v>
      </c>
      <c r="H77" s="60">
        <v>0</v>
      </c>
      <c r="I77" s="60">
        <v>-1410172.3100000005</v>
      </c>
      <c r="J77" s="60">
        <v>-1410172.3100000005</v>
      </c>
      <c r="K77" s="60">
        <v>-5772867.290000001</v>
      </c>
      <c r="L77" s="60">
        <v>4362694.9800000004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2192047.0299999998</v>
      </c>
      <c r="AA77" s="60">
        <v>1859886.3199999998</v>
      </c>
      <c r="AB77" s="60">
        <v>0</v>
      </c>
      <c r="AC77" s="60">
        <v>176867.98</v>
      </c>
      <c r="AD77" s="60">
        <v>155292.72999999998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-3254347.2199999983</v>
      </c>
      <c r="AT77" s="60">
        <v>-42908.47</v>
      </c>
      <c r="AU77" s="60">
        <v>-50367.13</v>
      </c>
      <c r="AV77" s="60">
        <v>7458.66</v>
      </c>
      <c r="AW77" s="60">
        <v>-328044.90999999852</v>
      </c>
      <c r="AX77" s="60">
        <v>-444108.89999999851</v>
      </c>
      <c r="AY77" s="60">
        <v>-9553707.5399999991</v>
      </c>
      <c r="AZ77" s="60">
        <v>-160474.29</v>
      </c>
      <c r="BA77" s="60">
        <v>-12616827.459999999</v>
      </c>
      <c r="BB77" s="60">
        <v>0</v>
      </c>
      <c r="BC77" s="60">
        <v>3223594.2099999995</v>
      </c>
      <c r="BD77" s="60">
        <v>9109598.6400000006</v>
      </c>
      <c r="BE77" s="60">
        <v>116063.98999999999</v>
      </c>
      <c r="BF77" s="60">
        <v>652910.92999999993</v>
      </c>
      <c r="BG77" s="60">
        <v>31612.23</v>
      </c>
      <c r="BH77" s="60">
        <v>841602.69</v>
      </c>
      <c r="BI77" s="60">
        <v>0</v>
      </c>
      <c r="BJ77" s="60">
        <v>-220303.99</v>
      </c>
      <c r="BK77" s="60">
        <v>-536846.93999999994</v>
      </c>
      <c r="BL77" s="60">
        <v>0</v>
      </c>
      <c r="BM77" s="60">
        <v>0</v>
      </c>
      <c r="BN77" s="60">
        <v>0</v>
      </c>
      <c r="BO77" s="60">
        <v>43373.429999999993</v>
      </c>
      <c r="BP77" s="60">
        <v>43373.429999999993</v>
      </c>
      <c r="BQ77" s="60">
        <v>0</v>
      </c>
      <c r="BR77" s="60">
        <v>0</v>
      </c>
      <c r="BS77" s="60">
        <v>-2926767.27</v>
      </c>
      <c r="BT77" s="60">
        <v>-2679256.96</v>
      </c>
      <c r="BU77" s="60">
        <v>-140150.45000000001</v>
      </c>
      <c r="BV77" s="60">
        <v>-26145.69</v>
      </c>
      <c r="BW77" s="60">
        <v>0</v>
      </c>
      <c r="BX77" s="60">
        <v>0</v>
      </c>
      <c r="BY77" s="60">
        <v>-81214.17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6593955.2400000021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14382884632.43189</v>
      </c>
      <c r="E78" s="63">
        <v>9504980079.9699593</v>
      </c>
      <c r="F78" s="63">
        <v>10386720809.369961</v>
      </c>
      <c r="G78" s="63">
        <v>-862824944.1400001</v>
      </c>
      <c r="H78" s="63">
        <v>-18915785.259999994</v>
      </c>
      <c r="I78" s="63">
        <v>-332936754.92999899</v>
      </c>
      <c r="J78" s="63">
        <v>-338639400.46999907</v>
      </c>
      <c r="K78" s="63">
        <v>-10944651098.419998</v>
      </c>
      <c r="L78" s="63">
        <v>10606011697.950003</v>
      </c>
      <c r="M78" s="63">
        <v>1938584.2900000063</v>
      </c>
      <c r="N78" s="63">
        <v>626384256.33000004</v>
      </c>
      <c r="O78" s="63">
        <v>-624445672.03999996</v>
      </c>
      <c r="P78" s="63">
        <v>3764061.2499999991</v>
      </c>
      <c r="Q78" s="63">
        <v>21751012.740000002</v>
      </c>
      <c r="R78" s="63">
        <v>-17986951.489999998</v>
      </c>
      <c r="S78" s="63">
        <v>92577.450000000012</v>
      </c>
      <c r="T78" s="63">
        <v>238458.14</v>
      </c>
      <c r="U78" s="63">
        <v>-31241.42</v>
      </c>
      <c r="V78" s="63">
        <v>269699.56</v>
      </c>
      <c r="W78" s="63">
        <v>-145880.69</v>
      </c>
      <c r="X78" s="63">
        <v>14634.4</v>
      </c>
      <c r="Y78" s="63">
        <v>-160515.09</v>
      </c>
      <c r="Z78" s="63">
        <v>5194926835.7419262</v>
      </c>
      <c r="AA78" s="63">
        <v>3230903284.5822315</v>
      </c>
      <c r="AB78" s="63">
        <v>175637690.43364516</v>
      </c>
      <c r="AC78" s="63">
        <v>1500912133.8141196</v>
      </c>
      <c r="AD78" s="63">
        <v>215525904.92710668</v>
      </c>
      <c r="AE78" s="63">
        <v>61014912.601365581</v>
      </c>
      <c r="AF78" s="63">
        <v>5835096.9488554019</v>
      </c>
      <c r="AG78" s="63">
        <v>5978442.0871547442</v>
      </c>
      <c r="AH78" s="63">
        <v>-1401586.91</v>
      </c>
      <c r="AI78" s="63">
        <v>520957.25744695123</v>
      </c>
      <c r="AJ78" s="63">
        <v>13955068.799999999</v>
      </c>
      <c r="AK78" s="63">
        <v>13955068.799999999</v>
      </c>
      <c r="AL78" s="63">
        <v>0</v>
      </c>
      <c r="AM78" s="63">
        <v>1866825.4</v>
      </c>
      <c r="AN78" s="63">
        <v>1560312.23</v>
      </c>
      <c r="AO78" s="63">
        <v>194489.21000000005</v>
      </c>
      <c r="AP78" s="63">
        <v>0</v>
      </c>
      <c r="AQ78" s="63">
        <v>0</v>
      </c>
      <c r="AR78" s="63">
        <v>112023.95999999999</v>
      </c>
      <c r="AS78" s="63">
        <v>-6177380377.7972584</v>
      </c>
      <c r="AT78" s="63">
        <v>-236263645.40000001</v>
      </c>
      <c r="AU78" s="63">
        <v>-337432018.78000003</v>
      </c>
      <c r="AV78" s="63">
        <v>101168373.38000004</v>
      </c>
      <c r="AW78" s="63">
        <v>-89054223.481999949</v>
      </c>
      <c r="AX78" s="63">
        <v>-57049845.639999993</v>
      </c>
      <c r="AY78" s="63">
        <v>-1458247334.4899998</v>
      </c>
      <c r="AZ78" s="63">
        <v>-918046466.94706905</v>
      </c>
      <c r="BA78" s="63">
        <v>-885294986.1029309</v>
      </c>
      <c r="BB78" s="63">
        <v>0</v>
      </c>
      <c r="BC78" s="63">
        <v>345094118.55999994</v>
      </c>
      <c r="BD78" s="63">
        <v>1401197488.8499999</v>
      </c>
      <c r="BE78" s="63">
        <v>-32004377.841999948</v>
      </c>
      <c r="BF78" s="63">
        <v>415915456.28799993</v>
      </c>
      <c r="BG78" s="63">
        <v>320508275.66207331</v>
      </c>
      <c r="BH78" s="63">
        <v>199318924.29592675</v>
      </c>
      <c r="BI78" s="63">
        <v>0</v>
      </c>
      <c r="BJ78" s="63">
        <v>-103911743.66999999</v>
      </c>
      <c r="BK78" s="63">
        <v>-447919834.13</v>
      </c>
      <c r="BL78" s="63">
        <v>1828135.6600000001</v>
      </c>
      <c r="BM78" s="63">
        <v>1828135.6600000001</v>
      </c>
      <c r="BN78" s="63">
        <v>0</v>
      </c>
      <c r="BO78" s="63">
        <v>-26672396.990000002</v>
      </c>
      <c r="BP78" s="63">
        <v>-26672396.990000002</v>
      </c>
      <c r="BQ78" s="63">
        <v>0</v>
      </c>
      <c r="BR78" s="63">
        <v>0</v>
      </c>
      <c r="BS78" s="63">
        <v>-5653077659.1634979</v>
      </c>
      <c r="BT78" s="63">
        <v>-3491064893.0093923</v>
      </c>
      <c r="BU78" s="63">
        <v>-1344682843.697463</v>
      </c>
      <c r="BV78" s="63">
        <v>-309553061.97052819</v>
      </c>
      <c r="BW78" s="63">
        <v>-88395.83</v>
      </c>
      <c r="BX78" s="63">
        <v>-166473645.77670285</v>
      </c>
      <c r="BY78" s="63">
        <v>-195481301.51605144</v>
      </c>
      <c r="BZ78" s="63">
        <v>276244513.23000008</v>
      </c>
      <c r="CA78" s="63">
        <v>-421978030.59335995</v>
      </c>
      <c r="CB78" s="63">
        <v>-19116410.059999995</v>
      </c>
      <c r="CC78" s="63">
        <v>-19097732.969999995</v>
      </c>
      <c r="CD78" s="63">
        <v>-58259834.990000002</v>
      </c>
      <c r="CE78" s="63">
        <v>39162102.019999996</v>
      </c>
      <c r="CF78" s="63">
        <v>-18677.089999999997</v>
      </c>
      <c r="CG78" s="63">
        <v>185290.35</v>
      </c>
      <c r="CH78" s="63">
        <v>-203967.44</v>
      </c>
      <c r="CI78" s="63">
        <v>-155024178.36176094</v>
      </c>
      <c r="CJ78" s="63">
        <v>-155024178.36176094</v>
      </c>
      <c r="CK78" s="63">
        <v>0</v>
      </c>
      <c r="CL78" s="63">
        <v>8205504254.6346283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1889531193.6594324</v>
      </c>
      <c r="E79" s="63">
        <v>1772538027.8546634</v>
      </c>
      <c r="F79" s="63">
        <v>2035202827.246618</v>
      </c>
      <c r="G79" s="63">
        <v>-262664799.39195475</v>
      </c>
      <c r="H79" s="63">
        <v>0</v>
      </c>
      <c r="I79" s="63">
        <v>-170712219.0968121</v>
      </c>
      <c r="J79" s="63">
        <v>-175852049.98514009</v>
      </c>
      <c r="K79" s="63">
        <v>-1374794369.8397331</v>
      </c>
      <c r="L79" s="63">
        <v>1198942319.854593</v>
      </c>
      <c r="M79" s="63">
        <v>5139830.888327999</v>
      </c>
      <c r="N79" s="63">
        <v>13458396.220532</v>
      </c>
      <c r="O79" s="63">
        <v>-8318565.3322040001</v>
      </c>
      <c r="P79" s="63">
        <v>0</v>
      </c>
      <c r="Q79" s="63">
        <v>0</v>
      </c>
      <c r="R79" s="63">
        <v>0</v>
      </c>
      <c r="S79" s="63">
        <v>82963.280000000028</v>
      </c>
      <c r="T79" s="63">
        <v>391111.4</v>
      </c>
      <c r="U79" s="63">
        <v>-140746.41</v>
      </c>
      <c r="V79" s="63">
        <v>531857.81000000006</v>
      </c>
      <c r="W79" s="63">
        <v>-308148.12</v>
      </c>
      <c r="X79" s="63">
        <v>1633.88</v>
      </c>
      <c r="Y79" s="63">
        <v>-309782</v>
      </c>
      <c r="Z79" s="63">
        <v>287621968.89158124</v>
      </c>
      <c r="AA79" s="63">
        <v>282460188.0800631</v>
      </c>
      <c r="AB79" s="63">
        <v>722872.34639713913</v>
      </c>
      <c r="AC79" s="63">
        <v>4114133.1951210154</v>
      </c>
      <c r="AD79" s="63">
        <v>520331.23000000004</v>
      </c>
      <c r="AE79" s="63">
        <v>0</v>
      </c>
      <c r="AF79" s="63">
        <v>0</v>
      </c>
      <c r="AG79" s="63">
        <v>585.63</v>
      </c>
      <c r="AH79" s="63">
        <v>-192706.55</v>
      </c>
      <c r="AI79" s="63">
        <v>-3435.04</v>
      </c>
      <c r="AJ79" s="63">
        <v>452.73</v>
      </c>
      <c r="AK79" s="63">
        <v>452.73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-1376928382.7468231</v>
      </c>
      <c r="AT79" s="63">
        <v>-152958949.62500083</v>
      </c>
      <c r="AU79" s="63">
        <v>-170484907.24000084</v>
      </c>
      <c r="AV79" s="63">
        <v>17525957.615000002</v>
      </c>
      <c r="AW79" s="63">
        <v>-111827834.70304798</v>
      </c>
      <c r="AX79" s="63">
        <v>-172284770.82121149</v>
      </c>
      <c r="AY79" s="63">
        <v>-744948401.97659695</v>
      </c>
      <c r="AZ79" s="63">
        <v>-846950636.23000002</v>
      </c>
      <c r="BA79" s="63">
        <v>99618698.43340303</v>
      </c>
      <c r="BB79" s="63">
        <v>0</v>
      </c>
      <c r="BC79" s="63">
        <v>2383535.8199999998</v>
      </c>
      <c r="BD79" s="63">
        <v>572663631.15538561</v>
      </c>
      <c r="BE79" s="63">
        <v>60456936.118163504</v>
      </c>
      <c r="BF79" s="63">
        <v>254304498.3008706</v>
      </c>
      <c r="BG79" s="63">
        <v>270359877.34747171</v>
      </c>
      <c r="BH79" s="63">
        <v>-16030544.326601168</v>
      </c>
      <c r="BI79" s="63">
        <v>0</v>
      </c>
      <c r="BJ79" s="63">
        <v>-24834.720000000001</v>
      </c>
      <c r="BK79" s="63">
        <v>-193847562.18270707</v>
      </c>
      <c r="BL79" s="63">
        <v>4957212.5502247633</v>
      </c>
      <c r="BM79" s="63">
        <v>4954532.5502247633</v>
      </c>
      <c r="BN79" s="63">
        <v>2680</v>
      </c>
      <c r="BO79" s="63">
        <v>-22945973.240692001</v>
      </c>
      <c r="BP79" s="63">
        <v>-22946036.410692003</v>
      </c>
      <c r="BQ79" s="63">
        <v>0</v>
      </c>
      <c r="BR79" s="63">
        <v>63.17</v>
      </c>
      <c r="BS79" s="63">
        <v>-1017280736.4284596</v>
      </c>
      <c r="BT79" s="63">
        <v>-821222206.63877439</v>
      </c>
      <c r="BU79" s="63">
        <v>-198099902.49866572</v>
      </c>
      <c r="BV79" s="63">
        <v>-45515305.481658369</v>
      </c>
      <c r="BW79" s="63">
        <v>-430068.85000000003</v>
      </c>
      <c r="BX79" s="63">
        <v>-92430285.825895339</v>
      </c>
      <c r="BY79" s="63">
        <v>-56818668.839742452</v>
      </c>
      <c r="BZ79" s="63">
        <v>162802238.48233831</v>
      </c>
      <c r="CA79" s="63">
        <v>34433463.223938189</v>
      </c>
      <c r="CB79" s="63">
        <v>-76871211.639847487</v>
      </c>
      <c r="CC79" s="63">
        <v>-77063854.259847492</v>
      </c>
      <c r="CD79" s="63">
        <v>-306037334.19984752</v>
      </c>
      <c r="CE79" s="63">
        <v>228973479.94000003</v>
      </c>
      <c r="CF79" s="63">
        <v>192642.62000000011</v>
      </c>
      <c r="CG79" s="63">
        <v>5079511.83</v>
      </c>
      <c r="CH79" s="63">
        <v>-4886869.21</v>
      </c>
      <c r="CI79" s="63">
        <v>-889.66</v>
      </c>
      <c r="CJ79" s="63">
        <v>-889.66</v>
      </c>
      <c r="CK79" s="63">
        <v>0</v>
      </c>
      <c r="CL79" s="63">
        <v>512602810.91260928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153842294.77748802</v>
      </c>
      <c r="E80" s="63">
        <v>119847537.47</v>
      </c>
      <c r="F80" s="63">
        <v>156138933.69999999</v>
      </c>
      <c r="G80" s="63">
        <v>-36291396.229999997</v>
      </c>
      <c r="H80" s="63">
        <v>0</v>
      </c>
      <c r="I80" s="63">
        <v>-5031671.030000004</v>
      </c>
      <c r="J80" s="63">
        <v>-9853604.6000000034</v>
      </c>
      <c r="K80" s="63">
        <v>-101805748.38000001</v>
      </c>
      <c r="L80" s="63">
        <v>91952143.780000016</v>
      </c>
      <c r="M80" s="63">
        <v>4821933.5699999994</v>
      </c>
      <c r="N80" s="63">
        <v>9195233.3599999994</v>
      </c>
      <c r="O80" s="63">
        <v>-4373299.79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30026299.67748801</v>
      </c>
      <c r="AA80" s="63">
        <v>18657001.947871324</v>
      </c>
      <c r="AB80" s="63">
        <v>2139611.73</v>
      </c>
      <c r="AC80" s="63">
        <v>4406853.1300000008</v>
      </c>
      <c r="AD80" s="63">
        <v>4428655.9696166851</v>
      </c>
      <c r="AE80" s="63">
        <v>0</v>
      </c>
      <c r="AF80" s="63">
        <v>0</v>
      </c>
      <c r="AG80" s="63">
        <v>0</v>
      </c>
      <c r="AH80" s="63">
        <v>394176.9</v>
      </c>
      <c r="AI80" s="63">
        <v>0</v>
      </c>
      <c r="AJ80" s="63">
        <v>9000128.6600000001</v>
      </c>
      <c r="AK80" s="63">
        <v>9000128.6600000001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-91258707.472324997</v>
      </c>
      <c r="AT80" s="63">
        <v>-38595039.159999996</v>
      </c>
      <c r="AU80" s="63">
        <v>-40042335.899999999</v>
      </c>
      <c r="AV80" s="63">
        <v>1447296.7399999998</v>
      </c>
      <c r="AW80" s="63">
        <v>-10259909.969999986</v>
      </c>
      <c r="AX80" s="63">
        <v>-22696838.469999991</v>
      </c>
      <c r="AY80" s="63">
        <v>-183344276.67000002</v>
      </c>
      <c r="AZ80" s="63">
        <v>-152005699.97999999</v>
      </c>
      <c r="BA80" s="63">
        <v>-42783307.170000002</v>
      </c>
      <c r="BB80" s="63">
        <v>0</v>
      </c>
      <c r="BC80" s="63">
        <v>11444730.479999999</v>
      </c>
      <c r="BD80" s="63">
        <v>160647438.19999999</v>
      </c>
      <c r="BE80" s="63">
        <v>12436928.500000006</v>
      </c>
      <c r="BF80" s="63">
        <v>57340279.480000004</v>
      </c>
      <c r="BG80" s="63">
        <v>27188527.600000001</v>
      </c>
      <c r="BH80" s="63">
        <v>30418381.190000001</v>
      </c>
      <c r="BI80" s="63">
        <v>0</v>
      </c>
      <c r="BJ80" s="63">
        <v>-266629.31</v>
      </c>
      <c r="BK80" s="63">
        <v>-44903350.979999989</v>
      </c>
      <c r="BL80" s="63">
        <v>0</v>
      </c>
      <c r="BM80" s="63">
        <v>0</v>
      </c>
      <c r="BN80" s="63">
        <v>0</v>
      </c>
      <c r="BO80" s="63">
        <v>420385.05</v>
      </c>
      <c r="BP80" s="63">
        <v>420385.05</v>
      </c>
      <c r="BQ80" s="63">
        <v>0</v>
      </c>
      <c r="BR80" s="63">
        <v>0</v>
      </c>
      <c r="BS80" s="63">
        <v>-42823159.532325029</v>
      </c>
      <c r="BT80" s="63">
        <v>-36307126.530000001</v>
      </c>
      <c r="BU80" s="63">
        <v>-5311753.6892198855</v>
      </c>
      <c r="BV80" s="63">
        <v>-1313471.2054895179</v>
      </c>
      <c r="BW80" s="63">
        <v>0</v>
      </c>
      <c r="BX80" s="63">
        <v>0</v>
      </c>
      <c r="BY80" s="63">
        <v>-1206843.7623348536</v>
      </c>
      <c r="BZ80" s="63">
        <v>3710428.31</v>
      </c>
      <c r="CA80" s="63">
        <v>-2394392.6552807675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-983.86</v>
      </c>
      <c r="CJ80" s="63">
        <v>-983.86</v>
      </c>
      <c r="CK80" s="63">
        <v>0</v>
      </c>
      <c r="CL80" s="63">
        <v>62583587.305162989</v>
      </c>
    </row>
    <row r="81" spans="1:90" ht="12.75" customHeight="1">
      <c r="A81" s="45" t="s">
        <v>134</v>
      </c>
      <c r="B81" s="62">
        <v>9003</v>
      </c>
      <c r="C81" s="59" t="s">
        <v>383</v>
      </c>
      <c r="D81" s="63">
        <v>16272415826.091324</v>
      </c>
      <c r="E81" s="63">
        <v>11277518107.824623</v>
      </c>
      <c r="F81" s="63">
        <v>12421923636.616579</v>
      </c>
      <c r="G81" s="63">
        <v>-1125489743.5319548</v>
      </c>
      <c r="H81" s="63">
        <v>-18915785.259999994</v>
      </c>
      <c r="I81" s="63">
        <v>-503648974.02681112</v>
      </c>
      <c r="J81" s="63">
        <v>-514491450.45513916</v>
      </c>
      <c r="K81" s="63">
        <v>-12319445468.259731</v>
      </c>
      <c r="L81" s="63">
        <v>11804954017.804596</v>
      </c>
      <c r="M81" s="63">
        <v>7078415.1783280056</v>
      </c>
      <c r="N81" s="63">
        <v>639842652.5505321</v>
      </c>
      <c r="O81" s="63">
        <v>-632764237.37220395</v>
      </c>
      <c r="P81" s="63">
        <v>3764061.2499999991</v>
      </c>
      <c r="Q81" s="63">
        <v>21751012.740000002</v>
      </c>
      <c r="R81" s="63">
        <v>-17986951.489999998</v>
      </c>
      <c r="S81" s="63">
        <v>175540.73000000004</v>
      </c>
      <c r="T81" s="63">
        <v>629569.54</v>
      </c>
      <c r="U81" s="63">
        <v>-171987.83000000002</v>
      </c>
      <c r="V81" s="63">
        <v>801557.37000000011</v>
      </c>
      <c r="W81" s="63">
        <v>-454028.81</v>
      </c>
      <c r="X81" s="63">
        <v>16268.279999999999</v>
      </c>
      <c r="Y81" s="63">
        <v>-470297.08999999997</v>
      </c>
      <c r="Z81" s="63">
        <v>5482548804.6335077</v>
      </c>
      <c r="AA81" s="63">
        <v>3513363472.6622944</v>
      </c>
      <c r="AB81" s="63">
        <v>176360562.78004229</v>
      </c>
      <c r="AC81" s="63">
        <v>1505026267.0092406</v>
      </c>
      <c r="AD81" s="63">
        <v>216046236.15710667</v>
      </c>
      <c r="AE81" s="63">
        <v>61014912.601365581</v>
      </c>
      <c r="AF81" s="63">
        <v>5835096.9488554019</v>
      </c>
      <c r="AG81" s="63">
        <v>5979027.7171547441</v>
      </c>
      <c r="AH81" s="63">
        <v>-1594293.46</v>
      </c>
      <c r="AI81" s="63">
        <v>517522.21744695125</v>
      </c>
      <c r="AJ81" s="63">
        <v>13955521.529999999</v>
      </c>
      <c r="AK81" s="63">
        <v>13955521.529999999</v>
      </c>
      <c r="AL81" s="63">
        <v>0</v>
      </c>
      <c r="AM81" s="63">
        <v>1866825.4</v>
      </c>
      <c r="AN81" s="63">
        <v>1560312.23</v>
      </c>
      <c r="AO81" s="63">
        <v>194489.21000000005</v>
      </c>
      <c r="AP81" s="63">
        <v>0</v>
      </c>
      <c r="AQ81" s="63">
        <v>0</v>
      </c>
      <c r="AR81" s="63">
        <v>112023.95999999999</v>
      </c>
      <c r="AS81" s="63">
        <v>-7554308760.5440817</v>
      </c>
      <c r="AT81" s="63">
        <v>-389222595.02500081</v>
      </c>
      <c r="AU81" s="63">
        <v>-507916926.02000087</v>
      </c>
      <c r="AV81" s="63">
        <v>118694330.99500003</v>
      </c>
      <c r="AW81" s="63">
        <v>-200882058.18504792</v>
      </c>
      <c r="AX81" s="63">
        <v>-229334616.46121147</v>
      </c>
      <c r="AY81" s="63">
        <v>-2203195736.4665966</v>
      </c>
      <c r="AZ81" s="63">
        <v>-1764997103.1770692</v>
      </c>
      <c r="BA81" s="63">
        <v>-785676287.66952789</v>
      </c>
      <c r="BB81" s="63">
        <v>0</v>
      </c>
      <c r="BC81" s="63">
        <v>347477654.37999994</v>
      </c>
      <c r="BD81" s="63">
        <v>1973861120.0053854</v>
      </c>
      <c r="BE81" s="63">
        <v>28452558.276163556</v>
      </c>
      <c r="BF81" s="63">
        <v>670219954.58887053</v>
      </c>
      <c r="BG81" s="63">
        <v>590868153.00954509</v>
      </c>
      <c r="BH81" s="63">
        <v>183288379.96932557</v>
      </c>
      <c r="BI81" s="63">
        <v>0</v>
      </c>
      <c r="BJ81" s="63">
        <v>-103936578.38999999</v>
      </c>
      <c r="BK81" s="63">
        <v>-641767396.31270707</v>
      </c>
      <c r="BL81" s="63">
        <v>6785348.2102247635</v>
      </c>
      <c r="BM81" s="63">
        <v>6782668.2102247635</v>
      </c>
      <c r="BN81" s="63">
        <v>2680</v>
      </c>
      <c r="BO81" s="63">
        <v>-49618370.230691999</v>
      </c>
      <c r="BP81" s="63">
        <v>-49618433.400692001</v>
      </c>
      <c r="BQ81" s="63">
        <v>0</v>
      </c>
      <c r="BR81" s="63">
        <v>63.17</v>
      </c>
      <c r="BS81" s="63">
        <v>-6670358395.5919571</v>
      </c>
      <c r="BT81" s="63">
        <v>-4312287099.6481667</v>
      </c>
      <c r="BU81" s="63">
        <v>-1542782746.1961288</v>
      </c>
      <c r="BV81" s="63">
        <v>-355068367.45218658</v>
      </c>
      <c r="BW81" s="63">
        <v>-518464.68000000005</v>
      </c>
      <c r="BX81" s="63">
        <v>-258903931.60259819</v>
      </c>
      <c r="BY81" s="63">
        <v>-252299970.35579389</v>
      </c>
      <c r="BZ81" s="63">
        <v>439046751.71233839</v>
      </c>
      <c r="CA81" s="63">
        <v>-387544567.36942178</v>
      </c>
      <c r="CB81" s="63">
        <v>-95987621.69984749</v>
      </c>
      <c r="CC81" s="63">
        <v>-96161587.229847491</v>
      </c>
      <c r="CD81" s="63">
        <v>-364297169.18984753</v>
      </c>
      <c r="CE81" s="63">
        <v>268135581.96000004</v>
      </c>
      <c r="CF81" s="63">
        <v>173965.53000000012</v>
      </c>
      <c r="CG81" s="63">
        <v>5264802.18</v>
      </c>
      <c r="CH81" s="63">
        <v>-5090836.6500000004</v>
      </c>
      <c r="CI81" s="63">
        <v>-155025068.02176094</v>
      </c>
      <c r="CJ81" s="63">
        <v>-155025068.02176094</v>
      </c>
      <c r="CK81" s="63">
        <v>0</v>
      </c>
      <c r="CL81" s="63">
        <v>8718107065.5472374</v>
      </c>
    </row>
    <row r="82" spans="1:90">
      <c r="A82" s="46" t="s">
        <v>136</v>
      </c>
      <c r="B82" s="64"/>
      <c r="C82" s="59" t="s">
        <v>384</v>
      </c>
      <c r="D82" s="63">
        <v>16426258120.868813</v>
      </c>
      <c r="E82" s="63">
        <v>11397365645.294622</v>
      </c>
      <c r="F82" s="63">
        <v>12578062570.31658</v>
      </c>
      <c r="G82" s="63">
        <v>-1161781139.7619548</v>
      </c>
      <c r="H82" s="63">
        <v>-18915785.259999994</v>
      </c>
      <c r="I82" s="63">
        <v>-508680645.05681115</v>
      </c>
      <c r="J82" s="63">
        <v>-524345055.05513918</v>
      </c>
      <c r="K82" s="63">
        <v>-12421251216.63973</v>
      </c>
      <c r="L82" s="63">
        <v>11896906161.584597</v>
      </c>
      <c r="M82" s="63">
        <v>11900348.748328004</v>
      </c>
      <c r="N82" s="63">
        <v>649037885.91053212</v>
      </c>
      <c r="O82" s="63">
        <v>-637137537.16220391</v>
      </c>
      <c r="P82" s="63">
        <v>3764061.2499999991</v>
      </c>
      <c r="Q82" s="63">
        <v>21751012.740000002</v>
      </c>
      <c r="R82" s="63">
        <v>-17986951.489999998</v>
      </c>
      <c r="S82" s="63">
        <v>175540.73000000004</v>
      </c>
      <c r="T82" s="63">
        <v>629569.54</v>
      </c>
      <c r="U82" s="63">
        <v>-171987.83000000002</v>
      </c>
      <c r="V82" s="63">
        <v>801557.37000000011</v>
      </c>
      <c r="W82" s="63">
        <v>-454028.81</v>
      </c>
      <c r="X82" s="63">
        <v>16268.279999999999</v>
      </c>
      <c r="Y82" s="63">
        <v>-470297.08999999997</v>
      </c>
      <c r="Z82" s="63">
        <v>5512575104.3109961</v>
      </c>
      <c r="AA82" s="63">
        <v>3532020474.6101656</v>
      </c>
      <c r="AB82" s="63">
        <v>178500174.51004228</v>
      </c>
      <c r="AC82" s="63">
        <v>1509433120.1392407</v>
      </c>
      <c r="AD82" s="63">
        <v>220474892.12672335</v>
      </c>
      <c r="AE82" s="63">
        <v>61014912.601365581</v>
      </c>
      <c r="AF82" s="63">
        <v>5835096.9488554019</v>
      </c>
      <c r="AG82" s="63">
        <v>5979027.7171547441</v>
      </c>
      <c r="AH82" s="63">
        <v>-1200116.56</v>
      </c>
      <c r="AI82" s="63">
        <v>517522.21744695125</v>
      </c>
      <c r="AJ82" s="63">
        <v>22955650.189999998</v>
      </c>
      <c r="AK82" s="63">
        <v>22955650.189999998</v>
      </c>
      <c r="AL82" s="63">
        <v>0</v>
      </c>
      <c r="AM82" s="63">
        <v>1866825.4</v>
      </c>
      <c r="AN82" s="63">
        <v>1560312.23</v>
      </c>
      <c r="AO82" s="63">
        <v>194489.21000000005</v>
      </c>
      <c r="AP82" s="63">
        <v>0</v>
      </c>
      <c r="AQ82" s="63">
        <v>0</v>
      </c>
      <c r="AR82" s="63">
        <v>112023.95999999999</v>
      </c>
      <c r="AS82" s="63">
        <v>-7645567468.016407</v>
      </c>
      <c r="AT82" s="63">
        <v>-427817634.18500078</v>
      </c>
      <c r="AU82" s="63">
        <v>-547959261.92000091</v>
      </c>
      <c r="AV82" s="63">
        <v>120141627.73500003</v>
      </c>
      <c r="AW82" s="63">
        <v>-211141968.15504792</v>
      </c>
      <c r="AX82" s="63">
        <v>-252031454.93121147</v>
      </c>
      <c r="AY82" s="63">
        <v>-2386540013.1365967</v>
      </c>
      <c r="AZ82" s="63">
        <v>-1917002803.1570692</v>
      </c>
      <c r="BA82" s="63">
        <v>-828459594.83952785</v>
      </c>
      <c r="BB82" s="63">
        <v>0</v>
      </c>
      <c r="BC82" s="63">
        <v>358922384.85999995</v>
      </c>
      <c r="BD82" s="63">
        <v>2134508558.2053854</v>
      </c>
      <c r="BE82" s="63">
        <v>40889486.776163563</v>
      </c>
      <c r="BF82" s="63">
        <v>727560234.06887054</v>
      </c>
      <c r="BG82" s="63">
        <v>618056680.60954511</v>
      </c>
      <c r="BH82" s="63">
        <v>213706761.15932557</v>
      </c>
      <c r="BI82" s="63">
        <v>0</v>
      </c>
      <c r="BJ82" s="63">
        <v>-104203207.69999999</v>
      </c>
      <c r="BK82" s="63">
        <v>-686670747.29270709</v>
      </c>
      <c r="BL82" s="63">
        <v>6785348.2102247635</v>
      </c>
      <c r="BM82" s="63">
        <v>6782668.2102247635</v>
      </c>
      <c r="BN82" s="63">
        <v>2680</v>
      </c>
      <c r="BO82" s="63">
        <v>-49197985.180692002</v>
      </c>
      <c r="BP82" s="63">
        <v>-49198048.350692004</v>
      </c>
      <c r="BQ82" s="63">
        <v>0</v>
      </c>
      <c r="BR82" s="63">
        <v>63.17</v>
      </c>
      <c r="BS82" s="63">
        <v>-6713181555.1242819</v>
      </c>
      <c r="BT82" s="63">
        <v>-4348594226.1781664</v>
      </c>
      <c r="BU82" s="63">
        <v>-1548094499.8853488</v>
      </c>
      <c r="BV82" s="63">
        <v>-356381838.6576761</v>
      </c>
      <c r="BW82" s="63">
        <v>-518464.68000000005</v>
      </c>
      <c r="BX82" s="63">
        <v>-258903931.60259819</v>
      </c>
      <c r="BY82" s="63">
        <v>-253506814.11812875</v>
      </c>
      <c r="BZ82" s="63">
        <v>442757180.02233839</v>
      </c>
      <c r="CA82" s="63">
        <v>-389938960.02470255</v>
      </c>
      <c r="CB82" s="63">
        <v>-95987621.69984749</v>
      </c>
      <c r="CC82" s="63">
        <v>-96161587.229847491</v>
      </c>
      <c r="CD82" s="63">
        <v>-364297169.18984753</v>
      </c>
      <c r="CE82" s="63">
        <v>268135581.96000004</v>
      </c>
      <c r="CF82" s="63">
        <v>173965.53000000012</v>
      </c>
      <c r="CG82" s="63">
        <v>5264802.18</v>
      </c>
      <c r="CH82" s="63">
        <v>-5090836.6500000004</v>
      </c>
      <c r="CI82" s="63">
        <v>-155026051.88176095</v>
      </c>
      <c r="CJ82" s="63">
        <v>-155026051.88176095</v>
      </c>
      <c r="CK82" s="63">
        <v>0</v>
      </c>
      <c r="CL82" s="63">
        <v>8780690652.8523998</v>
      </c>
    </row>
    <row r="83" spans="1:90" ht="12.7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D46AC-27C0-4BCB-9147-DC3320EB9EBE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44" width="15.7109375" style="4" customWidth="1"/>
    <col min="45" max="45" width="16.42578125" style="4" bestFit="1" customWidth="1"/>
    <col min="46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524</v>
      </c>
      <c r="B2" s="75">
        <v>784</v>
      </c>
      <c r="C2" s="75">
        <v>785</v>
      </c>
      <c r="D2" s="75">
        <v>786</v>
      </c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-952258.62000060815</v>
      </c>
      <c r="E7" s="60">
        <v>1327876.3799999999</v>
      </c>
      <c r="F7" s="60">
        <v>1849474.47</v>
      </c>
      <c r="G7" s="60">
        <v>-521598.09</v>
      </c>
      <c r="H7" s="60">
        <v>0</v>
      </c>
      <c r="I7" s="60">
        <v>-784835.4800000001</v>
      </c>
      <c r="J7" s="60">
        <v>-351351.14000000013</v>
      </c>
      <c r="K7" s="60">
        <v>-1475108.27</v>
      </c>
      <c r="L7" s="60">
        <v>1123757.1299999999</v>
      </c>
      <c r="M7" s="60">
        <v>-433484.33999999997</v>
      </c>
      <c r="N7" s="60">
        <v>532974.78</v>
      </c>
      <c r="O7" s="60">
        <v>-966459.12</v>
      </c>
      <c r="P7" s="60">
        <v>0</v>
      </c>
      <c r="Q7" s="60">
        <v>0</v>
      </c>
      <c r="R7" s="60">
        <v>0</v>
      </c>
      <c r="S7" s="60">
        <v>-1671611.7</v>
      </c>
      <c r="T7" s="60">
        <v>-2343554.88</v>
      </c>
      <c r="U7" s="60">
        <v>-2694081.51</v>
      </c>
      <c r="V7" s="60">
        <v>350526.63</v>
      </c>
      <c r="W7" s="60">
        <v>671943.17999999993</v>
      </c>
      <c r="X7" s="60">
        <v>973404.82</v>
      </c>
      <c r="Y7" s="60">
        <v>-301461.64</v>
      </c>
      <c r="Z7" s="60">
        <v>176312.17999939213</v>
      </c>
      <c r="AA7" s="60">
        <v>0</v>
      </c>
      <c r="AB7" s="60">
        <v>0</v>
      </c>
      <c r="AC7" s="60">
        <v>0</v>
      </c>
      <c r="AD7" s="60">
        <v>194211.1108670875</v>
      </c>
      <c r="AE7" s="60">
        <v>0</v>
      </c>
      <c r="AF7" s="60">
        <v>0</v>
      </c>
      <c r="AG7" s="60">
        <v>0</v>
      </c>
      <c r="AH7" s="60">
        <v>0</v>
      </c>
      <c r="AI7" s="60">
        <v>-17898.930867695377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-558155.5157458731</v>
      </c>
      <c r="AT7" s="60">
        <v>-50237.78</v>
      </c>
      <c r="AU7" s="60">
        <v>-74242.78</v>
      </c>
      <c r="AV7" s="60">
        <v>24005</v>
      </c>
      <c r="AW7" s="60">
        <v>1524744.8800000004</v>
      </c>
      <c r="AX7" s="60">
        <v>1524744.8800000004</v>
      </c>
      <c r="AY7" s="60">
        <v>-1023690.4</v>
      </c>
      <c r="AZ7" s="60">
        <v>-974598.62</v>
      </c>
      <c r="BA7" s="60">
        <v>-49091.78</v>
      </c>
      <c r="BB7" s="60">
        <v>0</v>
      </c>
      <c r="BC7" s="60">
        <v>0</v>
      </c>
      <c r="BD7" s="60">
        <v>2548435.2800000003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-2032662.6157458734</v>
      </c>
      <c r="BT7" s="60">
        <v>-218028.08000000002</v>
      </c>
      <c r="BU7" s="60">
        <v>-1006273.9305547401</v>
      </c>
      <c r="BV7" s="60">
        <v>-162398.41369094825</v>
      </c>
      <c r="BW7" s="60">
        <v>0</v>
      </c>
      <c r="BX7" s="60">
        <v>-23783.781425089997</v>
      </c>
      <c r="BY7" s="60">
        <v>-622178.41007509502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-1510414.1357464814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501781221.32999969</v>
      </c>
      <c r="E8" s="60">
        <v>332071710.92999983</v>
      </c>
      <c r="F8" s="60">
        <v>4525025987.4799995</v>
      </c>
      <c r="G8" s="60">
        <v>-4192954276.5499997</v>
      </c>
      <c r="H8" s="60">
        <v>0</v>
      </c>
      <c r="I8" s="60">
        <v>8828775.8699998856</v>
      </c>
      <c r="J8" s="60">
        <v>-1059898446.4400001</v>
      </c>
      <c r="K8" s="60">
        <v>-3997838234.6599998</v>
      </c>
      <c r="L8" s="60">
        <v>2937939788.2199998</v>
      </c>
      <c r="M8" s="60">
        <v>1068727222.3099999</v>
      </c>
      <c r="N8" s="60">
        <v>3609653075.48</v>
      </c>
      <c r="O8" s="60">
        <v>-2540925853.1700001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160880734.52999997</v>
      </c>
      <c r="AA8" s="60">
        <v>57122908.359999992</v>
      </c>
      <c r="AB8" s="60">
        <v>2165306.5100000002</v>
      </c>
      <c r="AC8" s="60">
        <v>90016397.789999992</v>
      </c>
      <c r="AD8" s="60">
        <v>11576121.869999999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-187626493.03999999</v>
      </c>
      <c r="AT8" s="60">
        <v>-5170257.3699998856</v>
      </c>
      <c r="AU8" s="60">
        <v>-2595683610.6599998</v>
      </c>
      <c r="AV8" s="60">
        <v>2590513353.29</v>
      </c>
      <c r="AW8" s="60">
        <v>-1002596.6200000346</v>
      </c>
      <c r="AX8" s="60">
        <v>-14017261.769999981</v>
      </c>
      <c r="AY8" s="60">
        <v>-284936007.67999995</v>
      </c>
      <c r="AZ8" s="60">
        <v>-304701421.19999999</v>
      </c>
      <c r="BA8" s="60">
        <v>-1910844.89</v>
      </c>
      <c r="BB8" s="60">
        <v>0</v>
      </c>
      <c r="BC8" s="60">
        <v>21676258.41</v>
      </c>
      <c r="BD8" s="60">
        <v>270918745.90999997</v>
      </c>
      <c r="BE8" s="60">
        <v>13014665.149999946</v>
      </c>
      <c r="BF8" s="60">
        <v>275785744.56999993</v>
      </c>
      <c r="BG8" s="60">
        <v>294917733.59999996</v>
      </c>
      <c r="BH8" s="60">
        <v>1848171</v>
      </c>
      <c r="BI8" s="60">
        <v>0</v>
      </c>
      <c r="BJ8" s="60">
        <v>-20980160.030000001</v>
      </c>
      <c r="BK8" s="60">
        <v>-262771079.41999999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-175113815.50000006</v>
      </c>
      <c r="BT8" s="60">
        <v>-568721497.91999996</v>
      </c>
      <c r="BU8" s="60">
        <v>-131903176.72999999</v>
      </c>
      <c r="BV8" s="60">
        <v>-26777287.73</v>
      </c>
      <c r="BW8" s="60">
        <v>0</v>
      </c>
      <c r="BX8" s="60">
        <v>0</v>
      </c>
      <c r="BY8" s="60">
        <v>0</v>
      </c>
      <c r="BZ8" s="60">
        <v>592582174.80999994</v>
      </c>
      <c r="CA8" s="60">
        <v>-40294027.93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-6339823.5499999998</v>
      </c>
      <c r="CJ8" s="60">
        <v>-6339823.5499999998</v>
      </c>
      <c r="CK8" s="60">
        <v>0</v>
      </c>
      <c r="CL8" s="60">
        <v>314154728.28999972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48622649759.270004</v>
      </c>
      <c r="E9" s="60">
        <v>49049037315.410004</v>
      </c>
      <c r="F9" s="60">
        <v>50486994644.010002</v>
      </c>
      <c r="G9" s="60">
        <v>-1437957328.6000001</v>
      </c>
      <c r="H9" s="60">
        <v>0</v>
      </c>
      <c r="I9" s="60">
        <v>-9284131146.0899982</v>
      </c>
      <c r="J9" s="60">
        <v>-9361193672.0299988</v>
      </c>
      <c r="K9" s="60">
        <v>-47748566119.879997</v>
      </c>
      <c r="L9" s="60">
        <v>38387372447.849998</v>
      </c>
      <c r="M9" s="60">
        <v>77062525.940000057</v>
      </c>
      <c r="N9" s="60">
        <v>1077798901.71</v>
      </c>
      <c r="O9" s="60">
        <v>-1000736375.77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8777340181.9300003</v>
      </c>
      <c r="AA9" s="60">
        <v>6692799328.500001</v>
      </c>
      <c r="AB9" s="60">
        <v>0</v>
      </c>
      <c r="AC9" s="60">
        <v>1189877995.1799998</v>
      </c>
      <c r="AD9" s="60">
        <v>385216881.00999999</v>
      </c>
      <c r="AE9" s="60">
        <v>0</v>
      </c>
      <c r="AF9" s="60">
        <v>412583999.02999997</v>
      </c>
      <c r="AG9" s="60">
        <v>96861978.209999993</v>
      </c>
      <c r="AH9" s="60">
        <v>0</v>
      </c>
      <c r="AI9" s="60">
        <v>0</v>
      </c>
      <c r="AJ9" s="60">
        <v>75467166.060000002</v>
      </c>
      <c r="AK9" s="60">
        <v>75467166.060000002</v>
      </c>
      <c r="AL9" s="60">
        <v>0</v>
      </c>
      <c r="AM9" s="60">
        <v>4936241.9599999934</v>
      </c>
      <c r="AN9" s="60">
        <v>26538995.439999994</v>
      </c>
      <c r="AO9" s="60">
        <v>-10313.010000000126</v>
      </c>
      <c r="AP9" s="60">
        <v>0</v>
      </c>
      <c r="AQ9" s="60">
        <v>0</v>
      </c>
      <c r="AR9" s="60">
        <v>-21592440.469999999</v>
      </c>
      <c r="AS9" s="60">
        <v>-37009768876.880005</v>
      </c>
      <c r="AT9" s="60">
        <v>-28109078595.040001</v>
      </c>
      <c r="AU9" s="60">
        <v>-29135480337.41</v>
      </c>
      <c r="AV9" s="60">
        <v>1026401742.37</v>
      </c>
      <c r="AW9" s="60">
        <v>-1744694227.7500021</v>
      </c>
      <c r="AX9" s="60">
        <v>-1818810844.4300022</v>
      </c>
      <c r="AY9" s="60">
        <v>-10275051705.430002</v>
      </c>
      <c r="AZ9" s="60">
        <v>-9796710758.6000023</v>
      </c>
      <c r="BA9" s="60">
        <v>-478340946.82999998</v>
      </c>
      <c r="BB9" s="60">
        <v>0</v>
      </c>
      <c r="BC9" s="60">
        <v>0</v>
      </c>
      <c r="BD9" s="60">
        <v>8456240861</v>
      </c>
      <c r="BE9" s="60">
        <v>74116616.680000007</v>
      </c>
      <c r="BF9" s="60">
        <v>349075980.44</v>
      </c>
      <c r="BG9" s="60">
        <v>315662260.68000001</v>
      </c>
      <c r="BH9" s="60">
        <v>33413719.760000002</v>
      </c>
      <c r="BI9" s="60">
        <v>0</v>
      </c>
      <c r="BJ9" s="60">
        <v>0</v>
      </c>
      <c r="BK9" s="60">
        <v>-274959363.75999999</v>
      </c>
      <c r="BL9" s="60">
        <v>17619452.950000286</v>
      </c>
      <c r="BM9" s="60">
        <v>17619452.950000286</v>
      </c>
      <c r="BN9" s="60">
        <v>0</v>
      </c>
      <c r="BO9" s="60">
        <v>2106929.9700000002</v>
      </c>
      <c r="BP9" s="60">
        <v>2106929.9700000002</v>
      </c>
      <c r="BQ9" s="60">
        <v>0</v>
      </c>
      <c r="BR9" s="60">
        <v>0</v>
      </c>
      <c r="BS9" s="60">
        <v>-7141485881.9300013</v>
      </c>
      <c r="BT9" s="60">
        <v>-4486605043.4700003</v>
      </c>
      <c r="BU9" s="60">
        <v>-1628731955.8899999</v>
      </c>
      <c r="BV9" s="60">
        <v>-592258367.76999998</v>
      </c>
      <c r="BW9" s="60">
        <v>0</v>
      </c>
      <c r="BX9" s="60">
        <v>-222859120.03</v>
      </c>
      <c r="BY9" s="60">
        <v>-124070623.17</v>
      </c>
      <c r="BZ9" s="60">
        <v>174498985.75</v>
      </c>
      <c r="CA9" s="60">
        <v>-261459757.34999999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-34236555.079999998</v>
      </c>
      <c r="CJ9" s="60">
        <v>-34236555.079999998</v>
      </c>
      <c r="CK9" s="60">
        <v>0</v>
      </c>
      <c r="CL9" s="60">
        <v>11612880882.389999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13994598875.170002</v>
      </c>
      <c r="E10" s="60">
        <v>13711454109.080002</v>
      </c>
      <c r="F10" s="60">
        <v>14362769366.260002</v>
      </c>
      <c r="G10" s="60">
        <v>-651315257.17999995</v>
      </c>
      <c r="H10" s="60">
        <v>0</v>
      </c>
      <c r="I10" s="60">
        <v>-2805093454.3799987</v>
      </c>
      <c r="J10" s="60">
        <v>-3135451134.8499985</v>
      </c>
      <c r="K10" s="60">
        <v>-12760314011.439999</v>
      </c>
      <c r="L10" s="60">
        <v>9624862876.5900002</v>
      </c>
      <c r="M10" s="60">
        <v>330357680.46999997</v>
      </c>
      <c r="N10" s="60">
        <v>395581153.13</v>
      </c>
      <c r="O10" s="60">
        <v>-65223472.660000004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3088237676.7399998</v>
      </c>
      <c r="AA10" s="60">
        <v>1282016556.7800002</v>
      </c>
      <c r="AB10" s="60">
        <v>250036914.01000005</v>
      </c>
      <c r="AC10" s="60">
        <v>1182882181.21</v>
      </c>
      <c r="AD10" s="60">
        <v>234232822.19</v>
      </c>
      <c r="AE10" s="60">
        <v>151058730.97</v>
      </c>
      <c r="AF10" s="60">
        <v>0</v>
      </c>
      <c r="AG10" s="60">
        <v>0</v>
      </c>
      <c r="AH10" s="60">
        <v>-11989528.42</v>
      </c>
      <c r="AI10" s="60">
        <v>0</v>
      </c>
      <c r="AJ10" s="60">
        <v>543.73</v>
      </c>
      <c r="AK10" s="60">
        <v>543.73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-12094203147.929998</v>
      </c>
      <c r="AT10" s="60">
        <v>-8981426284</v>
      </c>
      <c r="AU10" s="60">
        <v>-9255773248.2700005</v>
      </c>
      <c r="AV10" s="60">
        <v>274346964.27000004</v>
      </c>
      <c r="AW10" s="60">
        <v>-242975091.49999991</v>
      </c>
      <c r="AX10" s="60">
        <v>-248909782.02999991</v>
      </c>
      <c r="AY10" s="60">
        <v>-669846922.20999992</v>
      </c>
      <c r="AZ10" s="60">
        <v>-344143706.10999995</v>
      </c>
      <c r="BA10" s="60">
        <v>-355997034.31999999</v>
      </c>
      <c r="BB10" s="60">
        <v>0</v>
      </c>
      <c r="BC10" s="60">
        <v>30293818.219999999</v>
      </c>
      <c r="BD10" s="60">
        <v>420937140.18000001</v>
      </c>
      <c r="BE10" s="60">
        <v>5934690.5300000031</v>
      </c>
      <c r="BF10" s="60">
        <v>16719883.960000003</v>
      </c>
      <c r="BG10" s="60">
        <v>8800633.1699999999</v>
      </c>
      <c r="BH10" s="60">
        <v>8675407.3200000003</v>
      </c>
      <c r="BI10" s="60">
        <v>0</v>
      </c>
      <c r="BJ10" s="60">
        <v>-756156.53</v>
      </c>
      <c r="BK10" s="60">
        <v>-10785193.43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-2618804253.0299993</v>
      </c>
      <c r="BT10" s="60">
        <v>-1295186348.5</v>
      </c>
      <c r="BU10" s="60">
        <v>-938840891.52999997</v>
      </c>
      <c r="BV10" s="60">
        <v>-277876123.68000001</v>
      </c>
      <c r="BW10" s="60">
        <v>0</v>
      </c>
      <c r="BX10" s="60">
        <v>-71858309.969999999</v>
      </c>
      <c r="BY10" s="60">
        <v>-45646026.330000006</v>
      </c>
      <c r="BZ10" s="60">
        <v>10603446.979999999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-250997519.40000001</v>
      </c>
      <c r="CJ10" s="60">
        <v>-250997519.40000001</v>
      </c>
      <c r="CK10" s="60">
        <v>0</v>
      </c>
      <c r="CL10" s="60">
        <v>1900395727.2400036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897856078.05000019</v>
      </c>
      <c r="E11" s="60">
        <v>188680050.57999998</v>
      </c>
      <c r="F11" s="60">
        <v>188680050.57999998</v>
      </c>
      <c r="G11" s="60">
        <v>0</v>
      </c>
      <c r="H11" s="60">
        <v>0</v>
      </c>
      <c r="I11" s="60">
        <v>386496155.10000014</v>
      </c>
      <c r="J11" s="60">
        <v>386496155.10000014</v>
      </c>
      <c r="K11" s="60">
        <v>-284471373.65999997</v>
      </c>
      <c r="L11" s="60">
        <v>670967528.76000011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322744231.54000008</v>
      </c>
      <c r="AA11" s="60">
        <v>159986593.80000001</v>
      </c>
      <c r="AB11" s="60">
        <v>0</v>
      </c>
      <c r="AC11" s="60">
        <v>-45913369.729999997</v>
      </c>
      <c r="AD11" s="60">
        <v>188206445.35000002</v>
      </c>
      <c r="AE11" s="60">
        <v>0</v>
      </c>
      <c r="AF11" s="60">
        <v>0</v>
      </c>
      <c r="AG11" s="60">
        <v>475597.29000000004</v>
      </c>
      <c r="AH11" s="60">
        <v>19988964.830000002</v>
      </c>
      <c r="AI11" s="60">
        <v>0</v>
      </c>
      <c r="AJ11" s="60">
        <v>0</v>
      </c>
      <c r="AK11" s="60">
        <v>0</v>
      </c>
      <c r="AL11" s="60">
        <v>0</v>
      </c>
      <c r="AM11" s="60">
        <v>-64359.17</v>
      </c>
      <c r="AN11" s="60">
        <v>-64359.17</v>
      </c>
      <c r="AO11" s="60">
        <v>0</v>
      </c>
      <c r="AP11" s="60">
        <v>0</v>
      </c>
      <c r="AQ11" s="60">
        <v>0</v>
      </c>
      <c r="AR11" s="60">
        <v>0</v>
      </c>
      <c r="AS11" s="60">
        <v>-426955157.63999999</v>
      </c>
      <c r="AT11" s="60">
        <v>-148835281.95000002</v>
      </c>
      <c r="AU11" s="60">
        <v>-148835281.95000002</v>
      </c>
      <c r="AV11" s="60">
        <v>0</v>
      </c>
      <c r="AW11" s="60">
        <v>-48043671.520000003</v>
      </c>
      <c r="AX11" s="60">
        <v>-48043671.520000003</v>
      </c>
      <c r="AY11" s="60">
        <v>-83141774.340000004</v>
      </c>
      <c r="AZ11" s="60">
        <v>-88442744.980000004</v>
      </c>
      <c r="BA11" s="60">
        <v>-296255.46000000002</v>
      </c>
      <c r="BB11" s="60">
        <v>0</v>
      </c>
      <c r="BC11" s="60">
        <v>5597226.0999999996</v>
      </c>
      <c r="BD11" s="60">
        <v>35098102.82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-219450546.56999996</v>
      </c>
      <c r="BT11" s="60">
        <v>-161203741.65000001</v>
      </c>
      <c r="BU11" s="60">
        <v>-31670636.779999997</v>
      </c>
      <c r="BV11" s="60">
        <v>-21162224.010000002</v>
      </c>
      <c r="BW11" s="60">
        <v>-141405.39000000001</v>
      </c>
      <c r="BX11" s="60">
        <v>-1182129.7</v>
      </c>
      <c r="BY11" s="60">
        <v>-4090409.04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-10625657.6</v>
      </c>
      <c r="CJ11" s="60">
        <v>-10625657.6</v>
      </c>
      <c r="CK11" s="60">
        <v>0</v>
      </c>
      <c r="CL11" s="60">
        <v>470900920.41000021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363647104.82999688</v>
      </c>
      <c r="E13" s="60">
        <v>163840293.37</v>
      </c>
      <c r="F13" s="60">
        <v>163840293.37</v>
      </c>
      <c r="G13" s="60">
        <v>0</v>
      </c>
      <c r="H13" s="60">
        <v>0</v>
      </c>
      <c r="I13" s="60">
        <v>30505714.560000002</v>
      </c>
      <c r="J13" s="60">
        <v>30505714.560000002</v>
      </c>
      <c r="K13" s="60">
        <v>-160265282.53</v>
      </c>
      <c r="L13" s="60">
        <v>190770997.09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167400064.8399969</v>
      </c>
      <c r="AA13" s="60">
        <v>99208796.81924133</v>
      </c>
      <c r="AB13" s="60">
        <v>5526826.0960201276</v>
      </c>
      <c r="AC13" s="60">
        <v>32802137.731326602</v>
      </c>
      <c r="AD13" s="60">
        <v>1836624.7379325121</v>
      </c>
      <c r="AE13" s="60">
        <v>0</v>
      </c>
      <c r="AF13" s="60">
        <v>241820.3414444279</v>
      </c>
      <c r="AG13" s="60">
        <v>27783859.114031911</v>
      </c>
      <c r="AH13" s="60">
        <v>0</v>
      </c>
      <c r="AI13" s="60">
        <v>0</v>
      </c>
      <c r="AJ13" s="60">
        <v>1901032.06</v>
      </c>
      <c r="AK13" s="60">
        <v>1901032.06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-190975790.78781077</v>
      </c>
      <c r="AT13" s="60">
        <v>-17879037.27</v>
      </c>
      <c r="AU13" s="60">
        <v>-17879037.27</v>
      </c>
      <c r="AV13" s="60">
        <v>0</v>
      </c>
      <c r="AW13" s="60">
        <v>-31981625.969999999</v>
      </c>
      <c r="AX13" s="60">
        <v>-31984143.259999998</v>
      </c>
      <c r="AY13" s="60">
        <v>-40119813.379999995</v>
      </c>
      <c r="AZ13" s="60">
        <v>-29619848.559999999</v>
      </c>
      <c r="BA13" s="60">
        <v>-14885058.68</v>
      </c>
      <c r="BB13" s="60">
        <v>0</v>
      </c>
      <c r="BC13" s="60">
        <v>4385093.8600000003</v>
      </c>
      <c r="BD13" s="60">
        <v>8135670.1199999992</v>
      </c>
      <c r="BE13" s="60">
        <v>2517.2899999999936</v>
      </c>
      <c r="BF13" s="60">
        <v>92527.829999999987</v>
      </c>
      <c r="BG13" s="60">
        <v>102708.4</v>
      </c>
      <c r="BH13" s="60">
        <v>0</v>
      </c>
      <c r="BI13" s="60">
        <v>0</v>
      </c>
      <c r="BJ13" s="60">
        <v>-10180.57</v>
      </c>
      <c r="BK13" s="60">
        <v>-90010.54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-129991166.27781078</v>
      </c>
      <c r="BT13" s="60">
        <v>-58833849.25999999</v>
      </c>
      <c r="BU13" s="60">
        <v>-25064285.482402068</v>
      </c>
      <c r="BV13" s="60">
        <v>-16073352.783276748</v>
      </c>
      <c r="BW13" s="60">
        <v>0</v>
      </c>
      <c r="BX13" s="60">
        <v>-2427451.5466102473</v>
      </c>
      <c r="BY13" s="60">
        <v>-2727055.63940835</v>
      </c>
      <c r="BZ13" s="60">
        <v>0</v>
      </c>
      <c r="CA13" s="60">
        <v>-24865171.566113375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-11123961.27</v>
      </c>
      <c r="CJ13" s="60">
        <v>-11123961.27</v>
      </c>
      <c r="CK13" s="60">
        <v>0</v>
      </c>
      <c r="CL13" s="60">
        <v>172671314.04218611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11986692008.933699</v>
      </c>
      <c r="E14" s="60">
        <v>12194661027.590002</v>
      </c>
      <c r="F14" s="60">
        <v>12228475060.150002</v>
      </c>
      <c r="G14" s="60">
        <v>-33814032.560000002</v>
      </c>
      <c r="H14" s="60">
        <v>0</v>
      </c>
      <c r="I14" s="60">
        <v>-2098048174.5199003</v>
      </c>
      <c r="J14" s="60">
        <v>-2100339084.8099003</v>
      </c>
      <c r="K14" s="60">
        <v>-12152820616.3999</v>
      </c>
      <c r="L14" s="60">
        <v>10052481531.59</v>
      </c>
      <c r="M14" s="60">
        <v>2290910.2899999991</v>
      </c>
      <c r="N14" s="60">
        <v>22496587.079999998</v>
      </c>
      <c r="O14" s="60">
        <v>-20205676.789999999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1866488014.4735963</v>
      </c>
      <c r="AA14" s="60">
        <v>1070879622.7011</v>
      </c>
      <c r="AB14" s="60">
        <v>-6651641.7829500008</v>
      </c>
      <c r="AC14" s="60">
        <v>562438913.89852154</v>
      </c>
      <c r="AD14" s="60">
        <v>236525899.87214997</v>
      </c>
      <c r="AE14" s="60">
        <v>189231.12</v>
      </c>
      <c r="AF14" s="60">
        <v>1189266.8086499998</v>
      </c>
      <c r="AG14" s="60">
        <v>1545049.0143000002</v>
      </c>
      <c r="AH14" s="60">
        <v>0</v>
      </c>
      <c r="AI14" s="60">
        <v>371672.84182500001</v>
      </c>
      <c r="AJ14" s="60">
        <v>23491666.329999998</v>
      </c>
      <c r="AK14" s="60">
        <v>23491666.329999998</v>
      </c>
      <c r="AL14" s="60">
        <v>0</v>
      </c>
      <c r="AM14" s="60">
        <v>99475.060000000012</v>
      </c>
      <c r="AN14" s="60">
        <v>100775.85</v>
      </c>
      <c r="AO14" s="60">
        <v>-1300.79</v>
      </c>
      <c r="AP14" s="60">
        <v>0</v>
      </c>
      <c r="AQ14" s="60">
        <v>0</v>
      </c>
      <c r="AR14" s="60">
        <v>0</v>
      </c>
      <c r="AS14" s="60">
        <v>-9859415944.789999</v>
      </c>
      <c r="AT14" s="60">
        <v>-7659553180.1499996</v>
      </c>
      <c r="AU14" s="60">
        <v>-7671410268.96</v>
      </c>
      <c r="AV14" s="60">
        <v>11857088.810000001</v>
      </c>
      <c r="AW14" s="60">
        <v>339322601.13999999</v>
      </c>
      <c r="AX14" s="60">
        <v>339321295.53999996</v>
      </c>
      <c r="AY14" s="60">
        <v>-77784556.879999995</v>
      </c>
      <c r="AZ14" s="60">
        <v>-54127667.030000001</v>
      </c>
      <c r="BA14" s="60">
        <v>-23656889.850000001</v>
      </c>
      <c r="BB14" s="60">
        <v>0</v>
      </c>
      <c r="BC14" s="60">
        <v>0</v>
      </c>
      <c r="BD14" s="60">
        <v>417105852.41999996</v>
      </c>
      <c r="BE14" s="60">
        <v>1305.6000000000004</v>
      </c>
      <c r="BF14" s="60">
        <v>11806.6</v>
      </c>
      <c r="BG14" s="60">
        <v>11806.6</v>
      </c>
      <c r="BH14" s="60">
        <v>0</v>
      </c>
      <c r="BI14" s="60">
        <v>0</v>
      </c>
      <c r="BJ14" s="60">
        <v>0</v>
      </c>
      <c r="BK14" s="60">
        <v>-10501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-2456758269.5</v>
      </c>
      <c r="BT14" s="60">
        <v>-1870470847.1100001</v>
      </c>
      <c r="BU14" s="60">
        <v>-386867473.59000003</v>
      </c>
      <c r="BV14" s="60">
        <v>-132745560.60000001</v>
      </c>
      <c r="BW14" s="60">
        <v>0</v>
      </c>
      <c r="BX14" s="60">
        <v>-46487476.039999999</v>
      </c>
      <c r="BY14" s="60">
        <v>-216700.18</v>
      </c>
      <c r="BZ14" s="60">
        <v>1717029.08</v>
      </c>
      <c r="CA14" s="60">
        <v>-21687241.059999999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-82427096.279999986</v>
      </c>
      <c r="CJ14" s="60">
        <v>-82427096.279999986</v>
      </c>
      <c r="CK14" s="60">
        <v>0</v>
      </c>
      <c r="CL14" s="60">
        <v>2127276064.1436996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96.260000000000076</v>
      </c>
      <c r="E15" s="60">
        <v>128.59</v>
      </c>
      <c r="F15" s="60">
        <v>128.59</v>
      </c>
      <c r="G15" s="60">
        <v>0</v>
      </c>
      <c r="H15" s="60">
        <v>0</v>
      </c>
      <c r="I15" s="60">
        <v>-64.829999999999927</v>
      </c>
      <c r="J15" s="60">
        <v>-64.829999999999927</v>
      </c>
      <c r="K15" s="60">
        <v>-64.829999999999927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32.5</v>
      </c>
      <c r="AA15" s="60">
        <v>9.61</v>
      </c>
      <c r="AB15" s="60">
        <v>11.720000000000002</v>
      </c>
      <c r="AC15" s="60">
        <v>10.120000000000001</v>
      </c>
      <c r="AD15" s="60">
        <v>1.05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-36.250000000000014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-36.250000000000014</v>
      </c>
      <c r="BT15" s="60">
        <v>0</v>
      </c>
      <c r="BU15" s="60">
        <v>-22.210000000000008</v>
      </c>
      <c r="BV15" s="60">
        <v>-4.5500000000000007</v>
      </c>
      <c r="BW15" s="60">
        <v>0</v>
      </c>
      <c r="BX15" s="60">
        <v>-0.42000000000000004</v>
      </c>
      <c r="BY15" s="60">
        <v>-9.07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60.010000000000062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75009.16</v>
      </c>
      <c r="E17" s="60">
        <v>75994.450000000012</v>
      </c>
      <c r="F17" s="60">
        <v>140081.48000000001</v>
      </c>
      <c r="G17" s="60">
        <v>-64087.03</v>
      </c>
      <c r="H17" s="60">
        <v>0</v>
      </c>
      <c r="I17" s="60">
        <v>-985.29000000000087</v>
      </c>
      <c r="J17" s="60">
        <v>2542.8799999999974</v>
      </c>
      <c r="K17" s="60">
        <v>-51449.61</v>
      </c>
      <c r="L17" s="60">
        <v>53992.49</v>
      </c>
      <c r="M17" s="60">
        <v>-3528.1699999999983</v>
      </c>
      <c r="N17" s="60">
        <v>25595.9</v>
      </c>
      <c r="O17" s="60">
        <v>-29124.07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-201811.41618099995</v>
      </c>
      <c r="AT17" s="60">
        <v>0</v>
      </c>
      <c r="AU17" s="60">
        <v>-32805.57</v>
      </c>
      <c r="AV17" s="60">
        <v>32805.57</v>
      </c>
      <c r="AW17" s="60">
        <v>1.4551915228366852E-11</v>
      </c>
      <c r="AX17" s="60">
        <v>7947.6800000000076</v>
      </c>
      <c r="AY17" s="60">
        <v>-63607.209999999992</v>
      </c>
      <c r="AZ17" s="60">
        <v>-62472.899999999994</v>
      </c>
      <c r="BA17" s="60">
        <v>-4010.95</v>
      </c>
      <c r="BB17" s="60">
        <v>0</v>
      </c>
      <c r="BC17" s="60">
        <v>2876.64</v>
      </c>
      <c r="BD17" s="60">
        <v>71554.89</v>
      </c>
      <c r="BE17" s="60">
        <v>-7947.679999999993</v>
      </c>
      <c r="BF17" s="60">
        <v>63607.210000000006</v>
      </c>
      <c r="BG17" s="60">
        <v>62472.9</v>
      </c>
      <c r="BH17" s="60">
        <v>4010.95</v>
      </c>
      <c r="BI17" s="60">
        <v>0</v>
      </c>
      <c r="BJ17" s="60">
        <v>-2876.64</v>
      </c>
      <c r="BK17" s="60">
        <v>-71554.89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-201811.41618099995</v>
      </c>
      <c r="BT17" s="60">
        <v>-32596.22</v>
      </c>
      <c r="BU17" s="60">
        <v>-69134.198669999998</v>
      </c>
      <c r="BV17" s="60">
        <v>-80565.210101999983</v>
      </c>
      <c r="BW17" s="60">
        <v>0</v>
      </c>
      <c r="BX17" s="60">
        <v>-872.09226299999989</v>
      </c>
      <c r="BY17" s="60">
        <v>-18454.675146000001</v>
      </c>
      <c r="BZ17" s="60">
        <v>0</v>
      </c>
      <c r="CA17" s="60">
        <v>-189.02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-126802.25618099995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12172134.109999999</v>
      </c>
      <c r="E18" s="60">
        <v>7725605.6399999997</v>
      </c>
      <c r="F18" s="60">
        <v>7725605.6399999997</v>
      </c>
      <c r="G18" s="60">
        <v>0</v>
      </c>
      <c r="H18" s="60">
        <v>0</v>
      </c>
      <c r="I18" s="60">
        <v>1200926.76</v>
      </c>
      <c r="J18" s="60">
        <v>1200926.76</v>
      </c>
      <c r="K18" s="60">
        <v>-1662633.22</v>
      </c>
      <c r="L18" s="60">
        <v>2863559.98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3245601.71</v>
      </c>
      <c r="AA18" s="60">
        <v>2715130.82</v>
      </c>
      <c r="AB18" s="60">
        <v>0</v>
      </c>
      <c r="AC18" s="60">
        <v>50298.350000000006</v>
      </c>
      <c r="AD18" s="60">
        <v>480172.54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-8914202.2100000009</v>
      </c>
      <c r="AT18" s="60">
        <v>-446161.26</v>
      </c>
      <c r="AU18" s="60">
        <v>-446161.26</v>
      </c>
      <c r="AV18" s="60">
        <v>0</v>
      </c>
      <c r="AW18" s="60">
        <v>21139.530000000028</v>
      </c>
      <c r="AX18" s="60">
        <v>21139.530000000028</v>
      </c>
      <c r="AY18" s="60">
        <v>-425076.51999999996</v>
      </c>
      <c r="AZ18" s="60">
        <v>-197909.06</v>
      </c>
      <c r="BA18" s="60">
        <v>-328673.40000000002</v>
      </c>
      <c r="BB18" s="60">
        <v>0</v>
      </c>
      <c r="BC18" s="60">
        <v>101505.94</v>
      </c>
      <c r="BD18" s="60">
        <v>446216.05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-8489180.4800000004</v>
      </c>
      <c r="BT18" s="60">
        <v>-6151709.0099999998</v>
      </c>
      <c r="BU18" s="60">
        <v>-910147.72</v>
      </c>
      <c r="BV18" s="60">
        <v>-218592.45</v>
      </c>
      <c r="BW18" s="60">
        <v>0</v>
      </c>
      <c r="BX18" s="60">
        <v>-25198.54</v>
      </c>
      <c r="BY18" s="60">
        <v>-266183.63</v>
      </c>
      <c r="BZ18" s="60">
        <v>0</v>
      </c>
      <c r="CA18" s="60">
        <v>-917349.13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3257931.8999999985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797585802.84000003</v>
      </c>
      <c r="E20" s="60">
        <v>832878695.56000018</v>
      </c>
      <c r="F20" s="60">
        <v>2154740543.4000001</v>
      </c>
      <c r="G20" s="60">
        <v>-1321861847.8399999</v>
      </c>
      <c r="H20" s="60">
        <v>0</v>
      </c>
      <c r="I20" s="60">
        <v>-328674465.93000019</v>
      </c>
      <c r="J20" s="60">
        <v>-942893372.40000021</v>
      </c>
      <c r="K20" s="60">
        <v>-1627462624.4100001</v>
      </c>
      <c r="L20" s="60">
        <v>684569252.00999987</v>
      </c>
      <c r="M20" s="60">
        <v>614218906.47000003</v>
      </c>
      <c r="N20" s="60">
        <v>834489309.65999997</v>
      </c>
      <c r="O20" s="60">
        <v>-220270403.19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290366760.12</v>
      </c>
      <c r="AA20" s="60">
        <v>218031129.77000001</v>
      </c>
      <c r="AB20" s="60">
        <v>0</v>
      </c>
      <c r="AC20" s="60">
        <v>72335630.350000009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3014813.09</v>
      </c>
      <c r="AK20" s="60">
        <v>3014813.09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-612585649.12999988</v>
      </c>
      <c r="AT20" s="60">
        <v>-178126567.48000002</v>
      </c>
      <c r="AU20" s="60">
        <v>-966814151.21000004</v>
      </c>
      <c r="AV20" s="60">
        <v>788687583.73000002</v>
      </c>
      <c r="AW20" s="60">
        <v>-9702078.4700000063</v>
      </c>
      <c r="AX20" s="60">
        <v>-73490884.560000002</v>
      </c>
      <c r="AY20" s="60">
        <v>-115659178.45</v>
      </c>
      <c r="AZ20" s="60">
        <v>-98074526.640000001</v>
      </c>
      <c r="BA20" s="60">
        <v>-17584651.809999999</v>
      </c>
      <c r="BB20" s="60">
        <v>0</v>
      </c>
      <c r="BC20" s="60">
        <v>0</v>
      </c>
      <c r="BD20" s="60">
        <v>42168293.890000001</v>
      </c>
      <c r="BE20" s="60">
        <v>63788806.089999996</v>
      </c>
      <c r="BF20" s="60">
        <v>86279596.269999996</v>
      </c>
      <c r="BG20" s="60">
        <v>71346865.530000001</v>
      </c>
      <c r="BH20" s="60">
        <v>14932730.74</v>
      </c>
      <c r="BI20" s="60">
        <v>0</v>
      </c>
      <c r="BJ20" s="60">
        <v>0</v>
      </c>
      <c r="BK20" s="60">
        <v>-22490790.18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-398833798.6699999</v>
      </c>
      <c r="BT20" s="60">
        <v>-155121220.84999999</v>
      </c>
      <c r="BU20" s="60">
        <v>-200671936.70999998</v>
      </c>
      <c r="BV20" s="60">
        <v>-25352748.279999997</v>
      </c>
      <c r="BW20" s="60">
        <v>-158292.24</v>
      </c>
      <c r="BX20" s="60">
        <v>-16189329.370000001</v>
      </c>
      <c r="BY20" s="60">
        <v>-51096364.279999994</v>
      </c>
      <c r="BZ20" s="60">
        <v>49725332.009999998</v>
      </c>
      <c r="CA20" s="60">
        <v>30761.05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-25923204.510000002</v>
      </c>
      <c r="CJ20" s="60">
        <v>-25923204.510000002</v>
      </c>
      <c r="CK20" s="60">
        <v>0</v>
      </c>
      <c r="CL20" s="60">
        <v>185000153.71000016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18211024.440000001</v>
      </c>
      <c r="E21" s="60">
        <v>22408348.600000001</v>
      </c>
      <c r="F21" s="60">
        <v>22408348.600000001</v>
      </c>
      <c r="G21" s="60">
        <v>0</v>
      </c>
      <c r="H21" s="60">
        <v>0</v>
      </c>
      <c r="I21" s="60">
        <v>871173.79999999877</v>
      </c>
      <c r="J21" s="60">
        <v>890991.21999999881</v>
      </c>
      <c r="K21" s="60">
        <v>-21120911.969999999</v>
      </c>
      <c r="L21" s="60">
        <v>22011903.189999998</v>
      </c>
      <c r="M21" s="60">
        <v>-19817.419999999998</v>
      </c>
      <c r="N21" s="60">
        <v>156.02000000000001</v>
      </c>
      <c r="O21" s="60">
        <v>-19973.439999999999</v>
      </c>
      <c r="P21" s="60">
        <v>0</v>
      </c>
      <c r="Q21" s="60">
        <v>0</v>
      </c>
      <c r="R21" s="60">
        <v>0</v>
      </c>
      <c r="S21" s="60">
        <v>-5197025.26</v>
      </c>
      <c r="T21" s="60">
        <v>-5194742.09</v>
      </c>
      <c r="U21" s="60">
        <v>-7774211.04</v>
      </c>
      <c r="V21" s="60">
        <v>2579468.9499999997</v>
      </c>
      <c r="W21" s="60">
        <v>-2283.17</v>
      </c>
      <c r="X21" s="60">
        <v>57.42</v>
      </c>
      <c r="Y21" s="60">
        <v>-2340.59</v>
      </c>
      <c r="Z21" s="60">
        <v>128527.3</v>
      </c>
      <c r="AA21" s="60">
        <v>87380.63</v>
      </c>
      <c r="AB21" s="60">
        <v>0</v>
      </c>
      <c r="AC21" s="60">
        <v>36977.08</v>
      </c>
      <c r="AD21" s="60">
        <v>4169.59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-89127894.199999988</v>
      </c>
      <c r="AT21" s="60">
        <v>-33991155.979999997</v>
      </c>
      <c r="AU21" s="60">
        <v>-35498014.75</v>
      </c>
      <c r="AV21" s="60">
        <v>1506858.77</v>
      </c>
      <c r="AW21" s="60">
        <v>-3644756.5100000016</v>
      </c>
      <c r="AX21" s="60">
        <v>-8606228.2500000019</v>
      </c>
      <c r="AY21" s="60">
        <v>-11584995.270000001</v>
      </c>
      <c r="AZ21" s="60">
        <v>-7886363.370000001</v>
      </c>
      <c r="BA21" s="60">
        <v>-4218321.78</v>
      </c>
      <c r="BB21" s="60">
        <v>0</v>
      </c>
      <c r="BC21" s="60">
        <v>519689.87999999995</v>
      </c>
      <c r="BD21" s="60">
        <v>2978767.02</v>
      </c>
      <c r="BE21" s="60">
        <v>4961471.74</v>
      </c>
      <c r="BF21" s="60">
        <v>3022911.33</v>
      </c>
      <c r="BG21" s="60">
        <v>884509.65</v>
      </c>
      <c r="BH21" s="60">
        <v>2438865.69</v>
      </c>
      <c r="BI21" s="60">
        <v>0</v>
      </c>
      <c r="BJ21" s="60">
        <v>-300464.01</v>
      </c>
      <c r="BK21" s="60">
        <v>1938560.41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-50608480.779999994</v>
      </c>
      <c r="BT21" s="60">
        <v>-4417791.4999999991</v>
      </c>
      <c r="BU21" s="60">
        <v>-32777250.34</v>
      </c>
      <c r="BV21" s="60">
        <v>-12328465.109999999</v>
      </c>
      <c r="BW21" s="60">
        <v>0</v>
      </c>
      <c r="BX21" s="60">
        <v>-345027.62</v>
      </c>
      <c r="BY21" s="60">
        <v>-739946.21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-883500.93</v>
      </c>
      <c r="CJ21" s="60">
        <v>-883500.93</v>
      </c>
      <c r="CK21" s="60">
        <v>0</v>
      </c>
      <c r="CL21" s="60">
        <v>-70916869.75999999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10692785993.705721</v>
      </c>
      <c r="E22" s="60">
        <v>10649405250.159998</v>
      </c>
      <c r="F22" s="60">
        <v>10649405250.159998</v>
      </c>
      <c r="G22" s="60">
        <v>0</v>
      </c>
      <c r="H22" s="60">
        <v>0</v>
      </c>
      <c r="I22" s="60">
        <v>-937676743.54000092</v>
      </c>
      <c r="J22" s="60">
        <v>-937676743.54000092</v>
      </c>
      <c r="K22" s="60">
        <v>-11190803723.08</v>
      </c>
      <c r="L22" s="60">
        <v>10253126979.539999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980755408.07572436</v>
      </c>
      <c r="AA22" s="60">
        <v>863175514.58192539</v>
      </c>
      <c r="AB22" s="60">
        <v>0</v>
      </c>
      <c r="AC22" s="60">
        <v>71834590.595151469</v>
      </c>
      <c r="AD22" s="60">
        <v>33356191.320128601</v>
      </c>
      <c r="AE22" s="60">
        <v>12055321.18190998</v>
      </c>
      <c r="AF22" s="60">
        <v>0</v>
      </c>
      <c r="AG22" s="60">
        <v>282599.47685468243</v>
      </c>
      <c r="AH22" s="60">
        <v>0</v>
      </c>
      <c r="AI22" s="60">
        <v>51190.919754237446</v>
      </c>
      <c r="AJ22" s="60">
        <v>0</v>
      </c>
      <c r="AK22" s="60">
        <v>0</v>
      </c>
      <c r="AL22" s="60">
        <v>0</v>
      </c>
      <c r="AM22" s="60">
        <v>302079.01</v>
      </c>
      <c r="AN22" s="60">
        <v>-697103</v>
      </c>
      <c r="AO22" s="60">
        <v>0</v>
      </c>
      <c r="AP22" s="60">
        <v>0</v>
      </c>
      <c r="AQ22" s="60">
        <v>0</v>
      </c>
      <c r="AR22" s="60">
        <v>999182.01</v>
      </c>
      <c r="AS22" s="60">
        <v>-11001290625.349609</v>
      </c>
      <c r="AT22" s="60">
        <v>-8864454275.0699997</v>
      </c>
      <c r="AU22" s="60">
        <v>-8864454275.0699997</v>
      </c>
      <c r="AV22" s="60">
        <v>0</v>
      </c>
      <c r="AW22" s="60">
        <v>-312213389.9000001</v>
      </c>
      <c r="AX22" s="60">
        <v>-312763066.92000008</v>
      </c>
      <c r="AY22" s="60">
        <v>-3353342255.0199995</v>
      </c>
      <c r="AZ22" s="60">
        <v>-3659753335.9899998</v>
      </c>
      <c r="BA22" s="60">
        <v>135809363.67000002</v>
      </c>
      <c r="BB22" s="60">
        <v>0</v>
      </c>
      <c r="BC22" s="60">
        <v>170601717.30000001</v>
      </c>
      <c r="BD22" s="60">
        <v>3040579188.0999994</v>
      </c>
      <c r="BE22" s="60">
        <v>549677.0199999999</v>
      </c>
      <c r="BF22" s="60">
        <v>-34325.269999999997</v>
      </c>
      <c r="BG22" s="60">
        <v>-36071.57</v>
      </c>
      <c r="BH22" s="60">
        <v>0</v>
      </c>
      <c r="BI22" s="60">
        <v>0</v>
      </c>
      <c r="BJ22" s="60">
        <v>1746.3</v>
      </c>
      <c r="BK22" s="60">
        <v>584002.28999999992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-1824622960.379611</v>
      </c>
      <c r="BT22" s="60">
        <v>-668405313.72000015</v>
      </c>
      <c r="BU22" s="60">
        <v>-966289404.74138284</v>
      </c>
      <c r="BV22" s="60">
        <v>-38011579.60069067</v>
      </c>
      <c r="BW22" s="60">
        <v>0</v>
      </c>
      <c r="BX22" s="60">
        <v>-73523149.686834782</v>
      </c>
      <c r="BY22" s="60">
        <v>-77698939.230702654</v>
      </c>
      <c r="BZ22" s="60">
        <v>0</v>
      </c>
      <c r="CA22" s="60">
        <v>-694573.40000000037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-308504631.64388847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130562291.96999988</v>
      </c>
      <c r="E23" s="60">
        <v>92175122.930000067</v>
      </c>
      <c r="F23" s="60">
        <v>1538371859.6100001</v>
      </c>
      <c r="G23" s="60">
        <v>-1446196736.6800001</v>
      </c>
      <c r="H23" s="60">
        <v>0</v>
      </c>
      <c r="I23" s="60">
        <v>-6499977.3000001907</v>
      </c>
      <c r="J23" s="60">
        <v>-147835164.06000018</v>
      </c>
      <c r="K23" s="60">
        <v>-1594378583.6000001</v>
      </c>
      <c r="L23" s="60">
        <v>1446543419.54</v>
      </c>
      <c r="M23" s="60">
        <v>141335186.75999999</v>
      </c>
      <c r="N23" s="60">
        <v>1534470136.6300001</v>
      </c>
      <c r="O23" s="60">
        <v>-1393134949.8700001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44810866.280000001</v>
      </c>
      <c r="AA23" s="60">
        <v>35497734.859999999</v>
      </c>
      <c r="AB23" s="60">
        <v>3615036.0100000002</v>
      </c>
      <c r="AC23" s="60">
        <v>1515001.7</v>
      </c>
      <c r="AD23" s="60">
        <v>2470996.1399999997</v>
      </c>
      <c r="AE23" s="60">
        <v>26940.15</v>
      </c>
      <c r="AF23" s="60">
        <v>1597328.82</v>
      </c>
      <c r="AG23" s="60">
        <v>87828.6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76280.06</v>
      </c>
      <c r="AN23" s="60">
        <v>80041.03</v>
      </c>
      <c r="AO23" s="60">
        <v>-3760.97</v>
      </c>
      <c r="AP23" s="60">
        <v>0</v>
      </c>
      <c r="AQ23" s="60">
        <v>0</v>
      </c>
      <c r="AR23" s="60">
        <v>0</v>
      </c>
      <c r="AS23" s="60">
        <v>-435448845.49000001</v>
      </c>
      <c r="AT23" s="60">
        <v>-17274045.759999871</v>
      </c>
      <c r="AU23" s="60">
        <v>-1023185750.3299999</v>
      </c>
      <c r="AV23" s="60">
        <v>1005911704.5700001</v>
      </c>
      <c r="AW23" s="60">
        <v>96329.789999991655</v>
      </c>
      <c r="AX23" s="60">
        <v>-8475729.8100000024</v>
      </c>
      <c r="AY23" s="60">
        <v>-132222950.81</v>
      </c>
      <c r="AZ23" s="60">
        <v>-152825801.43000001</v>
      </c>
      <c r="BA23" s="60">
        <v>20602850.620000001</v>
      </c>
      <c r="BB23" s="60">
        <v>0</v>
      </c>
      <c r="BC23" s="60">
        <v>0</v>
      </c>
      <c r="BD23" s="60">
        <v>123747221</v>
      </c>
      <c r="BE23" s="60">
        <v>8572059.599999994</v>
      </c>
      <c r="BF23" s="60">
        <v>99824279.319999978</v>
      </c>
      <c r="BG23" s="60">
        <v>119528257.57999998</v>
      </c>
      <c r="BH23" s="60">
        <v>-19703978.260000002</v>
      </c>
      <c r="BI23" s="60">
        <v>0</v>
      </c>
      <c r="BJ23" s="60">
        <v>0</v>
      </c>
      <c r="BK23" s="60">
        <v>-91252219.719999984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-416567559.16000009</v>
      </c>
      <c r="BT23" s="60">
        <v>-248377701.44000006</v>
      </c>
      <c r="BU23" s="60">
        <v>-371217973.14999998</v>
      </c>
      <c r="BV23" s="60">
        <v>-9036901.5199999996</v>
      </c>
      <c r="BW23" s="60">
        <v>0</v>
      </c>
      <c r="BX23" s="60">
        <v>-39563553.390000001</v>
      </c>
      <c r="BY23" s="60">
        <v>-95180511.949999988</v>
      </c>
      <c r="BZ23" s="60">
        <v>355083859.58999997</v>
      </c>
      <c r="CA23" s="60">
        <v>-8274777.2999999998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-1703570.3599999999</v>
      </c>
      <c r="CJ23" s="60">
        <v>-2333588.96</v>
      </c>
      <c r="CK23" s="60">
        <v>630018.6</v>
      </c>
      <c r="CL23" s="60">
        <v>-304886553.5200001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38299098.589999989</v>
      </c>
      <c r="E24" s="60">
        <v>10023906.180000007</v>
      </c>
      <c r="F24" s="60">
        <v>303210897.69999999</v>
      </c>
      <c r="G24" s="60">
        <v>-293186991.51999998</v>
      </c>
      <c r="H24" s="60">
        <v>0</v>
      </c>
      <c r="I24" s="60">
        <v>25172706.609999985</v>
      </c>
      <c r="J24" s="60">
        <v>-122015899.79000002</v>
      </c>
      <c r="K24" s="60">
        <v>-160077899.77000001</v>
      </c>
      <c r="L24" s="60">
        <v>38061999.979999997</v>
      </c>
      <c r="M24" s="60">
        <v>147188606.40000001</v>
      </c>
      <c r="N24" s="60">
        <v>148772860.23000002</v>
      </c>
      <c r="O24" s="60">
        <v>-1584253.83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3102485.8</v>
      </c>
      <c r="AA24" s="60">
        <v>2408918.7199999997</v>
      </c>
      <c r="AB24" s="60">
        <v>0</v>
      </c>
      <c r="AC24" s="60">
        <v>693567.08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-5889623.4499999955</v>
      </c>
      <c r="AT24" s="60">
        <v>0</v>
      </c>
      <c r="AU24" s="60">
        <v>-115310817.62</v>
      </c>
      <c r="AV24" s="60">
        <v>115310817.62</v>
      </c>
      <c r="AW24" s="60">
        <v>1.000000536441803E-2</v>
      </c>
      <c r="AX24" s="60">
        <v>-8767984.5099999979</v>
      </c>
      <c r="AY24" s="60">
        <v>-53919436.579999998</v>
      </c>
      <c r="AZ24" s="60">
        <v>-56244821.409999996</v>
      </c>
      <c r="BA24" s="60">
        <v>0</v>
      </c>
      <c r="BB24" s="60">
        <v>0</v>
      </c>
      <c r="BC24" s="60">
        <v>2325384.83</v>
      </c>
      <c r="BD24" s="60">
        <v>45151452.07</v>
      </c>
      <c r="BE24" s="60">
        <v>8767984.5200000033</v>
      </c>
      <c r="BF24" s="60">
        <v>53919436.579999998</v>
      </c>
      <c r="BG24" s="60">
        <v>56244821.409999996</v>
      </c>
      <c r="BH24" s="60">
        <v>0</v>
      </c>
      <c r="BI24" s="60">
        <v>0</v>
      </c>
      <c r="BJ24" s="60">
        <v>-2325384.83</v>
      </c>
      <c r="BK24" s="60">
        <v>-45151452.059999995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-5889623.4600000009</v>
      </c>
      <c r="BT24" s="60">
        <v>-7198960.5300000003</v>
      </c>
      <c r="BU24" s="60">
        <v>-2432461.4800000004</v>
      </c>
      <c r="BV24" s="60">
        <v>-350146.24</v>
      </c>
      <c r="BW24" s="60">
        <v>0</v>
      </c>
      <c r="BX24" s="60">
        <v>-267982.03000000003</v>
      </c>
      <c r="BY24" s="60">
        <v>-542965.42999999993</v>
      </c>
      <c r="BZ24" s="60">
        <v>7578238.6200000001</v>
      </c>
      <c r="CA24" s="60">
        <v>-2675346.37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32409475.139999993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525413586.05097139</v>
      </c>
      <c r="E25" s="60">
        <v>118765309.38999999</v>
      </c>
      <c r="F25" s="60">
        <v>118974137.39999999</v>
      </c>
      <c r="G25" s="60">
        <v>-208828.01</v>
      </c>
      <c r="H25" s="60">
        <v>0</v>
      </c>
      <c r="I25" s="60">
        <v>246061326.73999983</v>
      </c>
      <c r="J25" s="60">
        <v>246472935.43999982</v>
      </c>
      <c r="K25" s="60">
        <v>-238907347.91000015</v>
      </c>
      <c r="L25" s="60">
        <v>485380283.34999996</v>
      </c>
      <c r="M25" s="60">
        <v>-411608.70000000013</v>
      </c>
      <c r="N25" s="60">
        <v>74523.619999999879</v>
      </c>
      <c r="O25" s="60">
        <v>-486132.32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160586949.92097154</v>
      </c>
      <c r="AA25" s="60">
        <v>145928722.10412946</v>
      </c>
      <c r="AB25" s="60">
        <v>0</v>
      </c>
      <c r="AC25" s="60">
        <v>13552.575146211371</v>
      </c>
      <c r="AD25" s="60">
        <v>13006596.23256409</v>
      </c>
      <c r="AE25" s="60">
        <v>0</v>
      </c>
      <c r="AF25" s="60">
        <v>1638079.0091317904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-416376468.34399277</v>
      </c>
      <c r="AT25" s="60">
        <v>-295184508.39000344</v>
      </c>
      <c r="AU25" s="60">
        <v>-295245701.09000343</v>
      </c>
      <c r="AV25" s="60">
        <v>61192.7</v>
      </c>
      <c r="AW25" s="60">
        <v>40085335.994105972</v>
      </c>
      <c r="AX25" s="60">
        <v>39918365.74999997</v>
      </c>
      <c r="AY25" s="60">
        <v>-58869097.710000023</v>
      </c>
      <c r="AZ25" s="60">
        <v>-52055697.570000023</v>
      </c>
      <c r="BA25" s="60">
        <v>-9771632.0299999975</v>
      </c>
      <c r="BB25" s="60">
        <v>0</v>
      </c>
      <c r="BC25" s="60">
        <v>2958231.8899999987</v>
      </c>
      <c r="BD25" s="60">
        <v>98787463.459999993</v>
      </c>
      <c r="BE25" s="60">
        <v>166970.244106</v>
      </c>
      <c r="BF25" s="60">
        <v>176143.344106</v>
      </c>
      <c r="BG25" s="60">
        <v>183802.36410599999</v>
      </c>
      <c r="BH25" s="60">
        <v>1192.3500000000001</v>
      </c>
      <c r="BI25" s="60">
        <v>0</v>
      </c>
      <c r="BJ25" s="60">
        <v>-8851.369999999999</v>
      </c>
      <c r="BK25" s="60">
        <v>-9173.0999999999985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-149221528.02809525</v>
      </c>
      <c r="BT25" s="60">
        <v>-101517677.94</v>
      </c>
      <c r="BU25" s="60">
        <v>-22685724.730975602</v>
      </c>
      <c r="BV25" s="60">
        <v>-7510892.7444803286</v>
      </c>
      <c r="BW25" s="60">
        <v>0</v>
      </c>
      <c r="BX25" s="60">
        <v>-15556143.736779489</v>
      </c>
      <c r="BY25" s="60">
        <v>-1722138.6158598282</v>
      </c>
      <c r="BZ25" s="60">
        <v>448707.41000000015</v>
      </c>
      <c r="CA25" s="60">
        <v>-677657.66999999993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-12055767.92</v>
      </c>
      <c r="CJ25" s="60">
        <v>-12055767.92</v>
      </c>
      <c r="CK25" s="60">
        <v>0</v>
      </c>
      <c r="CL25" s="60">
        <v>109037117.70697862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6326979451.75</v>
      </c>
      <c r="E26" s="60">
        <v>6300885946.4200001</v>
      </c>
      <c r="F26" s="60">
        <v>6300885946.4200001</v>
      </c>
      <c r="G26" s="60">
        <v>0</v>
      </c>
      <c r="H26" s="60">
        <v>0</v>
      </c>
      <c r="I26" s="60">
        <v>-917330677.38000011</v>
      </c>
      <c r="J26" s="60">
        <v>-917330677.38000011</v>
      </c>
      <c r="K26" s="60">
        <v>-5914863032.8800001</v>
      </c>
      <c r="L26" s="60">
        <v>4997532355.5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941818969.29000008</v>
      </c>
      <c r="AA26" s="60">
        <v>945266835.45000005</v>
      </c>
      <c r="AB26" s="60">
        <v>0</v>
      </c>
      <c r="AC26" s="60">
        <v>-8475538.2499999981</v>
      </c>
      <c r="AD26" s="60">
        <v>0</v>
      </c>
      <c r="AE26" s="60">
        <v>0</v>
      </c>
      <c r="AF26" s="60">
        <v>0</v>
      </c>
      <c r="AG26" s="60">
        <v>5027672.09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1605213.42</v>
      </c>
      <c r="AN26" s="60">
        <v>1605213.42</v>
      </c>
      <c r="AO26" s="60">
        <v>0</v>
      </c>
      <c r="AP26" s="60">
        <v>0</v>
      </c>
      <c r="AQ26" s="60">
        <v>0</v>
      </c>
      <c r="AR26" s="60">
        <v>0</v>
      </c>
      <c r="AS26" s="60">
        <v>-5957902081.0900011</v>
      </c>
      <c r="AT26" s="60">
        <v>-4418262600.9900007</v>
      </c>
      <c r="AU26" s="60">
        <v>-4418262557.3900003</v>
      </c>
      <c r="AV26" s="60">
        <v>-43.6</v>
      </c>
      <c r="AW26" s="60">
        <v>-9803487.6300000101</v>
      </c>
      <c r="AX26" s="60">
        <v>-9803487.6300000101</v>
      </c>
      <c r="AY26" s="60">
        <v>-53632131.650000006</v>
      </c>
      <c r="AZ26" s="60">
        <v>-44273465.160000004</v>
      </c>
      <c r="BA26" s="60">
        <v>-9358666.4900000002</v>
      </c>
      <c r="BB26" s="60">
        <v>0</v>
      </c>
      <c r="BC26" s="60">
        <v>0</v>
      </c>
      <c r="BD26" s="60">
        <v>43828644.019999996</v>
      </c>
      <c r="BE26" s="60">
        <v>0</v>
      </c>
      <c r="BF26" s="60">
        <v>1000</v>
      </c>
      <c r="BG26" s="60">
        <v>1000</v>
      </c>
      <c r="BH26" s="60">
        <v>0</v>
      </c>
      <c r="BI26" s="60">
        <v>0</v>
      </c>
      <c r="BJ26" s="60">
        <v>0</v>
      </c>
      <c r="BK26" s="60">
        <v>-1000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-1468279301.0000002</v>
      </c>
      <c r="BT26" s="60">
        <v>-720800331.2700001</v>
      </c>
      <c r="BU26" s="60">
        <v>-512960662.35000002</v>
      </c>
      <c r="BV26" s="60">
        <v>-96337001.780000001</v>
      </c>
      <c r="BW26" s="60">
        <v>0</v>
      </c>
      <c r="BX26" s="60">
        <v>-40480381.649999999</v>
      </c>
      <c r="BY26" s="60">
        <v>-82249643.769999996</v>
      </c>
      <c r="BZ26" s="60">
        <v>0</v>
      </c>
      <c r="CA26" s="60">
        <v>-15451280.180000002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-61556691.469999999</v>
      </c>
      <c r="CJ26" s="60">
        <v>-61556691.469999999</v>
      </c>
      <c r="CK26" s="60">
        <v>0</v>
      </c>
      <c r="CL26" s="60">
        <v>369077370.65999889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386448474.17999995</v>
      </c>
      <c r="E27" s="60">
        <v>369029429.74000001</v>
      </c>
      <c r="F27" s="60">
        <v>1074552962.28</v>
      </c>
      <c r="G27" s="60">
        <v>-705523532.53999996</v>
      </c>
      <c r="H27" s="60">
        <v>0</v>
      </c>
      <c r="I27" s="60">
        <v>-68123351.650000036</v>
      </c>
      <c r="J27" s="60">
        <v>-478196071.45000005</v>
      </c>
      <c r="K27" s="60">
        <v>-898969429.23000002</v>
      </c>
      <c r="L27" s="60">
        <v>420773357.77999997</v>
      </c>
      <c r="M27" s="60">
        <v>410072719.80000001</v>
      </c>
      <c r="N27" s="60">
        <v>534655818.12</v>
      </c>
      <c r="O27" s="60">
        <v>-124583098.31999999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79864567.090000004</v>
      </c>
      <c r="AA27" s="60">
        <v>22542879.090000004</v>
      </c>
      <c r="AB27" s="60">
        <v>3171173.93</v>
      </c>
      <c r="AC27" s="60">
        <v>54150514.069999993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5677829</v>
      </c>
      <c r="AK27" s="60">
        <v>5677829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-384751233.06999999</v>
      </c>
      <c r="AT27" s="60">
        <v>-262755884.64000002</v>
      </c>
      <c r="AU27" s="60">
        <v>-399469988.17000002</v>
      </c>
      <c r="AV27" s="60">
        <v>136714103.53</v>
      </c>
      <c r="AW27" s="60">
        <v>-40050813.860000014</v>
      </c>
      <c r="AX27" s="60">
        <v>48867787.969999999</v>
      </c>
      <c r="AY27" s="60">
        <v>-163808039.54000002</v>
      </c>
      <c r="AZ27" s="60">
        <v>-142095063.43000001</v>
      </c>
      <c r="BA27" s="60">
        <v>-21712976.109999999</v>
      </c>
      <c r="BB27" s="60">
        <v>0</v>
      </c>
      <c r="BC27" s="60">
        <v>0</v>
      </c>
      <c r="BD27" s="60">
        <v>212675827.51000002</v>
      </c>
      <c r="BE27" s="60">
        <v>-88918601.830000013</v>
      </c>
      <c r="BF27" s="60">
        <v>87984969.469999999</v>
      </c>
      <c r="BG27" s="60">
        <v>73728793.969999999</v>
      </c>
      <c r="BH27" s="60">
        <v>14256175.5</v>
      </c>
      <c r="BI27" s="60">
        <v>0</v>
      </c>
      <c r="BJ27" s="60">
        <v>0</v>
      </c>
      <c r="BK27" s="60">
        <v>-176903571.30000001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-65983489.679999992</v>
      </c>
      <c r="BT27" s="60">
        <v>-64010936.769999988</v>
      </c>
      <c r="BU27" s="60">
        <v>-2010512.45</v>
      </c>
      <c r="BV27" s="60">
        <v>-378049.42</v>
      </c>
      <c r="BW27" s="60">
        <v>0</v>
      </c>
      <c r="BX27" s="60">
        <v>-357139.64</v>
      </c>
      <c r="BY27" s="60">
        <v>0</v>
      </c>
      <c r="BZ27" s="60">
        <v>773148.6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-15961044.890000001</v>
      </c>
      <c r="CJ27" s="60">
        <v>-15961044.890000001</v>
      </c>
      <c r="CK27" s="60">
        <v>0</v>
      </c>
      <c r="CL27" s="60">
        <v>1697241.1099999547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2348125.71</v>
      </c>
      <c r="E28" s="60">
        <v>1561797.48</v>
      </c>
      <c r="F28" s="60">
        <v>1561797.48</v>
      </c>
      <c r="G28" s="60">
        <v>0</v>
      </c>
      <c r="H28" s="60">
        <v>0</v>
      </c>
      <c r="I28" s="60">
        <v>-411509.06</v>
      </c>
      <c r="J28" s="60">
        <v>-411509.06</v>
      </c>
      <c r="K28" s="60">
        <v>-913554.9</v>
      </c>
      <c r="L28" s="60">
        <v>502045.84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1197837.29</v>
      </c>
      <c r="AA28" s="60">
        <v>550251.6</v>
      </c>
      <c r="AB28" s="60">
        <v>0</v>
      </c>
      <c r="AC28" s="60">
        <v>0</v>
      </c>
      <c r="AD28" s="60">
        <v>647585.68999999994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-1388088.4400000002</v>
      </c>
      <c r="AT28" s="60">
        <v>-231155.02</v>
      </c>
      <c r="AU28" s="60">
        <v>-231155.02</v>
      </c>
      <c r="AV28" s="60">
        <v>0</v>
      </c>
      <c r="AW28" s="60">
        <v>62334.789999999921</v>
      </c>
      <c r="AX28" s="60">
        <v>62334.789999999921</v>
      </c>
      <c r="AY28" s="60">
        <v>-930805.06</v>
      </c>
      <c r="AZ28" s="60">
        <v>-14297.65</v>
      </c>
      <c r="BA28" s="60">
        <v>-958603.06</v>
      </c>
      <c r="BB28" s="60">
        <v>0</v>
      </c>
      <c r="BC28" s="60">
        <v>42095.65</v>
      </c>
      <c r="BD28" s="60">
        <v>993139.85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-1158313.6700000002</v>
      </c>
      <c r="BT28" s="60">
        <v>-543394.53</v>
      </c>
      <c r="BU28" s="60">
        <v>-418444.67</v>
      </c>
      <c r="BV28" s="60">
        <v>-126275.3</v>
      </c>
      <c r="BW28" s="60">
        <v>0</v>
      </c>
      <c r="BX28" s="60">
        <v>-2056.83</v>
      </c>
      <c r="BY28" s="60">
        <v>-68142.34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-60954.54</v>
      </c>
      <c r="CJ28" s="60">
        <v>-60954.54</v>
      </c>
      <c r="CK28" s="60">
        <v>0</v>
      </c>
      <c r="CL28" s="60">
        <v>960037.26999999979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265830948.91126934</v>
      </c>
      <c r="E29" s="60">
        <v>217019449.84999979</v>
      </c>
      <c r="F29" s="60">
        <v>508902477.06999975</v>
      </c>
      <c r="G29" s="60">
        <v>-291883027.21999997</v>
      </c>
      <c r="H29" s="60">
        <v>0</v>
      </c>
      <c r="I29" s="60">
        <v>-26337122.589999855</v>
      </c>
      <c r="J29" s="60">
        <v>-62164468.629999816</v>
      </c>
      <c r="K29" s="60">
        <v>-478643868.22999978</v>
      </c>
      <c r="L29" s="60">
        <v>416479399.59999996</v>
      </c>
      <c r="M29" s="60">
        <v>35827346.039999962</v>
      </c>
      <c r="N29" s="60">
        <v>278088911.21999997</v>
      </c>
      <c r="O29" s="60">
        <v>-242261565.18000001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74541770.74126941</v>
      </c>
      <c r="AA29" s="60">
        <v>74541770.74126941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190393.94000000134</v>
      </c>
      <c r="AK29" s="60">
        <v>190393.94000000134</v>
      </c>
      <c r="AL29" s="60">
        <v>0</v>
      </c>
      <c r="AM29" s="60">
        <v>416456.96999999974</v>
      </c>
      <c r="AN29" s="60">
        <v>1044223.5999999996</v>
      </c>
      <c r="AO29" s="60">
        <v>-627766.62999999989</v>
      </c>
      <c r="AP29" s="60">
        <v>0</v>
      </c>
      <c r="AQ29" s="60">
        <v>0</v>
      </c>
      <c r="AR29" s="60">
        <v>0</v>
      </c>
      <c r="AS29" s="60">
        <v>-275820643.9204399</v>
      </c>
      <c r="AT29" s="60">
        <v>-130103178.20000014</v>
      </c>
      <c r="AU29" s="60">
        <v>-322653466.05000007</v>
      </c>
      <c r="AV29" s="60">
        <v>192550287.84999993</v>
      </c>
      <c r="AW29" s="60">
        <v>-18248385.479999974</v>
      </c>
      <c r="AX29" s="60">
        <v>-43250508.930000007</v>
      </c>
      <c r="AY29" s="60">
        <v>-175318789.40000001</v>
      </c>
      <c r="AZ29" s="60">
        <v>-183069001.78</v>
      </c>
      <c r="BA29" s="60">
        <v>-178577.55000000002</v>
      </c>
      <c r="BB29" s="60">
        <v>0</v>
      </c>
      <c r="BC29" s="60">
        <v>7928789.9299999997</v>
      </c>
      <c r="BD29" s="60">
        <v>132068280.47</v>
      </c>
      <c r="BE29" s="60">
        <v>25002123.450000033</v>
      </c>
      <c r="BF29" s="60">
        <v>101640208.36000003</v>
      </c>
      <c r="BG29" s="60">
        <v>106090328.00000003</v>
      </c>
      <c r="BH29" s="60">
        <v>146557.44</v>
      </c>
      <c r="BI29" s="60">
        <v>0</v>
      </c>
      <c r="BJ29" s="60">
        <v>-4596677.08</v>
      </c>
      <c r="BK29" s="60">
        <v>-76638084.909999996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-106367540.87043975</v>
      </c>
      <c r="BT29" s="60">
        <v>-79443298.469999954</v>
      </c>
      <c r="BU29" s="60">
        <v>-17827961.178924851</v>
      </c>
      <c r="BV29" s="60">
        <v>-2191430.2614442632</v>
      </c>
      <c r="BW29" s="60">
        <v>0</v>
      </c>
      <c r="BX29" s="60">
        <v>-4816275.2825206574</v>
      </c>
      <c r="BY29" s="60">
        <v>-4924685.5253124181</v>
      </c>
      <c r="BZ29" s="60">
        <v>2687204.0400000028</v>
      </c>
      <c r="CA29" s="60">
        <v>148905.80776238785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-21101539.369999997</v>
      </c>
      <c r="CJ29" s="60">
        <v>-21101539.369999997</v>
      </c>
      <c r="CK29" s="60">
        <v>0</v>
      </c>
      <c r="CL29" s="60">
        <v>-9989695.009170562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13061903.072725102</v>
      </c>
      <c r="E30" s="60">
        <v>0</v>
      </c>
      <c r="F30" s="60">
        <v>166623347.19</v>
      </c>
      <c r="G30" s="60">
        <v>-166623347.19</v>
      </c>
      <c r="H30" s="60">
        <v>0</v>
      </c>
      <c r="I30" s="60">
        <v>0</v>
      </c>
      <c r="J30" s="60">
        <v>-73247002.600000024</v>
      </c>
      <c r="K30" s="60">
        <v>-119702109.80000001</v>
      </c>
      <c r="L30" s="60">
        <v>46455107.199999996</v>
      </c>
      <c r="M30" s="60">
        <v>73247002.600000024</v>
      </c>
      <c r="N30" s="60">
        <v>119702109.80000001</v>
      </c>
      <c r="O30" s="60">
        <v>-46455107.199999996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11839947.472725103</v>
      </c>
      <c r="AA30" s="60">
        <v>6484176.9101248346</v>
      </c>
      <c r="AB30" s="60">
        <v>5355770.5626002681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1221955.6000000001</v>
      </c>
      <c r="AK30" s="60">
        <v>1221955.6000000001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-392836.74283462483</v>
      </c>
      <c r="AT30" s="60">
        <v>0</v>
      </c>
      <c r="AU30" s="60">
        <v>-119693618</v>
      </c>
      <c r="AV30" s="60">
        <v>119693618</v>
      </c>
      <c r="AW30" s="60">
        <v>0</v>
      </c>
      <c r="AX30" s="60">
        <v>36962295.219999999</v>
      </c>
      <c r="AY30" s="60">
        <v>-20268183</v>
      </c>
      <c r="AZ30" s="60">
        <v>-20268183</v>
      </c>
      <c r="BA30" s="60">
        <v>0</v>
      </c>
      <c r="BB30" s="60">
        <v>0</v>
      </c>
      <c r="BC30" s="60">
        <v>0</v>
      </c>
      <c r="BD30" s="60">
        <v>57230478.219999999</v>
      </c>
      <c r="BE30" s="60">
        <v>-36962295.219999999</v>
      </c>
      <c r="BF30" s="60">
        <v>20268183</v>
      </c>
      <c r="BG30" s="60">
        <v>20268183</v>
      </c>
      <c r="BH30" s="60">
        <v>0</v>
      </c>
      <c r="BI30" s="60">
        <v>0</v>
      </c>
      <c r="BJ30" s="60">
        <v>0</v>
      </c>
      <c r="BK30" s="60">
        <v>-57230478.219999999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-392836.74283462483</v>
      </c>
      <c r="BT30" s="60">
        <v>-134415.16999999998</v>
      </c>
      <c r="BU30" s="60">
        <v>-1648484.7936655763</v>
      </c>
      <c r="BV30" s="60">
        <v>-649496.79886276636</v>
      </c>
      <c r="BW30" s="60">
        <v>0</v>
      </c>
      <c r="BX30" s="60">
        <v>-95053.01166000111</v>
      </c>
      <c r="BY30" s="60">
        <v>-102259.82864628085</v>
      </c>
      <c r="BZ30" s="60">
        <v>2264482.63</v>
      </c>
      <c r="CA30" s="60">
        <v>-27609.77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12669066.329890478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1355282038.8397996</v>
      </c>
      <c r="E31" s="60">
        <v>1163509870.1300001</v>
      </c>
      <c r="F31" s="60">
        <v>1163509870.1300001</v>
      </c>
      <c r="G31" s="60">
        <v>0</v>
      </c>
      <c r="H31" s="60">
        <v>0</v>
      </c>
      <c r="I31" s="60">
        <v>-191158608.80999994</v>
      </c>
      <c r="J31" s="60">
        <v>-191158608.80999994</v>
      </c>
      <c r="K31" s="60">
        <v>-1099798730.3799999</v>
      </c>
      <c r="L31" s="60">
        <v>908640121.56999993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382930777.51979947</v>
      </c>
      <c r="AA31" s="60">
        <v>382930777.51979947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-1547586855.314908</v>
      </c>
      <c r="AT31" s="60">
        <v>-607380982.50999999</v>
      </c>
      <c r="AU31" s="60">
        <v>-607380982.50999999</v>
      </c>
      <c r="AV31" s="60">
        <v>0</v>
      </c>
      <c r="AW31" s="60">
        <v>-101006889.29999998</v>
      </c>
      <c r="AX31" s="60">
        <v>-101006889.29999998</v>
      </c>
      <c r="AY31" s="60">
        <v>-350804708.25999999</v>
      </c>
      <c r="AZ31" s="60">
        <v>-379930343.62</v>
      </c>
      <c r="BA31" s="60">
        <v>29125635.360000003</v>
      </c>
      <c r="BB31" s="60">
        <v>0</v>
      </c>
      <c r="BC31" s="60">
        <v>0</v>
      </c>
      <c r="BD31" s="60">
        <v>249797818.96000001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-26650267.109999999</v>
      </c>
      <c r="BM31" s="60">
        <v>-26650267.109999999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-754412220.95490813</v>
      </c>
      <c r="BT31" s="60">
        <v>-215663291.99000001</v>
      </c>
      <c r="BU31" s="60">
        <v>-346830524.9068194</v>
      </c>
      <c r="BV31" s="60">
        <v>-150164606.75259879</v>
      </c>
      <c r="BW31" s="60">
        <v>0</v>
      </c>
      <c r="BX31" s="60">
        <v>-41753797.305489965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-58136495.439999998</v>
      </c>
      <c r="CJ31" s="60">
        <v>-58136495.439999998</v>
      </c>
      <c r="CK31" s="60">
        <v>0</v>
      </c>
      <c r="CL31" s="60">
        <v>-192304816.47510839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567346992.60358119</v>
      </c>
      <c r="E32" s="60">
        <v>533175007.42000008</v>
      </c>
      <c r="F32" s="60">
        <v>538694719.43000007</v>
      </c>
      <c r="G32" s="60">
        <v>-5519712.0099999998</v>
      </c>
      <c r="H32" s="60">
        <v>0</v>
      </c>
      <c r="I32" s="60">
        <v>-19412179.309999965</v>
      </c>
      <c r="J32" s="60">
        <v>-15485062.159999967</v>
      </c>
      <c r="K32" s="60">
        <v>-543866383.56999993</v>
      </c>
      <c r="L32" s="60">
        <v>528381321.40999997</v>
      </c>
      <c r="M32" s="60">
        <v>-3927117.1499999994</v>
      </c>
      <c r="N32" s="60">
        <v>5761060.1900000004</v>
      </c>
      <c r="O32" s="60">
        <v>-9688177.3399999999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53584164.493581049</v>
      </c>
      <c r="AA32" s="60">
        <v>25102985.080082893</v>
      </c>
      <c r="AB32" s="60">
        <v>0</v>
      </c>
      <c r="AC32" s="60">
        <v>957037.83202638803</v>
      </c>
      <c r="AD32" s="60">
        <v>22967853.783092234</v>
      </c>
      <c r="AE32" s="60">
        <v>100359.98974921455</v>
      </c>
      <c r="AF32" s="60">
        <v>0</v>
      </c>
      <c r="AG32" s="60">
        <v>4455927.8086303174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-931625689.54412794</v>
      </c>
      <c r="AT32" s="60">
        <v>-468557106.19999999</v>
      </c>
      <c r="AU32" s="60">
        <v>-480090606.19999999</v>
      </c>
      <c r="AV32" s="60">
        <v>11533500</v>
      </c>
      <c r="AW32" s="60">
        <v>-24342033.98000003</v>
      </c>
      <c r="AX32" s="60">
        <v>-24369829.470000029</v>
      </c>
      <c r="AY32" s="60">
        <v>-203042726.30000001</v>
      </c>
      <c r="AZ32" s="60">
        <v>-205067748.42000002</v>
      </c>
      <c r="BA32" s="60">
        <v>-18645946.210000001</v>
      </c>
      <c r="BB32" s="60">
        <v>0</v>
      </c>
      <c r="BC32" s="60">
        <v>20670968.330000002</v>
      </c>
      <c r="BD32" s="60">
        <v>178672896.82999998</v>
      </c>
      <c r="BE32" s="60">
        <v>27795.490000000005</v>
      </c>
      <c r="BF32" s="60">
        <v>133544.84</v>
      </c>
      <c r="BG32" s="60">
        <v>5777.41</v>
      </c>
      <c r="BH32" s="60">
        <v>141363.1</v>
      </c>
      <c r="BI32" s="60">
        <v>0</v>
      </c>
      <c r="BJ32" s="60">
        <v>-13595.67</v>
      </c>
      <c r="BK32" s="60">
        <v>-105749.34999999999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-437518052.10741913</v>
      </c>
      <c r="BT32" s="60">
        <v>-107385060.95</v>
      </c>
      <c r="BU32" s="60">
        <v>-144085286.66179231</v>
      </c>
      <c r="BV32" s="60">
        <v>-125220716.42682707</v>
      </c>
      <c r="BW32" s="60">
        <v>0</v>
      </c>
      <c r="BX32" s="60">
        <v>-15185175.711769328</v>
      </c>
      <c r="BY32" s="60">
        <v>-23768068.207030393</v>
      </c>
      <c r="BZ32" s="60">
        <v>1660598.18</v>
      </c>
      <c r="CA32" s="60">
        <v>-23534342.330000002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-1208497.2567088795</v>
      </c>
      <c r="CJ32" s="60">
        <v>-1208497.2567088795</v>
      </c>
      <c r="CK32" s="60">
        <v>0</v>
      </c>
      <c r="CL32" s="60">
        <v>-364278696.94054675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43833209.50115446</v>
      </c>
      <c r="E33" s="60">
        <v>23827723.420000002</v>
      </c>
      <c r="F33" s="60">
        <v>23827723.420000002</v>
      </c>
      <c r="G33" s="60">
        <v>0</v>
      </c>
      <c r="H33" s="60">
        <v>0</v>
      </c>
      <c r="I33" s="60">
        <v>-5179.230000000447</v>
      </c>
      <c r="J33" s="60">
        <v>-5179.230000000447</v>
      </c>
      <c r="K33" s="60">
        <v>-11986698.82</v>
      </c>
      <c r="L33" s="60">
        <v>11981519.59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20010665.331154466</v>
      </c>
      <c r="AA33" s="60">
        <v>20010665.331154466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-1.9999999960418791E-2</v>
      </c>
      <c r="AN33" s="60">
        <v>-1.9999999960418791E-2</v>
      </c>
      <c r="AO33" s="60">
        <v>0</v>
      </c>
      <c r="AP33" s="60">
        <v>0</v>
      </c>
      <c r="AQ33" s="60">
        <v>0</v>
      </c>
      <c r="AR33" s="60">
        <v>0</v>
      </c>
      <c r="AS33" s="60">
        <v>-19122307.087017816</v>
      </c>
      <c r="AT33" s="60">
        <v>-1623580.8900000001</v>
      </c>
      <c r="AU33" s="60">
        <v>-1937864.1400000001</v>
      </c>
      <c r="AV33" s="60">
        <v>314283.25</v>
      </c>
      <c r="AW33" s="60">
        <v>-59527.869999999995</v>
      </c>
      <c r="AX33" s="60">
        <v>75394.939999999944</v>
      </c>
      <c r="AY33" s="60">
        <v>-1239222.1200000001</v>
      </c>
      <c r="AZ33" s="60">
        <v>-932288.97000000009</v>
      </c>
      <c r="BA33" s="60">
        <v>-362976.95</v>
      </c>
      <c r="BB33" s="60">
        <v>0</v>
      </c>
      <c r="BC33" s="60">
        <v>56043.8</v>
      </c>
      <c r="BD33" s="60">
        <v>1314617.06</v>
      </c>
      <c r="BE33" s="60">
        <v>-134922.80999999994</v>
      </c>
      <c r="BF33" s="60">
        <v>485160.28</v>
      </c>
      <c r="BG33" s="60">
        <v>515302.42000000004</v>
      </c>
      <c r="BH33" s="60">
        <v>-35645.879999999997</v>
      </c>
      <c r="BI33" s="60">
        <v>0</v>
      </c>
      <c r="BJ33" s="60">
        <v>5503.74</v>
      </c>
      <c r="BK33" s="60">
        <v>-620083.09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-17313144.387017813</v>
      </c>
      <c r="BT33" s="60">
        <v>-7747492.3499999996</v>
      </c>
      <c r="BU33" s="60">
        <v>-5802958.3773524985</v>
      </c>
      <c r="BV33" s="60">
        <v>-3194372.6662646937</v>
      </c>
      <c r="BW33" s="60">
        <v>0</v>
      </c>
      <c r="BX33" s="60">
        <v>-163694.49655964054</v>
      </c>
      <c r="BY33" s="60">
        <v>-404626.49684098153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-126053.94</v>
      </c>
      <c r="CJ33" s="60">
        <v>-126053.94</v>
      </c>
      <c r="CK33" s="60">
        <v>0</v>
      </c>
      <c r="CL33" s="60">
        <v>24710902.414136644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199219649.73408505</v>
      </c>
      <c r="E34" s="60">
        <v>162797181.31</v>
      </c>
      <c r="F34" s="60">
        <v>172231427.75999999</v>
      </c>
      <c r="G34" s="60">
        <v>-9434246.4499999993</v>
      </c>
      <c r="H34" s="60">
        <v>0</v>
      </c>
      <c r="I34" s="60">
        <v>2555916.6099998988</v>
      </c>
      <c r="J34" s="60">
        <v>-595267.55000010133</v>
      </c>
      <c r="K34" s="60">
        <v>-184669336.51000008</v>
      </c>
      <c r="L34" s="60">
        <v>184074068.95999998</v>
      </c>
      <c r="M34" s="60">
        <v>3151184.16</v>
      </c>
      <c r="N34" s="60">
        <v>4644297.12</v>
      </c>
      <c r="O34" s="60">
        <v>-1493112.96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33924089.354085132</v>
      </c>
      <c r="AA34" s="60">
        <v>19106021.502815753</v>
      </c>
      <c r="AB34" s="60">
        <v>0</v>
      </c>
      <c r="AC34" s="60">
        <v>14818067.851269377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-57537.540000000037</v>
      </c>
      <c r="AN34" s="60">
        <v>-57537.540000000037</v>
      </c>
      <c r="AO34" s="60">
        <v>0</v>
      </c>
      <c r="AP34" s="60">
        <v>0</v>
      </c>
      <c r="AQ34" s="60">
        <v>0</v>
      </c>
      <c r="AR34" s="60">
        <v>0</v>
      </c>
      <c r="AS34" s="60">
        <v>-149563955.56378543</v>
      </c>
      <c r="AT34" s="60">
        <v>-4005516.5300000003</v>
      </c>
      <c r="AU34" s="60">
        <v>-4037210.87</v>
      </c>
      <c r="AV34" s="60">
        <v>31694.34</v>
      </c>
      <c r="AW34" s="60">
        <v>470446.64999999799</v>
      </c>
      <c r="AX34" s="60">
        <v>457252.04999999795</v>
      </c>
      <c r="AY34" s="60">
        <v>-6070997.6800000016</v>
      </c>
      <c r="AZ34" s="60">
        <v>-4877445.906774994</v>
      </c>
      <c r="BA34" s="60">
        <v>-1193551.7732250071</v>
      </c>
      <c r="BB34" s="60">
        <v>0</v>
      </c>
      <c r="BC34" s="60">
        <v>0</v>
      </c>
      <c r="BD34" s="60">
        <v>6528249.7299999995</v>
      </c>
      <c r="BE34" s="60">
        <v>13194.60000000002</v>
      </c>
      <c r="BF34" s="60">
        <v>71603.85000000002</v>
      </c>
      <c r="BG34" s="60">
        <v>53687.156624558782</v>
      </c>
      <c r="BH34" s="60">
        <v>17916.693375441238</v>
      </c>
      <c r="BI34" s="60">
        <v>0</v>
      </c>
      <c r="BJ34" s="60">
        <v>0</v>
      </c>
      <c r="BK34" s="60">
        <v>-58409.25</v>
      </c>
      <c r="BL34" s="60">
        <v>0</v>
      </c>
      <c r="BM34" s="60">
        <v>0</v>
      </c>
      <c r="BN34" s="60">
        <v>0</v>
      </c>
      <c r="BO34" s="60">
        <v>-126.61999999999898</v>
      </c>
      <c r="BP34" s="60">
        <v>-126.61999999999898</v>
      </c>
      <c r="BQ34" s="60">
        <v>0</v>
      </c>
      <c r="BR34" s="60">
        <v>0</v>
      </c>
      <c r="BS34" s="60">
        <v>-143824971.36378545</v>
      </c>
      <c r="BT34" s="60">
        <v>-90591416.38000004</v>
      </c>
      <c r="BU34" s="60">
        <v>-23484075.579192545</v>
      </c>
      <c r="BV34" s="60">
        <v>-3086957.025916012</v>
      </c>
      <c r="BW34" s="60">
        <v>0</v>
      </c>
      <c r="BX34" s="60">
        <v>-33249.653379237709</v>
      </c>
      <c r="BY34" s="60">
        <v>-27540159.699271914</v>
      </c>
      <c r="BZ34" s="60">
        <v>995880.87999999966</v>
      </c>
      <c r="CA34" s="60">
        <v>-84993.906025694683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-2203787.7000000002</v>
      </c>
      <c r="CJ34" s="60">
        <v>-2203787.7000000002</v>
      </c>
      <c r="CK34" s="60">
        <v>0</v>
      </c>
      <c r="CL34" s="60">
        <v>49655694.170299619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704987092.31000006</v>
      </c>
      <c r="E35" s="60">
        <v>406990700.40000004</v>
      </c>
      <c r="F35" s="60">
        <v>407927396.54000002</v>
      </c>
      <c r="G35" s="60">
        <v>-936696.14</v>
      </c>
      <c r="H35" s="60">
        <v>0</v>
      </c>
      <c r="I35" s="60">
        <v>80757049.949999988</v>
      </c>
      <c r="J35" s="60">
        <v>81059114.069999993</v>
      </c>
      <c r="K35" s="60">
        <v>-434061994.56</v>
      </c>
      <c r="L35" s="60">
        <v>515121108.63</v>
      </c>
      <c r="M35" s="60">
        <v>-302064.11999999988</v>
      </c>
      <c r="N35" s="60">
        <v>1110445.6400000001</v>
      </c>
      <c r="O35" s="60">
        <v>-1412509.76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217239341.96000001</v>
      </c>
      <c r="AA35" s="60">
        <v>217239341.96000001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-637169254.19420004</v>
      </c>
      <c r="AT35" s="60">
        <v>-347080846.69</v>
      </c>
      <c r="AU35" s="60">
        <v>-347306011.49000001</v>
      </c>
      <c r="AV35" s="60">
        <v>225164.79999999999</v>
      </c>
      <c r="AW35" s="60">
        <v>26876189.659999996</v>
      </c>
      <c r="AX35" s="60">
        <v>26322437.879999995</v>
      </c>
      <c r="AY35" s="60">
        <v>-96592283.469999999</v>
      </c>
      <c r="AZ35" s="60">
        <v>-100571978.47</v>
      </c>
      <c r="BA35" s="60">
        <v>-7654670</v>
      </c>
      <c r="BB35" s="60">
        <v>0</v>
      </c>
      <c r="BC35" s="60">
        <v>11634365</v>
      </c>
      <c r="BD35" s="60">
        <v>122914721.34999999</v>
      </c>
      <c r="BE35" s="60">
        <v>553751.78</v>
      </c>
      <c r="BF35" s="60">
        <v>687920.29</v>
      </c>
      <c r="BG35" s="60">
        <v>770779.29</v>
      </c>
      <c r="BH35" s="60">
        <v>0</v>
      </c>
      <c r="BI35" s="60">
        <v>0</v>
      </c>
      <c r="BJ35" s="60">
        <v>-82859</v>
      </c>
      <c r="BK35" s="60">
        <v>-134168.51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-284748314.79420006</v>
      </c>
      <c r="BT35" s="60">
        <v>-112503441.41000001</v>
      </c>
      <c r="BU35" s="60">
        <v>-103592490.442</v>
      </c>
      <c r="BV35" s="60">
        <v>-59016839.538300008</v>
      </c>
      <c r="BW35" s="60">
        <v>0</v>
      </c>
      <c r="BX35" s="60">
        <v>-9635544.2938999999</v>
      </c>
      <c r="BY35" s="60">
        <v>0</v>
      </c>
      <c r="BZ35" s="60">
        <v>0.89000000000000057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-32216282.370000001</v>
      </c>
      <c r="CJ35" s="60">
        <v>-32216282.370000001</v>
      </c>
      <c r="CK35" s="60">
        <v>0</v>
      </c>
      <c r="CL35" s="60">
        <v>67817838.115800023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192690160.69060338</v>
      </c>
      <c r="E37" s="60">
        <v>196307941.62</v>
      </c>
      <c r="F37" s="60">
        <v>669305353.35000002</v>
      </c>
      <c r="G37" s="60">
        <v>-472997411.73000002</v>
      </c>
      <c r="H37" s="60">
        <v>0</v>
      </c>
      <c r="I37" s="60">
        <v>-36782113.190000027</v>
      </c>
      <c r="J37" s="60">
        <v>-263000359.02000001</v>
      </c>
      <c r="K37" s="60">
        <v>-431420923.24000001</v>
      </c>
      <c r="L37" s="60">
        <v>168420564.22</v>
      </c>
      <c r="M37" s="60">
        <v>226218245.82999998</v>
      </c>
      <c r="N37" s="60">
        <v>238377828.91999999</v>
      </c>
      <c r="O37" s="60">
        <v>-12159583.09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33164332.260603398</v>
      </c>
      <c r="AA37" s="60">
        <v>33164332.260603398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-248142714.54426169</v>
      </c>
      <c r="AT37" s="60">
        <v>-60764171.370000064</v>
      </c>
      <c r="AU37" s="60">
        <v>-393199787.83000004</v>
      </c>
      <c r="AV37" s="60">
        <v>332435616.45999998</v>
      </c>
      <c r="AW37" s="60">
        <v>-7104168.0600000024</v>
      </c>
      <c r="AX37" s="60">
        <v>-17692089.490000002</v>
      </c>
      <c r="AY37" s="60">
        <v>-70501475.510000005</v>
      </c>
      <c r="AZ37" s="60">
        <v>-79424245.99000001</v>
      </c>
      <c r="BA37" s="60">
        <v>4494122.5799999991</v>
      </c>
      <c r="BB37" s="60">
        <v>0</v>
      </c>
      <c r="BC37" s="60">
        <v>4428647.9000000004</v>
      </c>
      <c r="BD37" s="60">
        <v>52809386.020000003</v>
      </c>
      <c r="BE37" s="60">
        <v>10587921.43</v>
      </c>
      <c r="BF37" s="60">
        <v>43709048.75</v>
      </c>
      <c r="BG37" s="60">
        <v>46454693.229999997</v>
      </c>
      <c r="BH37" s="60">
        <v>0</v>
      </c>
      <c r="BI37" s="60">
        <v>0</v>
      </c>
      <c r="BJ37" s="60">
        <v>-2745644.48</v>
      </c>
      <c r="BK37" s="60">
        <v>-33121127.32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-180274375.11426163</v>
      </c>
      <c r="BT37" s="60">
        <v>-43789607.819999993</v>
      </c>
      <c r="BU37" s="60">
        <v>-91733412.219150811</v>
      </c>
      <c r="BV37" s="60">
        <v>-3803435.3926894707</v>
      </c>
      <c r="BW37" s="60">
        <v>0</v>
      </c>
      <c r="BX37" s="60">
        <v>-10355985.00759518</v>
      </c>
      <c r="BY37" s="60">
        <v>-27699844.275204349</v>
      </c>
      <c r="BZ37" s="60">
        <v>8452660.7699999996</v>
      </c>
      <c r="CA37" s="60">
        <v>-11344751.169621823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-55452553.853658319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293183754.01999998</v>
      </c>
      <c r="E38" s="60">
        <v>266776724.06</v>
      </c>
      <c r="F38" s="60">
        <v>266776724.06</v>
      </c>
      <c r="G38" s="60">
        <v>0</v>
      </c>
      <c r="H38" s="60">
        <v>0</v>
      </c>
      <c r="I38" s="60">
        <v>9462367.9499999881</v>
      </c>
      <c r="J38" s="60">
        <v>9462367.9499999881</v>
      </c>
      <c r="K38" s="60">
        <v>-279309009.56</v>
      </c>
      <c r="L38" s="60">
        <v>288771377.50999999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16944662.010000005</v>
      </c>
      <c r="AA38" s="60">
        <v>15434679.920000002</v>
      </c>
      <c r="AB38" s="60">
        <v>688781.49000000011</v>
      </c>
      <c r="AC38" s="60">
        <v>943319.93</v>
      </c>
      <c r="AD38" s="60">
        <v>-122119.33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-341455298.06</v>
      </c>
      <c r="AT38" s="60">
        <v>-243037876.48000002</v>
      </c>
      <c r="AU38" s="60">
        <v>-243037876.48000002</v>
      </c>
      <c r="AV38" s="60">
        <v>0</v>
      </c>
      <c r="AW38" s="60">
        <v>-8431466.590000011</v>
      </c>
      <c r="AX38" s="60">
        <v>-8431460.9800000116</v>
      </c>
      <c r="AY38" s="60">
        <v>-74908064.690000013</v>
      </c>
      <c r="AZ38" s="60">
        <v>-73506414.930000007</v>
      </c>
      <c r="BA38" s="60">
        <v>-5778208.9299999997</v>
      </c>
      <c r="BB38" s="60">
        <v>0</v>
      </c>
      <c r="BC38" s="60">
        <v>4376559.17</v>
      </c>
      <c r="BD38" s="60">
        <v>66476603.710000001</v>
      </c>
      <c r="BE38" s="60">
        <v>-5.6099999999999994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-5.6099999999999994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-81955574.420000017</v>
      </c>
      <c r="BT38" s="60">
        <v>-54130025.88000001</v>
      </c>
      <c r="BU38" s="60">
        <v>-15941452.850000001</v>
      </c>
      <c r="BV38" s="60">
        <v>-3281012.3</v>
      </c>
      <c r="BW38" s="60">
        <v>0</v>
      </c>
      <c r="BX38" s="60">
        <v>-728754.45</v>
      </c>
      <c r="BY38" s="60">
        <v>-1135308.9099999999</v>
      </c>
      <c r="BZ38" s="60">
        <v>0</v>
      </c>
      <c r="CA38" s="60">
        <v>-6739020.0299999993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-8030380.5700000003</v>
      </c>
      <c r="CJ38" s="60">
        <v>-8030380.5700000003</v>
      </c>
      <c r="CK38" s="60">
        <v>0</v>
      </c>
      <c r="CL38" s="60">
        <v>-48271544.040000021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167471141.30013403</v>
      </c>
      <c r="E39" s="60">
        <v>58152315.970000006</v>
      </c>
      <c r="F39" s="60">
        <v>76974974.370000005</v>
      </c>
      <c r="G39" s="60">
        <v>-18822658.399999999</v>
      </c>
      <c r="H39" s="60">
        <v>0</v>
      </c>
      <c r="I39" s="60">
        <v>9932579.3300000057</v>
      </c>
      <c r="J39" s="60">
        <v>-3155230.6699999943</v>
      </c>
      <c r="K39" s="60">
        <v>-50431206.379999995</v>
      </c>
      <c r="L39" s="60">
        <v>47275975.710000001</v>
      </c>
      <c r="M39" s="60">
        <v>13087810</v>
      </c>
      <c r="N39" s="60">
        <v>15552597.43</v>
      </c>
      <c r="O39" s="60">
        <v>-2464787.4300000002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99386246.000134021</v>
      </c>
      <c r="AA39" s="60">
        <v>109937103.11752203</v>
      </c>
      <c r="AB39" s="60">
        <v>9884116.6051010005</v>
      </c>
      <c r="AC39" s="60">
        <v>-21762266.853603002</v>
      </c>
      <c r="AD39" s="60">
        <v>739961.74263500003</v>
      </c>
      <c r="AE39" s="60">
        <v>0</v>
      </c>
      <c r="AF39" s="60">
        <v>587331.38847900007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-193102462.69544598</v>
      </c>
      <c r="AT39" s="60">
        <v>-14353964.600000001</v>
      </c>
      <c r="AU39" s="60">
        <v>-14353964.600000001</v>
      </c>
      <c r="AV39" s="60">
        <v>0</v>
      </c>
      <c r="AW39" s="60">
        <v>-390850.61999999883</v>
      </c>
      <c r="AX39" s="60">
        <v>-1121014.2599999988</v>
      </c>
      <c r="AY39" s="60">
        <v>-6427896.5599999987</v>
      </c>
      <c r="AZ39" s="60">
        <v>-12244837.539999999</v>
      </c>
      <c r="BA39" s="60">
        <v>5526239.4500000002</v>
      </c>
      <c r="BB39" s="60">
        <v>0</v>
      </c>
      <c r="BC39" s="60">
        <v>290701.52999999997</v>
      </c>
      <c r="BD39" s="60">
        <v>5306882.3</v>
      </c>
      <c r="BE39" s="60">
        <v>730163.64</v>
      </c>
      <c r="BF39" s="60">
        <v>-73782.59</v>
      </c>
      <c r="BG39" s="60">
        <v>8292.1299999999992</v>
      </c>
      <c r="BH39" s="60">
        <v>-77973.040000000008</v>
      </c>
      <c r="BI39" s="60">
        <v>0</v>
      </c>
      <c r="BJ39" s="60">
        <v>-4101.68</v>
      </c>
      <c r="BK39" s="60">
        <v>803946.23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-178357647.47544599</v>
      </c>
      <c r="BT39" s="60">
        <v>-21787431.968462002</v>
      </c>
      <c r="BU39" s="60">
        <v>-45499147.173245996</v>
      </c>
      <c r="BV39" s="60">
        <v>-67009358.344109997</v>
      </c>
      <c r="BW39" s="60">
        <v>0</v>
      </c>
      <c r="BX39" s="60">
        <v>-6556983.8807199989</v>
      </c>
      <c r="BY39" s="60">
        <v>-38335527.603827998</v>
      </c>
      <c r="BZ39" s="60">
        <v>834562.28</v>
      </c>
      <c r="CA39" s="60">
        <v>-3760.7850800000001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-25631321.395311952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4341491.46</v>
      </c>
      <c r="E40" s="60">
        <v>3261745.68</v>
      </c>
      <c r="F40" s="60">
        <v>3261745.68</v>
      </c>
      <c r="G40" s="60">
        <v>0</v>
      </c>
      <c r="H40" s="60">
        <v>0</v>
      </c>
      <c r="I40" s="60">
        <v>67142.239999999991</v>
      </c>
      <c r="J40" s="60">
        <v>67142.239999999991</v>
      </c>
      <c r="K40" s="60">
        <v>-357552.68</v>
      </c>
      <c r="L40" s="60">
        <v>424694.92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1012603.54</v>
      </c>
      <c r="AA40" s="60">
        <v>679520.36</v>
      </c>
      <c r="AB40" s="60">
        <v>48588.62</v>
      </c>
      <c r="AC40" s="60">
        <v>284494.56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-3332271.1099999994</v>
      </c>
      <c r="AT40" s="60">
        <v>-21420.04</v>
      </c>
      <c r="AU40" s="60">
        <v>-21420.04</v>
      </c>
      <c r="AV40" s="60">
        <v>0</v>
      </c>
      <c r="AW40" s="60">
        <v>-11161.99</v>
      </c>
      <c r="AX40" s="60">
        <v>-11161.99</v>
      </c>
      <c r="AY40" s="60">
        <v>-11161.99</v>
      </c>
      <c r="AZ40" s="60">
        <v>-11161.99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-3282344.1999999997</v>
      </c>
      <c r="BT40" s="60">
        <v>-1642370.1099999999</v>
      </c>
      <c r="BU40" s="60">
        <v>-844178.37</v>
      </c>
      <c r="BV40" s="60">
        <v>-589706.36</v>
      </c>
      <c r="BW40" s="60">
        <v>0</v>
      </c>
      <c r="BX40" s="60">
        <v>-145357.51999999999</v>
      </c>
      <c r="BY40" s="60">
        <v>-60731.839999999997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-17344.88</v>
      </c>
      <c r="CJ40" s="60">
        <v>-17344.88</v>
      </c>
      <c r="CK40" s="60">
        <v>0</v>
      </c>
      <c r="CL40" s="60">
        <v>1009220.3500000006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236383706.98418513</v>
      </c>
      <c r="E41" s="60">
        <v>287768730</v>
      </c>
      <c r="F41" s="60">
        <v>287768730</v>
      </c>
      <c r="G41" s="60">
        <v>0</v>
      </c>
      <c r="H41" s="60">
        <v>0</v>
      </c>
      <c r="I41" s="60">
        <v>-73030979.040000021</v>
      </c>
      <c r="J41" s="60">
        <v>-73030979.040000021</v>
      </c>
      <c r="K41" s="60">
        <v>-270904819.16000003</v>
      </c>
      <c r="L41" s="60">
        <v>197873840.12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21645956.024185151</v>
      </c>
      <c r="AA41" s="60">
        <v>21645956.024185151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-223715302.81999999</v>
      </c>
      <c r="AT41" s="60">
        <v>-103139334.45999999</v>
      </c>
      <c r="AU41" s="60">
        <v>-103139334.45999999</v>
      </c>
      <c r="AV41" s="60">
        <v>0</v>
      </c>
      <c r="AW41" s="60">
        <v>-61875739.710000001</v>
      </c>
      <c r="AX41" s="60">
        <v>-61875739.710000001</v>
      </c>
      <c r="AY41" s="60">
        <v>-115078062.81</v>
      </c>
      <c r="AZ41" s="60">
        <v>-112186768.59</v>
      </c>
      <c r="BA41" s="60">
        <v>-5965496</v>
      </c>
      <c r="BB41" s="60">
        <v>0</v>
      </c>
      <c r="BC41" s="60">
        <v>3074201.78</v>
      </c>
      <c r="BD41" s="60">
        <v>53202323.100000001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-58700228.649999999</v>
      </c>
      <c r="BT41" s="60">
        <v>-46830944.57</v>
      </c>
      <c r="BU41" s="60">
        <v>-4735013.9700000007</v>
      </c>
      <c r="BV41" s="60">
        <v>-1543292.15</v>
      </c>
      <c r="BW41" s="60">
        <v>0</v>
      </c>
      <c r="BX41" s="60">
        <v>-1303951.1500000001</v>
      </c>
      <c r="BY41" s="60">
        <v>-781198.13000000012</v>
      </c>
      <c r="BZ41" s="60">
        <v>0</v>
      </c>
      <c r="CA41" s="60">
        <v>-3505828.6799999997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12668404.164185137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150720198.42613029</v>
      </c>
      <c r="E42" s="60">
        <v>98355744.290000007</v>
      </c>
      <c r="F42" s="60">
        <v>98397888.120000005</v>
      </c>
      <c r="G42" s="60">
        <v>-42143.83</v>
      </c>
      <c r="H42" s="60">
        <v>0</v>
      </c>
      <c r="I42" s="60">
        <v>3023906.6899999585</v>
      </c>
      <c r="J42" s="60">
        <v>2982210.1999999583</v>
      </c>
      <c r="K42" s="60">
        <v>-102926917.16000004</v>
      </c>
      <c r="L42" s="60">
        <v>105909127.36</v>
      </c>
      <c r="M42" s="60">
        <v>41696.49</v>
      </c>
      <c r="N42" s="60">
        <v>41696.49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49340547.446130335</v>
      </c>
      <c r="AA42" s="60">
        <v>29411394.103537351</v>
      </c>
      <c r="AB42" s="60">
        <v>18813451.019367237</v>
      </c>
      <c r="AC42" s="60">
        <v>1026602.0152570417</v>
      </c>
      <c r="AD42" s="60">
        <v>89100.307968713998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-163148348.45496273</v>
      </c>
      <c r="AT42" s="60">
        <v>-58165453.259999998</v>
      </c>
      <c r="AU42" s="60">
        <v>-58165453.259999998</v>
      </c>
      <c r="AV42" s="60">
        <v>0</v>
      </c>
      <c r="AW42" s="60">
        <v>382618.36000001058</v>
      </c>
      <c r="AX42" s="60">
        <v>382618.36000001058</v>
      </c>
      <c r="AY42" s="60">
        <v>-19462857.929999992</v>
      </c>
      <c r="AZ42" s="60">
        <v>-19104179.989999995</v>
      </c>
      <c r="BA42" s="60">
        <v>-1238885.4300000002</v>
      </c>
      <c r="BB42" s="60">
        <v>0</v>
      </c>
      <c r="BC42" s="60">
        <v>880207.49000000022</v>
      </c>
      <c r="BD42" s="60">
        <v>19845476.290000003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-100627142.64496274</v>
      </c>
      <c r="BT42" s="60">
        <v>-32418206.920000009</v>
      </c>
      <c r="BU42" s="60">
        <v>-37098605.22258506</v>
      </c>
      <c r="BV42" s="60">
        <v>-25876621.437452298</v>
      </c>
      <c r="BW42" s="60">
        <v>0</v>
      </c>
      <c r="BX42" s="60">
        <v>-2944867.2601042064</v>
      </c>
      <c r="BY42" s="60">
        <v>-2288841.8048211569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-4738370.91</v>
      </c>
      <c r="CJ42" s="60">
        <v>-4738370.91</v>
      </c>
      <c r="CK42" s="60">
        <v>0</v>
      </c>
      <c r="CL42" s="60">
        <v>-12428150.028832436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3086420.89</v>
      </c>
      <c r="E43" s="60">
        <v>0</v>
      </c>
      <c r="F43" s="60">
        <v>0</v>
      </c>
      <c r="G43" s="60">
        <v>0</v>
      </c>
      <c r="H43" s="60">
        <v>0</v>
      </c>
      <c r="I43" s="60">
        <v>3086420.89</v>
      </c>
      <c r="J43" s="60">
        <v>3086420.89</v>
      </c>
      <c r="K43" s="60">
        <v>-1826886.4300000002</v>
      </c>
      <c r="L43" s="60">
        <v>4913307.32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-24746348.361956187</v>
      </c>
      <c r="AT43" s="60">
        <v>-19564.060000000001</v>
      </c>
      <c r="AU43" s="60">
        <v>-19959.240000000002</v>
      </c>
      <c r="AV43" s="60">
        <v>395.18</v>
      </c>
      <c r="AW43" s="60">
        <v>670308.79999999993</v>
      </c>
      <c r="AX43" s="60">
        <v>686104.42999999993</v>
      </c>
      <c r="AY43" s="60">
        <v>-102029.28</v>
      </c>
      <c r="AZ43" s="60">
        <v>-102029.28</v>
      </c>
      <c r="BA43" s="60">
        <v>0</v>
      </c>
      <c r="BB43" s="60">
        <v>0</v>
      </c>
      <c r="BC43" s="60">
        <v>0</v>
      </c>
      <c r="BD43" s="60">
        <v>788133.71</v>
      </c>
      <c r="BE43" s="60">
        <v>-15795.630000000001</v>
      </c>
      <c r="BF43" s="60">
        <v>2318.46</v>
      </c>
      <c r="BG43" s="60">
        <v>2318.46</v>
      </c>
      <c r="BH43" s="60">
        <v>0</v>
      </c>
      <c r="BI43" s="60">
        <v>0</v>
      </c>
      <c r="BJ43" s="60">
        <v>0</v>
      </c>
      <c r="BK43" s="60">
        <v>-18114.09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-25334556.111956187</v>
      </c>
      <c r="BT43" s="60">
        <v>-2478492.16</v>
      </c>
      <c r="BU43" s="60">
        <v>-16070055.182793573</v>
      </c>
      <c r="BV43" s="60">
        <v>-6398321.2899323534</v>
      </c>
      <c r="BW43" s="60">
        <v>0</v>
      </c>
      <c r="BX43" s="60">
        <v>-53992.725762054615</v>
      </c>
      <c r="BY43" s="60">
        <v>-333694.7534682086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-62536.99</v>
      </c>
      <c r="CJ43" s="60">
        <v>-62536.99</v>
      </c>
      <c r="CK43" s="60">
        <v>0</v>
      </c>
      <c r="CL43" s="60">
        <v>-21659927.471956186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26756598.138831064</v>
      </c>
      <c r="E44" s="60">
        <v>2314914.34</v>
      </c>
      <c r="F44" s="60">
        <v>2314914.34</v>
      </c>
      <c r="G44" s="60">
        <v>0</v>
      </c>
      <c r="H44" s="60">
        <v>0</v>
      </c>
      <c r="I44" s="60">
        <v>82851.159999999916</v>
      </c>
      <c r="J44" s="60">
        <v>82851.159999999916</v>
      </c>
      <c r="K44" s="60">
        <v>-680410.58000000007</v>
      </c>
      <c r="L44" s="60">
        <v>763261.74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24358832.638831064</v>
      </c>
      <c r="AA44" s="60">
        <v>18881245.490633033</v>
      </c>
      <c r="AB44" s="60">
        <v>0</v>
      </c>
      <c r="AC44" s="60">
        <v>0</v>
      </c>
      <c r="AD44" s="60">
        <v>286019.20316929615</v>
      </c>
      <c r="AE44" s="60">
        <v>0</v>
      </c>
      <c r="AF44" s="60">
        <v>0</v>
      </c>
      <c r="AG44" s="60">
        <v>0</v>
      </c>
      <c r="AH44" s="60">
        <v>0</v>
      </c>
      <c r="AI44" s="60">
        <v>5191567.9450287335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-73859023.642283499</v>
      </c>
      <c r="AT44" s="60">
        <v>-188513.9</v>
      </c>
      <c r="AU44" s="60">
        <v>-188513.9</v>
      </c>
      <c r="AV44" s="60">
        <v>0</v>
      </c>
      <c r="AW44" s="60">
        <v>219723.75999999989</v>
      </c>
      <c r="AX44" s="60">
        <v>237444.64999999991</v>
      </c>
      <c r="AY44" s="60">
        <v>-1001983.5700000001</v>
      </c>
      <c r="AZ44" s="60">
        <v>-1082112.57</v>
      </c>
      <c r="BA44" s="60">
        <v>34814</v>
      </c>
      <c r="BB44" s="60">
        <v>0</v>
      </c>
      <c r="BC44" s="60">
        <v>45315</v>
      </c>
      <c r="BD44" s="60">
        <v>1239428.22</v>
      </c>
      <c r="BE44" s="60">
        <v>-17720.89</v>
      </c>
      <c r="BF44" s="60">
        <v>109861.64</v>
      </c>
      <c r="BG44" s="60">
        <v>114830.64</v>
      </c>
      <c r="BH44" s="60">
        <v>0</v>
      </c>
      <c r="BI44" s="60">
        <v>0</v>
      </c>
      <c r="BJ44" s="60">
        <v>-4969</v>
      </c>
      <c r="BK44" s="60">
        <v>-127582.53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-73490378.762283504</v>
      </c>
      <c r="BT44" s="60">
        <v>-603319.76</v>
      </c>
      <c r="BU44" s="60">
        <v>-38658807.267388262</v>
      </c>
      <c r="BV44" s="60">
        <v>-29598716.336533025</v>
      </c>
      <c r="BW44" s="60">
        <v>0</v>
      </c>
      <c r="BX44" s="60">
        <v>-231802.12830628883</v>
      </c>
      <c r="BY44" s="60">
        <v>-4397733.2700559357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-399854.74</v>
      </c>
      <c r="CJ44" s="60">
        <v>-399854.74</v>
      </c>
      <c r="CK44" s="60">
        <v>0</v>
      </c>
      <c r="CL44" s="60">
        <v>-47102425.503452435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895321919.96000004</v>
      </c>
      <c r="E45" s="60">
        <v>463917117.06</v>
      </c>
      <c r="F45" s="60">
        <v>463917117.06</v>
      </c>
      <c r="G45" s="60">
        <v>0</v>
      </c>
      <c r="H45" s="60">
        <v>0</v>
      </c>
      <c r="I45" s="60">
        <v>305333141.88</v>
      </c>
      <c r="J45" s="60">
        <v>305333141.88</v>
      </c>
      <c r="K45" s="60">
        <v>-591425098.25999999</v>
      </c>
      <c r="L45" s="60">
        <v>896758240.13999999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126071661.02</v>
      </c>
      <c r="AA45" s="60">
        <v>11088417.91</v>
      </c>
      <c r="AB45" s="60">
        <v>0</v>
      </c>
      <c r="AC45" s="60">
        <v>105649265.78999999</v>
      </c>
      <c r="AD45" s="60">
        <v>9294109.2100000009</v>
      </c>
      <c r="AE45" s="60">
        <v>0</v>
      </c>
      <c r="AF45" s="60">
        <v>0</v>
      </c>
      <c r="AG45" s="60">
        <v>0</v>
      </c>
      <c r="AH45" s="60">
        <v>39868.11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-677218207.70171463</v>
      </c>
      <c r="AT45" s="60">
        <v>-263848952.31999999</v>
      </c>
      <c r="AU45" s="60">
        <v>-263848952.31999999</v>
      </c>
      <c r="AV45" s="60">
        <v>0</v>
      </c>
      <c r="AW45" s="60">
        <v>-24620299.719999999</v>
      </c>
      <c r="AX45" s="60">
        <v>-24620299.719999999</v>
      </c>
      <c r="AY45" s="60">
        <v>-159498185.40000001</v>
      </c>
      <c r="AZ45" s="60">
        <v>-166030190.06999999</v>
      </c>
      <c r="BA45" s="60">
        <v>-4794620.71</v>
      </c>
      <c r="BB45" s="60">
        <v>0</v>
      </c>
      <c r="BC45" s="60">
        <v>11326625.380000001</v>
      </c>
      <c r="BD45" s="60">
        <v>134877885.68000001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-367998265.95171463</v>
      </c>
      <c r="BT45" s="60">
        <v>-116795124.40000001</v>
      </c>
      <c r="BU45" s="60">
        <v>-105758157.75743672</v>
      </c>
      <c r="BV45" s="60">
        <v>-9194013.6308211461</v>
      </c>
      <c r="BW45" s="60">
        <v>0</v>
      </c>
      <c r="BX45" s="60">
        <v>-43571633.572684541</v>
      </c>
      <c r="BY45" s="60">
        <v>-66848015.009444728</v>
      </c>
      <c r="BZ45" s="60">
        <v>0</v>
      </c>
      <c r="CA45" s="60">
        <v>-25831321.581327513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-20750689.710000001</v>
      </c>
      <c r="CJ45" s="60">
        <v>-20750689.710000001</v>
      </c>
      <c r="CK45" s="60">
        <v>0</v>
      </c>
      <c r="CL45" s="60">
        <v>218103712.2582854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186154111.08999997</v>
      </c>
      <c r="E48" s="60">
        <v>48820789.32</v>
      </c>
      <c r="F48" s="60">
        <v>48820789.32</v>
      </c>
      <c r="G48" s="60">
        <v>0</v>
      </c>
      <c r="H48" s="60">
        <v>0</v>
      </c>
      <c r="I48" s="60">
        <v>111719331.19999999</v>
      </c>
      <c r="J48" s="60">
        <v>111719331.19999999</v>
      </c>
      <c r="K48" s="60">
        <v>-43589033.360000007</v>
      </c>
      <c r="L48" s="60">
        <v>155308364.56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-27535.34</v>
      </c>
      <c r="T48" s="60">
        <v>-27535.34</v>
      </c>
      <c r="U48" s="60">
        <v>-27535.34</v>
      </c>
      <c r="V48" s="60">
        <v>0</v>
      </c>
      <c r="W48" s="60">
        <v>0</v>
      </c>
      <c r="X48" s="60">
        <v>0</v>
      </c>
      <c r="Y48" s="60">
        <v>0</v>
      </c>
      <c r="Z48" s="60">
        <v>25653678.940000001</v>
      </c>
      <c r="AA48" s="60">
        <v>10949396.619999999</v>
      </c>
      <c r="AB48" s="60">
        <v>0</v>
      </c>
      <c r="AC48" s="60">
        <v>13056252.110000001</v>
      </c>
      <c r="AD48" s="60">
        <v>1648030.21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-12153.03</v>
      </c>
      <c r="AN48" s="60">
        <v>-12153.03</v>
      </c>
      <c r="AO48" s="60">
        <v>0</v>
      </c>
      <c r="AP48" s="60">
        <v>0</v>
      </c>
      <c r="AQ48" s="60">
        <v>0</v>
      </c>
      <c r="AR48" s="60">
        <v>0</v>
      </c>
      <c r="AS48" s="60">
        <v>-183007662.25</v>
      </c>
      <c r="AT48" s="60">
        <v>-6790919.6100000003</v>
      </c>
      <c r="AU48" s="60">
        <v>-6790919.6100000003</v>
      </c>
      <c r="AV48" s="60">
        <v>0</v>
      </c>
      <c r="AW48" s="60">
        <v>13873499.869999999</v>
      </c>
      <c r="AX48" s="60">
        <v>13873499.869999999</v>
      </c>
      <c r="AY48" s="60">
        <v>-15460275.130000001</v>
      </c>
      <c r="AZ48" s="60">
        <v>-3780582.25</v>
      </c>
      <c r="BA48" s="60">
        <v>-12403766</v>
      </c>
      <c r="BB48" s="60">
        <v>0</v>
      </c>
      <c r="BC48" s="60">
        <v>724073.12</v>
      </c>
      <c r="BD48" s="60">
        <v>29333775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-192809600.50999999</v>
      </c>
      <c r="BT48" s="60">
        <v>-41743147.020000003</v>
      </c>
      <c r="BU48" s="60">
        <v>-47548812.939999998</v>
      </c>
      <c r="BV48" s="60">
        <v>-81573529.599999994</v>
      </c>
      <c r="BW48" s="60">
        <v>0</v>
      </c>
      <c r="BX48" s="60">
        <v>-1153956.04</v>
      </c>
      <c r="BY48" s="60">
        <v>-18384850.91</v>
      </c>
      <c r="BZ48" s="60">
        <v>0</v>
      </c>
      <c r="CA48" s="60">
        <v>-2405304</v>
      </c>
      <c r="CB48" s="60">
        <v>2719358</v>
      </c>
      <c r="CC48" s="60">
        <v>2719358</v>
      </c>
      <c r="CD48" s="60">
        <v>-3931009</v>
      </c>
      <c r="CE48" s="60">
        <v>6650367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3146448.8399999738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260799.51</v>
      </c>
      <c r="E49" s="60">
        <v>210226.71</v>
      </c>
      <c r="F49" s="60">
        <v>210226.71</v>
      </c>
      <c r="G49" s="60">
        <v>0</v>
      </c>
      <c r="H49" s="60">
        <v>0</v>
      </c>
      <c r="I49" s="60">
        <v>-40543.590000000004</v>
      </c>
      <c r="J49" s="60">
        <v>-40543.590000000004</v>
      </c>
      <c r="K49" s="60">
        <v>-65372.91</v>
      </c>
      <c r="L49" s="60">
        <v>24829.32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91116.39</v>
      </c>
      <c r="AA49" s="60">
        <v>88120.08</v>
      </c>
      <c r="AB49" s="60">
        <v>0</v>
      </c>
      <c r="AC49" s="60">
        <v>0</v>
      </c>
      <c r="AD49" s="60">
        <v>2996.31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-178388.89</v>
      </c>
      <c r="AT49" s="60">
        <v>0</v>
      </c>
      <c r="AU49" s="60">
        <v>0</v>
      </c>
      <c r="AV49" s="60">
        <v>0</v>
      </c>
      <c r="AW49" s="60">
        <v>-1626.68</v>
      </c>
      <c r="AX49" s="60">
        <v>-1626.68</v>
      </c>
      <c r="AY49" s="60">
        <v>-1333.71</v>
      </c>
      <c r="AZ49" s="60">
        <v>0</v>
      </c>
      <c r="BA49" s="60">
        <v>-1333.71</v>
      </c>
      <c r="BB49" s="60">
        <v>0</v>
      </c>
      <c r="BC49" s="60">
        <v>0</v>
      </c>
      <c r="BD49" s="60">
        <v>-292.97000000000003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-89380.99000000002</v>
      </c>
      <c r="BT49" s="60">
        <v>-50902.110000000008</v>
      </c>
      <c r="BU49" s="60">
        <v>-30341.81</v>
      </c>
      <c r="BV49" s="60">
        <v>-373.05</v>
      </c>
      <c r="BW49" s="60">
        <v>0</v>
      </c>
      <c r="BX49" s="60">
        <v>-44.11</v>
      </c>
      <c r="BY49" s="60">
        <v>-6510.44</v>
      </c>
      <c r="BZ49" s="60">
        <v>0</v>
      </c>
      <c r="CA49" s="60">
        <v>-1209.47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-87381.22</v>
      </c>
      <c r="CJ49" s="60">
        <v>-87381.22</v>
      </c>
      <c r="CK49" s="60">
        <v>0</v>
      </c>
      <c r="CL49" s="60">
        <v>82410.62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234689597.22999999</v>
      </c>
      <c r="E50" s="60">
        <v>269161644.56999999</v>
      </c>
      <c r="F50" s="60">
        <v>269312978.98000002</v>
      </c>
      <c r="G50" s="60">
        <v>-151334.41</v>
      </c>
      <c r="H50" s="60">
        <v>0</v>
      </c>
      <c r="I50" s="60">
        <v>-86753971.179999992</v>
      </c>
      <c r="J50" s="60">
        <v>-86789588.109999999</v>
      </c>
      <c r="K50" s="60">
        <v>-177688538.25999999</v>
      </c>
      <c r="L50" s="60">
        <v>90898950.149999991</v>
      </c>
      <c r="M50" s="60">
        <v>35616.93</v>
      </c>
      <c r="N50" s="60">
        <v>61897.4</v>
      </c>
      <c r="O50" s="60">
        <v>-26280.47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52281923.839999996</v>
      </c>
      <c r="AA50" s="60">
        <v>41165851.329999998</v>
      </c>
      <c r="AB50" s="60">
        <v>0</v>
      </c>
      <c r="AC50" s="60">
        <v>0</v>
      </c>
      <c r="AD50" s="60">
        <v>11116072.51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-192207895.31000003</v>
      </c>
      <c r="AT50" s="60">
        <v>0</v>
      </c>
      <c r="AU50" s="60">
        <v>0</v>
      </c>
      <c r="AV50" s="60">
        <v>0</v>
      </c>
      <c r="AW50" s="60">
        <v>1146678.05</v>
      </c>
      <c r="AX50" s="60">
        <v>1138846.98</v>
      </c>
      <c r="AY50" s="60">
        <v>-4043512.07</v>
      </c>
      <c r="AZ50" s="60">
        <v>-3723.34</v>
      </c>
      <c r="BA50" s="60">
        <v>-4222656.51</v>
      </c>
      <c r="BB50" s="60">
        <v>0</v>
      </c>
      <c r="BC50" s="60">
        <v>182867.78</v>
      </c>
      <c r="BD50" s="60">
        <v>5182359.05</v>
      </c>
      <c r="BE50" s="60">
        <v>7831.0699999999988</v>
      </c>
      <c r="BF50" s="60">
        <v>11379.019999999999</v>
      </c>
      <c r="BG50" s="60">
        <v>3723.34</v>
      </c>
      <c r="BH50" s="60">
        <v>8170.3</v>
      </c>
      <c r="BI50" s="60">
        <v>0</v>
      </c>
      <c r="BJ50" s="60">
        <v>-514.62</v>
      </c>
      <c r="BK50" s="60">
        <v>-3547.95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-192856344.08000004</v>
      </c>
      <c r="BT50" s="60">
        <v>-139894730.87</v>
      </c>
      <c r="BU50" s="60">
        <v>-16045398.520000001</v>
      </c>
      <c r="BV50" s="60">
        <v>-11150963.080000002</v>
      </c>
      <c r="BW50" s="60">
        <v>0</v>
      </c>
      <c r="BX50" s="60">
        <v>-24708641.030000001</v>
      </c>
      <c r="BY50" s="60">
        <v>-1124357.3999999999</v>
      </c>
      <c r="BZ50" s="60">
        <v>67746.820000000007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-498229.28</v>
      </c>
      <c r="CJ50" s="60">
        <v>-498229.28</v>
      </c>
      <c r="CK50" s="60">
        <v>0</v>
      </c>
      <c r="CL50" s="60">
        <v>42481701.919999957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125602528.92941517</v>
      </c>
      <c r="E51" s="60">
        <v>110633011.72</v>
      </c>
      <c r="F51" s="60">
        <v>110633011.72</v>
      </c>
      <c r="G51" s="60">
        <v>0</v>
      </c>
      <c r="H51" s="60">
        <v>0</v>
      </c>
      <c r="I51" s="60">
        <v>-6017030</v>
      </c>
      <c r="J51" s="60">
        <v>-6017030</v>
      </c>
      <c r="K51" s="60">
        <v>-40714936.060000002</v>
      </c>
      <c r="L51" s="60">
        <v>34697906.060000002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20986547.209415175</v>
      </c>
      <c r="AA51" s="60">
        <v>20982874.252910301</v>
      </c>
      <c r="AB51" s="60">
        <v>0</v>
      </c>
      <c r="AC51" s="60">
        <v>0</v>
      </c>
      <c r="AD51" s="60">
        <v>3672.9565048720774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-94387840.425693586</v>
      </c>
      <c r="AT51" s="60">
        <v>-4536396.16</v>
      </c>
      <c r="AU51" s="60">
        <v>-4536396.16</v>
      </c>
      <c r="AV51" s="60">
        <v>0</v>
      </c>
      <c r="AW51" s="60">
        <v>10339035.140000001</v>
      </c>
      <c r="AX51" s="60">
        <v>10339035.140000001</v>
      </c>
      <c r="AY51" s="60">
        <v>-13705146.059999999</v>
      </c>
      <c r="AZ51" s="60">
        <v>-5049650.0599999996</v>
      </c>
      <c r="BA51" s="60">
        <v>-9275311</v>
      </c>
      <c r="BB51" s="60">
        <v>0</v>
      </c>
      <c r="BC51" s="60">
        <v>619815</v>
      </c>
      <c r="BD51" s="60">
        <v>24044181.199999999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-97929701.965693593</v>
      </c>
      <c r="BT51" s="60">
        <v>-64190112.301165543</v>
      </c>
      <c r="BU51" s="60">
        <v>-23468151.055177681</v>
      </c>
      <c r="BV51" s="60">
        <v>-3940758.6607579039</v>
      </c>
      <c r="BW51" s="60">
        <v>0</v>
      </c>
      <c r="BX51" s="60">
        <v>-3692269.4192032591</v>
      </c>
      <c r="BY51" s="60">
        <v>-1515511.186775652</v>
      </c>
      <c r="BZ51" s="60">
        <v>0</v>
      </c>
      <c r="CA51" s="60">
        <v>-1122899.342613548</v>
      </c>
      <c r="CB51" s="60">
        <v>-2260777.4400000013</v>
      </c>
      <c r="CC51" s="60">
        <v>-2260777.4400000013</v>
      </c>
      <c r="CD51" s="60">
        <v>-22199441.100000001</v>
      </c>
      <c r="CE51" s="60">
        <v>19938663.66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31214688.50372158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3834002223.3800015</v>
      </c>
      <c r="E53" s="60">
        <v>4259158451.9100003</v>
      </c>
      <c r="F53" s="60">
        <v>4260433451.5500002</v>
      </c>
      <c r="G53" s="60">
        <v>-1274999.6399999999</v>
      </c>
      <c r="H53" s="60">
        <v>0</v>
      </c>
      <c r="I53" s="60">
        <v>-1122663347.0699987</v>
      </c>
      <c r="J53" s="60">
        <v>-1122663347.0699987</v>
      </c>
      <c r="K53" s="60">
        <v>-3662804827.6399989</v>
      </c>
      <c r="L53" s="60">
        <v>2540141480.5700002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635205090.51999998</v>
      </c>
      <c r="AA53" s="60">
        <v>573096354.46000004</v>
      </c>
      <c r="AB53" s="60">
        <v>59670493.68</v>
      </c>
      <c r="AC53" s="60">
        <v>3030544.81</v>
      </c>
      <c r="AD53" s="60">
        <v>-592302.42999999982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62302028.020000003</v>
      </c>
      <c r="AK53" s="60">
        <v>62302028.020000003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-3597668630.9700003</v>
      </c>
      <c r="AT53" s="60">
        <v>-2603877520.0799999</v>
      </c>
      <c r="AU53" s="60">
        <v>-2603877520.0799999</v>
      </c>
      <c r="AV53" s="60">
        <v>0</v>
      </c>
      <c r="AW53" s="60">
        <v>33390524.390000105</v>
      </c>
      <c r="AX53" s="60">
        <v>33390524.390000105</v>
      </c>
      <c r="AY53" s="60">
        <v>-316625313.13999987</v>
      </c>
      <c r="AZ53" s="60">
        <v>-264347831.2599999</v>
      </c>
      <c r="BA53" s="60">
        <v>-66596857.490000002</v>
      </c>
      <c r="BB53" s="60">
        <v>0</v>
      </c>
      <c r="BC53" s="60">
        <v>14319375.609999999</v>
      </c>
      <c r="BD53" s="60">
        <v>350015837.52999997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-1027181635.2800006</v>
      </c>
      <c r="BT53" s="60">
        <v>-64925442.450000003</v>
      </c>
      <c r="BU53" s="60">
        <v>-245551347.13999999</v>
      </c>
      <c r="BV53" s="60">
        <v>-95314292.059999973</v>
      </c>
      <c r="BW53" s="60">
        <v>0</v>
      </c>
      <c r="BX53" s="60">
        <v>-86975579.609999999</v>
      </c>
      <c r="BY53" s="60">
        <v>-17555910.670000002</v>
      </c>
      <c r="BZ53" s="60">
        <v>-516859063.35000056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236333592.41000128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19591240132.299992</v>
      </c>
      <c r="E54" s="60">
        <v>25530839430.459999</v>
      </c>
      <c r="F54" s="60">
        <v>26348293066.09</v>
      </c>
      <c r="G54" s="60">
        <v>-817453635.63</v>
      </c>
      <c r="H54" s="60">
        <v>0</v>
      </c>
      <c r="I54" s="60">
        <v>-8887747917.8800068</v>
      </c>
      <c r="J54" s="60">
        <v>-9315975072.4000072</v>
      </c>
      <c r="K54" s="60">
        <v>-21623905239.450008</v>
      </c>
      <c r="L54" s="60">
        <v>12307930167.050001</v>
      </c>
      <c r="M54" s="60">
        <v>428227154.51999998</v>
      </c>
      <c r="N54" s="60">
        <v>627680549.30999994</v>
      </c>
      <c r="O54" s="60">
        <v>-199453394.78999999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2909244024.1599989</v>
      </c>
      <c r="AA54" s="60">
        <v>599156314.75</v>
      </c>
      <c r="AB54" s="60">
        <v>0</v>
      </c>
      <c r="AC54" s="60">
        <v>1955307735.9999995</v>
      </c>
      <c r="AD54" s="60">
        <v>5656770.1799999997</v>
      </c>
      <c r="AE54" s="60">
        <v>0</v>
      </c>
      <c r="AF54" s="60">
        <v>0</v>
      </c>
      <c r="AG54" s="60">
        <v>137878.20000000001</v>
      </c>
      <c r="AH54" s="60">
        <v>348985325.02999997</v>
      </c>
      <c r="AI54" s="60">
        <v>0</v>
      </c>
      <c r="AJ54" s="60">
        <v>38904595.560000017</v>
      </c>
      <c r="AK54" s="60">
        <v>38904595.560000017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-18578980444.730011</v>
      </c>
      <c r="AT54" s="60">
        <v>-14525667964.120014</v>
      </c>
      <c r="AU54" s="60">
        <v>-14918928456.640015</v>
      </c>
      <c r="AV54" s="60">
        <v>393260492.52000022</v>
      </c>
      <c r="AW54" s="60">
        <v>-772061811.59000015</v>
      </c>
      <c r="AX54" s="60">
        <v>-795146090.05000019</v>
      </c>
      <c r="AY54" s="60">
        <v>-3714564039.8900003</v>
      </c>
      <c r="AZ54" s="60">
        <v>-2688685238.8900003</v>
      </c>
      <c r="BA54" s="60">
        <v>-1245519143</v>
      </c>
      <c r="BB54" s="60">
        <v>0</v>
      </c>
      <c r="BC54" s="60">
        <v>219640342</v>
      </c>
      <c r="BD54" s="60">
        <v>2919417949.8400002</v>
      </c>
      <c r="BE54" s="60">
        <v>23084278.459999993</v>
      </c>
      <c r="BF54" s="60">
        <v>66614334.409999996</v>
      </c>
      <c r="BG54" s="60">
        <v>48699806.409999996</v>
      </c>
      <c r="BH54" s="60">
        <v>17914528</v>
      </c>
      <c r="BI54" s="60">
        <v>0</v>
      </c>
      <c r="BJ54" s="60">
        <v>0</v>
      </c>
      <c r="BK54" s="60">
        <v>-43530055.950000003</v>
      </c>
      <c r="BL54" s="60">
        <v>0</v>
      </c>
      <c r="BM54" s="60">
        <v>0</v>
      </c>
      <c r="BN54" s="60">
        <v>0</v>
      </c>
      <c r="BO54" s="60">
        <v>-2261832</v>
      </c>
      <c r="BP54" s="60">
        <v>-2261832</v>
      </c>
      <c r="BQ54" s="60">
        <v>0</v>
      </c>
      <c r="BR54" s="60">
        <v>0</v>
      </c>
      <c r="BS54" s="60">
        <v>-3280209726.5399985</v>
      </c>
      <c r="BT54" s="60">
        <v>-1559059998.9199982</v>
      </c>
      <c r="BU54" s="60">
        <v>-876651591.12999988</v>
      </c>
      <c r="BV54" s="60">
        <v>-241364591.70000029</v>
      </c>
      <c r="BW54" s="60">
        <v>2.9999986290931702E-2</v>
      </c>
      <c r="BX54" s="60">
        <v>-42325517.650000021</v>
      </c>
      <c r="BY54" s="60">
        <v>-134641543.80000004</v>
      </c>
      <c r="BZ54" s="60">
        <v>-391495993.92000008</v>
      </c>
      <c r="CA54" s="60">
        <v>-34670489.449999973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1220889.5199999809</v>
      </c>
      <c r="CJ54" s="60">
        <v>1220889.5199999809</v>
      </c>
      <c r="CK54" s="60">
        <v>0</v>
      </c>
      <c r="CL54" s="60">
        <v>1012259687.5699806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363.49</v>
      </c>
      <c r="E55" s="60">
        <v>363.49</v>
      </c>
      <c r="F55" s="60">
        <v>363.49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363.49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918520585.51000023</v>
      </c>
      <c r="E56" s="60">
        <v>1159399001.71</v>
      </c>
      <c r="F56" s="60">
        <v>1159654695.8800001</v>
      </c>
      <c r="G56" s="60">
        <v>-255694.17</v>
      </c>
      <c r="H56" s="60">
        <v>0</v>
      </c>
      <c r="I56" s="60">
        <v>-364499060.53999984</v>
      </c>
      <c r="J56" s="60">
        <v>-363953250.77999985</v>
      </c>
      <c r="K56" s="60">
        <v>-1185622906.0799999</v>
      </c>
      <c r="L56" s="60">
        <v>821669655.30000007</v>
      </c>
      <c r="M56" s="60">
        <v>-545809.76</v>
      </c>
      <c r="N56" s="60">
        <v>775715.05</v>
      </c>
      <c r="O56" s="60">
        <v>-1321524.81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123620644.34</v>
      </c>
      <c r="AA56" s="60">
        <v>123620644.34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-784846285.71000016</v>
      </c>
      <c r="AT56" s="60">
        <v>-412467750.79000002</v>
      </c>
      <c r="AU56" s="60">
        <v>-412467750.79000002</v>
      </c>
      <c r="AV56" s="60">
        <v>0</v>
      </c>
      <c r="AW56" s="60">
        <v>-4998742.9799999986</v>
      </c>
      <c r="AX56" s="60">
        <v>-4998742.9799999986</v>
      </c>
      <c r="AY56" s="60">
        <v>-18565692.149999999</v>
      </c>
      <c r="AZ56" s="60">
        <v>-17903387.25</v>
      </c>
      <c r="BA56" s="60">
        <v>-662304.9</v>
      </c>
      <c r="BB56" s="60">
        <v>0</v>
      </c>
      <c r="BC56" s="60">
        <v>0</v>
      </c>
      <c r="BD56" s="60">
        <v>13566949.17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-139127.88</v>
      </c>
      <c r="BP56" s="60">
        <v>-139127.88</v>
      </c>
      <c r="BQ56" s="60">
        <v>0</v>
      </c>
      <c r="BR56" s="60">
        <v>0</v>
      </c>
      <c r="BS56" s="60">
        <v>-367229809.11000007</v>
      </c>
      <c r="BT56" s="60">
        <v>-179896001.59</v>
      </c>
      <c r="BU56" s="60">
        <v>-145473027.79000002</v>
      </c>
      <c r="BV56" s="60">
        <v>-15672728.66</v>
      </c>
      <c r="BW56" s="60">
        <v>0</v>
      </c>
      <c r="BX56" s="60">
        <v>-8581650.2899999991</v>
      </c>
      <c r="BY56" s="60">
        <v>-17186882.989999998</v>
      </c>
      <c r="BZ56" s="60">
        <v>0</v>
      </c>
      <c r="CA56" s="60">
        <v>-419517.79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-10854.95</v>
      </c>
      <c r="CJ56" s="60">
        <v>-10854.95</v>
      </c>
      <c r="CK56" s="60">
        <v>0</v>
      </c>
      <c r="CL56" s="60">
        <v>133674299.80000007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49367916.489999995</v>
      </c>
      <c r="E57" s="60">
        <v>23457518.170000002</v>
      </c>
      <c r="F57" s="60">
        <v>53338278.390000001</v>
      </c>
      <c r="G57" s="60">
        <v>-29880760.219999999</v>
      </c>
      <c r="H57" s="60">
        <v>0</v>
      </c>
      <c r="I57" s="60">
        <v>25910398.319999989</v>
      </c>
      <c r="J57" s="60">
        <v>21896808.43999999</v>
      </c>
      <c r="K57" s="60">
        <v>-64585175.880000003</v>
      </c>
      <c r="L57" s="60">
        <v>86481984.319999993</v>
      </c>
      <c r="M57" s="60">
        <v>4013589.879999999</v>
      </c>
      <c r="N57" s="60">
        <v>25792475.989999998</v>
      </c>
      <c r="O57" s="60">
        <v>-21778886.109999999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-146083360.80000001</v>
      </c>
      <c r="AT57" s="60">
        <v>-42436868</v>
      </c>
      <c r="AU57" s="60">
        <v>-56023266.329999998</v>
      </c>
      <c r="AV57" s="60">
        <v>13586398.33</v>
      </c>
      <c r="AW57" s="60">
        <v>23346007.029999997</v>
      </c>
      <c r="AX57" s="60">
        <v>13895292.159999998</v>
      </c>
      <c r="AY57" s="60">
        <v>-10120958.65</v>
      </c>
      <c r="AZ57" s="60">
        <v>-10120958.65</v>
      </c>
      <c r="BA57" s="60">
        <v>0</v>
      </c>
      <c r="BB57" s="60">
        <v>0</v>
      </c>
      <c r="BC57" s="60">
        <v>0</v>
      </c>
      <c r="BD57" s="60">
        <v>24016250.809999999</v>
      </c>
      <c r="BE57" s="60">
        <v>9450714.8699999992</v>
      </c>
      <c r="BF57" s="60">
        <v>9680134.8699999992</v>
      </c>
      <c r="BG57" s="60">
        <v>9680134.8699999992</v>
      </c>
      <c r="BH57" s="60">
        <v>0</v>
      </c>
      <c r="BI57" s="60">
        <v>0</v>
      </c>
      <c r="BJ57" s="60">
        <v>0</v>
      </c>
      <c r="BK57" s="60">
        <v>-229420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-126992499.83</v>
      </c>
      <c r="BT57" s="60">
        <v>-14365290.18</v>
      </c>
      <c r="BU57" s="60">
        <v>-72953430.609999999</v>
      </c>
      <c r="BV57" s="60">
        <v>-3649871.38</v>
      </c>
      <c r="BW57" s="60">
        <v>0</v>
      </c>
      <c r="BX57" s="60">
        <v>-1740943.28</v>
      </c>
      <c r="BY57" s="60">
        <v>-39061659.490000002</v>
      </c>
      <c r="BZ57" s="60">
        <v>4919939.1499999994</v>
      </c>
      <c r="CA57" s="60">
        <v>-141244.04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-96715444.310000017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15480391.519999981</v>
      </c>
      <c r="E60" s="60">
        <v>34906113.079999983</v>
      </c>
      <c r="F60" s="60">
        <v>174529472.28999999</v>
      </c>
      <c r="G60" s="60">
        <v>-139623359.21000001</v>
      </c>
      <c r="H60" s="60">
        <v>0</v>
      </c>
      <c r="I60" s="60">
        <v>-19425721.560000002</v>
      </c>
      <c r="J60" s="60">
        <v>-97688659.870000005</v>
      </c>
      <c r="K60" s="60">
        <v>-115255127.64</v>
      </c>
      <c r="L60" s="60">
        <v>17566467.77</v>
      </c>
      <c r="M60" s="60">
        <v>78262938.310000002</v>
      </c>
      <c r="N60" s="60">
        <v>92098609.159999996</v>
      </c>
      <c r="O60" s="60">
        <v>-13835670.85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-33145802.829999998</v>
      </c>
      <c r="AT60" s="60">
        <v>0</v>
      </c>
      <c r="AU60" s="60">
        <v>-61158577.369999997</v>
      </c>
      <c r="AV60" s="60">
        <v>61158577.369999997</v>
      </c>
      <c r="AW60" s="60">
        <v>-34611.860000000335</v>
      </c>
      <c r="AX60" s="60">
        <v>853733.00999999885</v>
      </c>
      <c r="AY60" s="60">
        <v>-8152986.6100000003</v>
      </c>
      <c r="AZ60" s="60">
        <v>-8152986.6100000003</v>
      </c>
      <c r="BA60" s="60">
        <v>0</v>
      </c>
      <c r="BB60" s="60">
        <v>0</v>
      </c>
      <c r="BC60" s="60">
        <v>0</v>
      </c>
      <c r="BD60" s="60">
        <v>9006719.6199999992</v>
      </c>
      <c r="BE60" s="60">
        <v>-888344.86999999918</v>
      </c>
      <c r="BF60" s="60">
        <v>8118374.75</v>
      </c>
      <c r="BG60" s="60">
        <v>8118374.75</v>
      </c>
      <c r="BH60" s="60">
        <v>0</v>
      </c>
      <c r="BI60" s="60">
        <v>0</v>
      </c>
      <c r="BJ60" s="60">
        <v>0</v>
      </c>
      <c r="BK60" s="60">
        <v>-9006719.6199999992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-33111190.969999999</v>
      </c>
      <c r="BT60" s="60">
        <v>-92573.59</v>
      </c>
      <c r="BU60" s="60">
        <v>-2124975.62</v>
      </c>
      <c r="BV60" s="60">
        <v>-3658289.6599999997</v>
      </c>
      <c r="BW60" s="60">
        <v>0</v>
      </c>
      <c r="BX60" s="60">
        <v>0</v>
      </c>
      <c r="BY60" s="60">
        <v>-58265.15</v>
      </c>
      <c r="BZ60" s="60">
        <v>-27177086.949999999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-17665411.310000017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-5736049.7199999997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-5736049.7199999997</v>
      </c>
      <c r="BT64" s="60">
        <v>0</v>
      </c>
      <c r="BU64" s="60">
        <v>-3842273.81</v>
      </c>
      <c r="BV64" s="60">
        <v>-301620.53999999998</v>
      </c>
      <c r="BW64" s="60">
        <v>0</v>
      </c>
      <c r="BX64" s="60">
        <v>-596018.77</v>
      </c>
      <c r="BY64" s="60">
        <v>-996136.6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-5736049.7199999997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65886800.520000003</v>
      </c>
      <c r="G65" s="60">
        <v>-65886800.520000003</v>
      </c>
      <c r="H65" s="60">
        <v>0</v>
      </c>
      <c r="I65" s="60">
        <v>0</v>
      </c>
      <c r="J65" s="60">
        <v>-47817735.25</v>
      </c>
      <c r="K65" s="60">
        <v>-52374450.299999997</v>
      </c>
      <c r="L65" s="60">
        <v>4556715.05</v>
      </c>
      <c r="M65" s="60">
        <v>47817735.25</v>
      </c>
      <c r="N65" s="60">
        <v>52374450.299999997</v>
      </c>
      <c r="O65" s="60">
        <v>-4556715.05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4517267.33</v>
      </c>
      <c r="AT65" s="60">
        <v>0</v>
      </c>
      <c r="AU65" s="60">
        <v>-10991567.9</v>
      </c>
      <c r="AV65" s="60">
        <v>10991567.9</v>
      </c>
      <c r="AW65" s="60">
        <v>0</v>
      </c>
      <c r="AX65" s="60">
        <v>-3646964.83</v>
      </c>
      <c r="AY65" s="60">
        <v>-3749854.42</v>
      </c>
      <c r="AZ65" s="60">
        <v>-1287230.7</v>
      </c>
      <c r="BA65" s="60">
        <v>-2632341.1800000002</v>
      </c>
      <c r="BB65" s="60">
        <v>0</v>
      </c>
      <c r="BC65" s="60">
        <v>169717.46</v>
      </c>
      <c r="BD65" s="60">
        <v>102889.59000000001</v>
      </c>
      <c r="BE65" s="60">
        <v>3646964.83</v>
      </c>
      <c r="BF65" s="60">
        <v>3749854.42</v>
      </c>
      <c r="BG65" s="60">
        <v>1287230.7</v>
      </c>
      <c r="BH65" s="60">
        <v>2632341.1800000002</v>
      </c>
      <c r="BI65" s="60">
        <v>0</v>
      </c>
      <c r="BJ65" s="60">
        <v>-169717.46</v>
      </c>
      <c r="BK65" s="60">
        <v>-102889.59000000001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4517267.33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4517267.33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4517267.33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732396143.82177925</v>
      </c>
      <c r="E68" s="60">
        <v>707103299.42000008</v>
      </c>
      <c r="F68" s="60">
        <v>707103299.42000008</v>
      </c>
      <c r="G68" s="60">
        <v>0</v>
      </c>
      <c r="H68" s="60">
        <v>0</v>
      </c>
      <c r="I68" s="60">
        <v>-79927498.172019958</v>
      </c>
      <c r="J68" s="60">
        <v>-79927498.172019958</v>
      </c>
      <c r="K68" s="60">
        <v>-740425901</v>
      </c>
      <c r="L68" s="60">
        <v>660498402.82798004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105220342.57379916</v>
      </c>
      <c r="AA68" s="60">
        <v>78864638.63866359</v>
      </c>
      <c r="AB68" s="60">
        <v>3610660.5177954193</v>
      </c>
      <c r="AC68" s="60">
        <v>22745043.417340159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-922927230.78551316</v>
      </c>
      <c r="AT68" s="60">
        <v>-311990711.61999941</v>
      </c>
      <c r="AU68" s="60">
        <v>-311990711.61999941</v>
      </c>
      <c r="AV68" s="60">
        <v>0</v>
      </c>
      <c r="AW68" s="60">
        <v>-5002814.4454522654</v>
      </c>
      <c r="AX68" s="60">
        <v>-5002814.4454522654</v>
      </c>
      <c r="AY68" s="60">
        <v>-27490494.27664781</v>
      </c>
      <c r="AZ68" s="60">
        <v>-47496863.619999774</v>
      </c>
      <c r="BA68" s="60">
        <v>20006369.343351964</v>
      </c>
      <c r="BB68" s="60">
        <v>0</v>
      </c>
      <c r="BC68" s="60">
        <v>0</v>
      </c>
      <c r="BD68" s="60">
        <v>22487679.831195544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-605933704.72006154</v>
      </c>
      <c r="BT68" s="60">
        <v>-102176873.32395546</v>
      </c>
      <c r="BU68" s="60">
        <v>-369826198.65489089</v>
      </c>
      <c r="BV68" s="60">
        <v>-59454203.285587646</v>
      </c>
      <c r="BW68" s="60">
        <v>0</v>
      </c>
      <c r="BX68" s="60">
        <v>-38833891.832921781</v>
      </c>
      <c r="BY68" s="60">
        <v>-15010767.512277029</v>
      </c>
      <c r="BZ68" s="60">
        <v>0</v>
      </c>
      <c r="CA68" s="60">
        <v>-20631770.110428739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-190531086.96373391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66309.962128043175</v>
      </c>
      <c r="E69" s="60">
        <v>1526.1610000133514</v>
      </c>
      <c r="F69" s="60">
        <v>428062159.99000001</v>
      </c>
      <c r="G69" s="60">
        <v>-428060633.829</v>
      </c>
      <c r="H69" s="60">
        <v>0</v>
      </c>
      <c r="I69" s="60">
        <v>64783.801128029823</v>
      </c>
      <c r="J69" s="60">
        <v>-320787587.19999999</v>
      </c>
      <c r="K69" s="60">
        <v>-321180533.44999999</v>
      </c>
      <c r="L69" s="60">
        <v>392946.25000000006</v>
      </c>
      <c r="M69" s="60">
        <v>320852371.00112802</v>
      </c>
      <c r="N69" s="60">
        <v>321145790.48326123</v>
      </c>
      <c r="O69" s="60">
        <v>-293419.482133193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-13299043.114387689</v>
      </c>
      <c r="AT69" s="60">
        <v>0</v>
      </c>
      <c r="AU69" s="60">
        <v>-134661.91999999998</v>
      </c>
      <c r="AV69" s="60">
        <v>134661.91999999998</v>
      </c>
      <c r="AW69" s="60">
        <v>-1.9999999989522621E-2</v>
      </c>
      <c r="AX69" s="60">
        <v>-19939.850000000006</v>
      </c>
      <c r="AY69" s="60">
        <v>-195862.58000000002</v>
      </c>
      <c r="AZ69" s="60">
        <v>-195862.58000000002</v>
      </c>
      <c r="BA69" s="60">
        <v>0</v>
      </c>
      <c r="BB69" s="60">
        <v>0</v>
      </c>
      <c r="BC69" s="60">
        <v>0</v>
      </c>
      <c r="BD69" s="60">
        <v>175922.73</v>
      </c>
      <c r="BE69" s="60">
        <v>19939.830000000016</v>
      </c>
      <c r="BF69" s="60">
        <v>195862.58000000002</v>
      </c>
      <c r="BG69" s="60">
        <v>195862.58000000002</v>
      </c>
      <c r="BH69" s="60">
        <v>0</v>
      </c>
      <c r="BI69" s="60">
        <v>0</v>
      </c>
      <c r="BJ69" s="60">
        <v>0</v>
      </c>
      <c r="BK69" s="60">
        <v>-175922.75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-13299043.09438769</v>
      </c>
      <c r="BT69" s="60">
        <v>-83251.639517750737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-13215791.454869939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-13232733.152259646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80217040.920000002</v>
      </c>
      <c r="G70" s="60">
        <v>-80217040.920000002</v>
      </c>
      <c r="H70" s="60">
        <v>0</v>
      </c>
      <c r="I70" s="60">
        <v>0</v>
      </c>
      <c r="J70" s="60">
        <v>-14665225.050000004</v>
      </c>
      <c r="K70" s="60">
        <v>-76780425.780000001</v>
      </c>
      <c r="L70" s="60">
        <v>62115200.729999997</v>
      </c>
      <c r="M70" s="60">
        <v>14665225.050000004</v>
      </c>
      <c r="N70" s="60">
        <v>76780425.780000001</v>
      </c>
      <c r="O70" s="60">
        <v>-62115200.729999997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-60173704.146650098</v>
      </c>
      <c r="AT70" s="60">
        <v>0</v>
      </c>
      <c r="AU70" s="60">
        <v>-54153701.460000001</v>
      </c>
      <c r="AV70" s="60">
        <v>54153701.460000001</v>
      </c>
      <c r="AW70" s="60">
        <v>0</v>
      </c>
      <c r="AX70" s="60">
        <v>-1471851.2000000002</v>
      </c>
      <c r="AY70" s="60">
        <v>-6854723.4800000004</v>
      </c>
      <c r="AZ70" s="60">
        <v>-6854723.4800000004</v>
      </c>
      <c r="BA70" s="60">
        <v>0</v>
      </c>
      <c r="BB70" s="60">
        <v>0</v>
      </c>
      <c r="BC70" s="60">
        <v>0</v>
      </c>
      <c r="BD70" s="60">
        <v>5382872.2800000003</v>
      </c>
      <c r="BE70" s="60">
        <v>1471851.2000000002</v>
      </c>
      <c r="BF70" s="60">
        <v>6854723.4800000004</v>
      </c>
      <c r="BG70" s="60">
        <v>6854723.4800000004</v>
      </c>
      <c r="BH70" s="60">
        <v>0</v>
      </c>
      <c r="BI70" s="60">
        <v>0</v>
      </c>
      <c r="BJ70" s="60">
        <v>0</v>
      </c>
      <c r="BK70" s="60">
        <v>-5382872.2800000003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-60173704.146650098</v>
      </c>
      <c r="BT70" s="60">
        <v>-2526632.23</v>
      </c>
      <c r="BU70" s="60">
        <v>-45915996.781871222</v>
      </c>
      <c r="BV70" s="60">
        <v>-23802525.844778877</v>
      </c>
      <c r="BW70" s="60">
        <v>0</v>
      </c>
      <c r="BX70" s="60">
        <v>0</v>
      </c>
      <c r="BY70" s="60">
        <v>0</v>
      </c>
      <c r="BZ70" s="60">
        <v>12071450.709999999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-60173704.146650098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1564161574.9308679</v>
      </c>
      <c r="E71" s="60">
        <v>2273481462.6100001</v>
      </c>
      <c r="F71" s="60">
        <v>2273481462.6100001</v>
      </c>
      <c r="G71" s="60">
        <v>0</v>
      </c>
      <c r="H71" s="60">
        <v>0</v>
      </c>
      <c r="I71" s="60">
        <v>-755145927.59913206</v>
      </c>
      <c r="J71" s="60">
        <v>-755145927.59913206</v>
      </c>
      <c r="K71" s="60">
        <v>-1901057103.5491319</v>
      </c>
      <c r="L71" s="60">
        <v>1145911175.9499998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-1323639.2</v>
      </c>
      <c r="T71" s="60">
        <v>-1323639.2</v>
      </c>
      <c r="U71" s="60">
        <v>-1323639.21</v>
      </c>
      <c r="V71" s="60">
        <v>0.01</v>
      </c>
      <c r="W71" s="60">
        <v>0</v>
      </c>
      <c r="X71" s="60">
        <v>0</v>
      </c>
      <c r="Y71" s="60">
        <v>0</v>
      </c>
      <c r="Z71" s="60">
        <v>47149679.119999997</v>
      </c>
      <c r="AA71" s="60">
        <v>47149679.119999997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-1964131517.3955882</v>
      </c>
      <c r="AT71" s="60">
        <v>-1263476396.99</v>
      </c>
      <c r="AU71" s="60">
        <v>-1263476396.99</v>
      </c>
      <c r="AV71" s="60">
        <v>0</v>
      </c>
      <c r="AW71" s="60">
        <v>-243014492.39134061</v>
      </c>
      <c r="AX71" s="60">
        <v>-243014492.39134061</v>
      </c>
      <c r="AY71" s="60">
        <v>-848174025.39134061</v>
      </c>
      <c r="AZ71" s="60">
        <v>-841526725.0399152</v>
      </c>
      <c r="BA71" s="60">
        <v>-6647300.3514254494</v>
      </c>
      <c r="BB71" s="60">
        <v>0</v>
      </c>
      <c r="BC71" s="60">
        <v>0</v>
      </c>
      <c r="BD71" s="60">
        <v>605159533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-457640628.01424766</v>
      </c>
      <c r="BT71" s="60">
        <v>-127057365.43424766</v>
      </c>
      <c r="BU71" s="60">
        <v>-158862553.75999999</v>
      </c>
      <c r="BV71" s="60">
        <v>-16206049.310000001</v>
      </c>
      <c r="BW71" s="60">
        <v>0</v>
      </c>
      <c r="BX71" s="60">
        <v>-40125580.530000001</v>
      </c>
      <c r="BY71" s="60">
        <v>-110607499.77</v>
      </c>
      <c r="BZ71" s="60">
        <v>-821887.72</v>
      </c>
      <c r="CA71" s="60">
        <v>-3959691.49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-399969942.46472025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13546934.169999998</v>
      </c>
      <c r="E72" s="60">
        <v>12002254.039999999</v>
      </c>
      <c r="F72" s="60">
        <v>12002254.039999999</v>
      </c>
      <c r="G72" s="60">
        <v>0</v>
      </c>
      <c r="H72" s="60">
        <v>0</v>
      </c>
      <c r="I72" s="60">
        <v>1544680.129999999</v>
      </c>
      <c r="J72" s="60">
        <v>1544680.129999999</v>
      </c>
      <c r="K72" s="60">
        <v>-13580792.130000001</v>
      </c>
      <c r="L72" s="60">
        <v>15125472.26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-12942275.75</v>
      </c>
      <c r="AT72" s="60">
        <v>-8958014.6799999997</v>
      </c>
      <c r="AU72" s="60">
        <v>-8958014.6799999997</v>
      </c>
      <c r="AV72" s="60">
        <v>0</v>
      </c>
      <c r="AW72" s="60">
        <v>-380770.63000000082</v>
      </c>
      <c r="AX72" s="60">
        <v>-380770.63000000082</v>
      </c>
      <c r="AY72" s="60">
        <v>-9408158.8600000013</v>
      </c>
      <c r="AZ72" s="60">
        <v>-9432921.9600000009</v>
      </c>
      <c r="BA72" s="60">
        <v>24763.1</v>
      </c>
      <c r="BB72" s="60">
        <v>0</v>
      </c>
      <c r="BC72" s="60">
        <v>0</v>
      </c>
      <c r="BD72" s="60">
        <v>9027388.2300000004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-3603490.44</v>
      </c>
      <c r="BT72" s="60">
        <v>-1469777.64</v>
      </c>
      <c r="BU72" s="60">
        <v>-1240569.2699999998</v>
      </c>
      <c r="BV72" s="60">
        <v>-212858.95</v>
      </c>
      <c r="BW72" s="60">
        <v>0</v>
      </c>
      <c r="BX72" s="60">
        <v>-139130.18</v>
      </c>
      <c r="BY72" s="60">
        <v>-283786.59000000003</v>
      </c>
      <c r="BZ72" s="60">
        <v>0</v>
      </c>
      <c r="CA72" s="60">
        <v>-257367.81000000008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604658.41999999806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64336.12999999999</v>
      </c>
      <c r="E74" s="60">
        <v>31961.84</v>
      </c>
      <c r="F74" s="60">
        <v>31961.84</v>
      </c>
      <c r="G74" s="60">
        <v>0</v>
      </c>
      <c r="H74" s="60">
        <v>0</v>
      </c>
      <c r="I74" s="60">
        <v>27164.199999999997</v>
      </c>
      <c r="J74" s="60">
        <v>27164.199999999997</v>
      </c>
      <c r="K74" s="60">
        <v>-40861.050000000003</v>
      </c>
      <c r="L74" s="60">
        <v>68025.25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5210.09</v>
      </c>
      <c r="T74" s="60">
        <v>5210.09</v>
      </c>
      <c r="U74" s="60">
        <v>-7837.15</v>
      </c>
      <c r="V74" s="60">
        <v>13047.24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-122723.03</v>
      </c>
      <c r="AT74" s="60">
        <v>-64293.32</v>
      </c>
      <c r="AU74" s="60">
        <v>-64293.32</v>
      </c>
      <c r="AV74" s="60">
        <v>0</v>
      </c>
      <c r="AW74" s="60">
        <v>72966.779999999984</v>
      </c>
      <c r="AX74" s="60">
        <v>72966.779999999984</v>
      </c>
      <c r="AY74" s="60">
        <v>-68173.52</v>
      </c>
      <c r="AZ74" s="60">
        <v>-76.17</v>
      </c>
      <c r="BA74" s="60">
        <v>-68097.350000000006</v>
      </c>
      <c r="BB74" s="60">
        <v>0</v>
      </c>
      <c r="BC74" s="60">
        <v>0</v>
      </c>
      <c r="BD74" s="60">
        <v>141140.29999999999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-131396.49</v>
      </c>
      <c r="BT74" s="60">
        <v>-9939.26</v>
      </c>
      <c r="BU74" s="60">
        <v>-89744.71</v>
      </c>
      <c r="BV74" s="60">
        <v>-21108.1</v>
      </c>
      <c r="BW74" s="60">
        <v>0</v>
      </c>
      <c r="BX74" s="60">
        <v>0</v>
      </c>
      <c r="BY74" s="60">
        <v>-6300.29</v>
      </c>
      <c r="BZ74" s="60">
        <v>0</v>
      </c>
      <c r="CA74" s="60">
        <v>-4304.13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-58386.900000000009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939113.30999999982</v>
      </c>
      <c r="E76" s="60">
        <v>1175980.3899999999</v>
      </c>
      <c r="F76" s="60">
        <v>1175980.3899999999</v>
      </c>
      <c r="G76" s="60">
        <v>0</v>
      </c>
      <c r="H76" s="60">
        <v>0</v>
      </c>
      <c r="I76" s="60">
        <v>-592836.41</v>
      </c>
      <c r="J76" s="60">
        <v>-592836.41</v>
      </c>
      <c r="K76" s="60">
        <v>-592836.41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355969.33</v>
      </c>
      <c r="AA76" s="60">
        <v>290826.57</v>
      </c>
      <c r="AB76" s="60">
        <v>22609.88</v>
      </c>
      <c r="AC76" s="60">
        <v>33170.69</v>
      </c>
      <c r="AD76" s="60">
        <v>9362.19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-107751.23000000001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-107751.23000000001</v>
      </c>
      <c r="BT76" s="60">
        <v>-52898.340000000004</v>
      </c>
      <c r="BU76" s="60">
        <v>-30280.2</v>
      </c>
      <c r="BV76" s="60">
        <v>-7778.79</v>
      </c>
      <c r="BW76" s="60">
        <v>0</v>
      </c>
      <c r="BX76" s="60">
        <v>0</v>
      </c>
      <c r="BY76" s="60">
        <v>-16793.900000000001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831362.07999999984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124388620497.01228</v>
      </c>
      <c r="E78" s="63">
        <v>128149006638.72</v>
      </c>
      <c r="F78" s="63">
        <v>140017750367.96997</v>
      </c>
      <c r="G78" s="63">
        <v>-11868743729.25</v>
      </c>
      <c r="H78" s="63">
        <v>0</v>
      </c>
      <c r="I78" s="63">
        <v>-25671566889.999901</v>
      </c>
      <c r="J78" s="63">
        <v>-29237559085.109901</v>
      </c>
      <c r="K78" s="63">
        <v>-128905741895.24994</v>
      </c>
      <c r="L78" s="63">
        <v>99668182810.14003</v>
      </c>
      <c r="M78" s="63">
        <v>3565992195.1099992</v>
      </c>
      <c r="N78" s="63">
        <v>9449572485.8799992</v>
      </c>
      <c r="O78" s="63">
        <v>-5883580290.7700005</v>
      </c>
      <c r="P78" s="63">
        <v>0</v>
      </c>
      <c r="Q78" s="63">
        <v>0</v>
      </c>
      <c r="R78" s="63">
        <v>0</v>
      </c>
      <c r="S78" s="63">
        <v>-6896172.2999999998</v>
      </c>
      <c r="T78" s="63">
        <v>-7565832.3099999996</v>
      </c>
      <c r="U78" s="63">
        <v>-10495827.890000001</v>
      </c>
      <c r="V78" s="63">
        <v>2929995.5799999996</v>
      </c>
      <c r="W78" s="63">
        <v>669660.00999999989</v>
      </c>
      <c r="X78" s="63">
        <v>973462.24</v>
      </c>
      <c r="Y78" s="63">
        <v>-303802.23000000004</v>
      </c>
      <c r="Z78" s="63">
        <v>21698603200.482197</v>
      </c>
      <c r="AA78" s="63">
        <v>13829315613.921036</v>
      </c>
      <c r="AB78" s="63">
        <v>352324828.47013867</v>
      </c>
      <c r="AC78" s="63">
        <v>5277569913.7950935</v>
      </c>
      <c r="AD78" s="63">
        <v>1158844883.3570125</v>
      </c>
      <c r="AE78" s="63">
        <v>163430583.41165921</v>
      </c>
      <c r="AF78" s="63">
        <v>417837825.3977052</v>
      </c>
      <c r="AG78" s="63">
        <v>136658389.80381691</v>
      </c>
      <c r="AH78" s="63">
        <v>357024629.54999995</v>
      </c>
      <c r="AI78" s="63">
        <v>5596532.7757402752</v>
      </c>
      <c r="AJ78" s="63">
        <v>212172023.39000005</v>
      </c>
      <c r="AK78" s="63">
        <v>212172023.39000005</v>
      </c>
      <c r="AL78" s="63">
        <v>0</v>
      </c>
      <c r="AM78" s="63">
        <v>7301696.7199999923</v>
      </c>
      <c r="AN78" s="63">
        <v>28538096.579999994</v>
      </c>
      <c r="AO78" s="63">
        <v>-643141.4</v>
      </c>
      <c r="AP78" s="63">
        <v>0</v>
      </c>
      <c r="AQ78" s="63">
        <v>0</v>
      </c>
      <c r="AR78" s="63">
        <v>-20593258.459999997</v>
      </c>
      <c r="AS78" s="63">
        <v>-106839812507.35699</v>
      </c>
      <c r="AT78" s="63">
        <v>-78435882489.630035</v>
      </c>
      <c r="AU78" s="63">
        <v>-85437295718.660019</v>
      </c>
      <c r="AV78" s="63">
        <v>7001413229.0300007</v>
      </c>
      <c r="AW78" s="63">
        <v>-2993784190.5058956</v>
      </c>
      <c r="AX78" s="63">
        <v>-3107610725.2200022</v>
      </c>
      <c r="AY78" s="63">
        <v>-20741090292.109997</v>
      </c>
      <c r="AZ78" s="63">
        <v>-19152480456.626778</v>
      </c>
      <c r="BA78" s="63">
        <v>-2127312633.0232248</v>
      </c>
      <c r="BB78" s="63">
        <v>0</v>
      </c>
      <c r="BC78" s="63">
        <v>538702797.53999996</v>
      </c>
      <c r="BD78" s="63">
        <v>17633479566.889999</v>
      </c>
      <c r="BE78" s="63">
        <v>113826534.71410596</v>
      </c>
      <c r="BF78" s="63">
        <v>1206583341.9641063</v>
      </c>
      <c r="BG78" s="63">
        <v>1164427315.7707305</v>
      </c>
      <c r="BH78" s="63">
        <v>73981211.663375437</v>
      </c>
      <c r="BI78" s="63">
        <v>0</v>
      </c>
      <c r="BJ78" s="63">
        <v>-31825185.47000001</v>
      </c>
      <c r="BK78" s="63">
        <v>-1092756807.25</v>
      </c>
      <c r="BL78" s="63">
        <v>-9030814.1599997133</v>
      </c>
      <c r="BM78" s="63">
        <v>-9030814.1599997133</v>
      </c>
      <c r="BN78" s="63">
        <v>0</v>
      </c>
      <c r="BO78" s="63">
        <v>-155028.64999999991</v>
      </c>
      <c r="BP78" s="63">
        <v>-155028.64999999991</v>
      </c>
      <c r="BQ78" s="63">
        <v>0</v>
      </c>
      <c r="BR78" s="63">
        <v>0</v>
      </c>
      <c r="BS78" s="63">
        <v>-24739166662.314362</v>
      </c>
      <c r="BT78" s="63">
        <v>-13221625263.749628</v>
      </c>
      <c r="BU78" s="63">
        <v>-7465434623.2315111</v>
      </c>
      <c r="BV78" s="63">
        <v>-2180949942.0547504</v>
      </c>
      <c r="BW78" s="63">
        <v>-299697.60000001371</v>
      </c>
      <c r="BX78" s="63">
        <v>-827581231.38356686</v>
      </c>
      <c r="BY78" s="63">
        <v>-858805671.73189175</v>
      </c>
      <c r="BZ78" s="63">
        <v>301619002.06999946</v>
      </c>
      <c r="CA78" s="63">
        <v>-486089234.63301951</v>
      </c>
      <c r="CB78" s="63">
        <v>458580.55999999866</v>
      </c>
      <c r="CC78" s="63">
        <v>458580.55999999866</v>
      </c>
      <c r="CD78" s="63">
        <v>-26130450.100000001</v>
      </c>
      <c r="CE78" s="63">
        <v>26589030.66</v>
      </c>
      <c r="CF78" s="63">
        <v>0</v>
      </c>
      <c r="CG78" s="63">
        <v>0</v>
      </c>
      <c r="CH78" s="63">
        <v>0</v>
      </c>
      <c r="CI78" s="63">
        <v>-662251902.65670907</v>
      </c>
      <c r="CJ78" s="63">
        <v>-662881921.25670898</v>
      </c>
      <c r="CK78" s="63">
        <v>630018.6</v>
      </c>
      <c r="CL78" s="63">
        <v>17548807989.655319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3293540219.8947754</v>
      </c>
      <c r="E79" s="63">
        <v>4210351538.6809998</v>
      </c>
      <c r="F79" s="63">
        <v>4954275827.5500002</v>
      </c>
      <c r="G79" s="63">
        <v>-743924288.86899996</v>
      </c>
      <c r="H79" s="63">
        <v>0</v>
      </c>
      <c r="I79" s="63">
        <v>-1191478345.6200237</v>
      </c>
      <c r="J79" s="63">
        <v>-1656544395.3511515</v>
      </c>
      <c r="K79" s="63">
        <v>-4470862415.8091316</v>
      </c>
      <c r="L79" s="63">
        <v>2814318020.4579797</v>
      </c>
      <c r="M79" s="63">
        <v>465066049.73112804</v>
      </c>
      <c r="N79" s="63">
        <v>568967466.7632612</v>
      </c>
      <c r="O79" s="63">
        <v>-103901417.03213319</v>
      </c>
      <c r="P79" s="63">
        <v>0</v>
      </c>
      <c r="Q79" s="63">
        <v>0</v>
      </c>
      <c r="R79" s="63">
        <v>0</v>
      </c>
      <c r="S79" s="63">
        <v>-1323639.2</v>
      </c>
      <c r="T79" s="63">
        <v>-1323639.2</v>
      </c>
      <c r="U79" s="63">
        <v>-1323639.21</v>
      </c>
      <c r="V79" s="63">
        <v>0.01</v>
      </c>
      <c r="W79" s="63">
        <v>0</v>
      </c>
      <c r="X79" s="63">
        <v>0</v>
      </c>
      <c r="Y79" s="63">
        <v>0</v>
      </c>
      <c r="Z79" s="63">
        <v>275990666.03379917</v>
      </c>
      <c r="AA79" s="63">
        <v>249634962.0986636</v>
      </c>
      <c r="AB79" s="63">
        <v>3610660.5177954193</v>
      </c>
      <c r="AC79" s="63">
        <v>22745043.417340159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-3938768002.9221392</v>
      </c>
      <c r="AT79" s="63">
        <v>-2039329742.0799994</v>
      </c>
      <c r="AU79" s="63">
        <v>-2179354649.0599995</v>
      </c>
      <c r="AV79" s="63">
        <v>140024906.98000002</v>
      </c>
      <c r="AW79" s="63">
        <v>-230085425.29679286</v>
      </c>
      <c r="AX79" s="63">
        <v>-243786551.15679288</v>
      </c>
      <c r="AY79" s="63">
        <v>-932712756.41798842</v>
      </c>
      <c r="AZ79" s="63">
        <v>-942971659.88991499</v>
      </c>
      <c r="BA79" s="63">
        <v>10089186.011926513</v>
      </c>
      <c r="BB79" s="63">
        <v>0</v>
      </c>
      <c r="BC79" s="63">
        <v>169717.46</v>
      </c>
      <c r="BD79" s="63">
        <v>688926205.26119554</v>
      </c>
      <c r="BE79" s="63">
        <v>13701125.859999999</v>
      </c>
      <c r="BF79" s="63">
        <v>28598950.099999998</v>
      </c>
      <c r="BG79" s="63">
        <v>26136326.379999995</v>
      </c>
      <c r="BH79" s="63">
        <v>2632341.1800000002</v>
      </c>
      <c r="BI79" s="63">
        <v>0</v>
      </c>
      <c r="BJ79" s="63">
        <v>-169717.46</v>
      </c>
      <c r="BK79" s="63">
        <v>-14897824.239999998</v>
      </c>
      <c r="BL79" s="63">
        <v>0</v>
      </c>
      <c r="BM79" s="63">
        <v>0</v>
      </c>
      <c r="BN79" s="63">
        <v>0</v>
      </c>
      <c r="BO79" s="63">
        <v>-139127.88</v>
      </c>
      <c r="BP79" s="63">
        <v>-139127.88</v>
      </c>
      <c r="BQ79" s="63">
        <v>0</v>
      </c>
      <c r="BR79" s="63">
        <v>0</v>
      </c>
      <c r="BS79" s="63">
        <v>-1669202852.7153473</v>
      </c>
      <c r="BT79" s="63">
        <v>-427667765.62772083</v>
      </c>
      <c r="BU79" s="63">
        <v>-800239026.29676199</v>
      </c>
      <c r="BV79" s="63">
        <v>-122958147.63036652</v>
      </c>
      <c r="BW79" s="63">
        <v>0</v>
      </c>
      <c r="BX79" s="63">
        <v>-90017214.882921785</v>
      </c>
      <c r="BY79" s="63">
        <v>-183204998.10227704</v>
      </c>
      <c r="BZ79" s="63">
        <v>-6490317.4799999995</v>
      </c>
      <c r="CA79" s="63">
        <v>-38625382.695298679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-10854.95</v>
      </c>
      <c r="CJ79" s="63">
        <v>-10854.95</v>
      </c>
      <c r="CK79" s="63">
        <v>0</v>
      </c>
      <c r="CL79" s="63">
        <v>-645227783.0273639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1003449.4399999998</v>
      </c>
      <c r="E80" s="63">
        <v>1207942.23</v>
      </c>
      <c r="F80" s="63">
        <v>1207942.23</v>
      </c>
      <c r="G80" s="63">
        <v>0</v>
      </c>
      <c r="H80" s="63">
        <v>0</v>
      </c>
      <c r="I80" s="63">
        <v>-565672.21000000008</v>
      </c>
      <c r="J80" s="63">
        <v>-565672.21000000008</v>
      </c>
      <c r="K80" s="63">
        <v>-633697.46000000008</v>
      </c>
      <c r="L80" s="63">
        <v>68025.25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5210.09</v>
      </c>
      <c r="T80" s="63">
        <v>5210.09</v>
      </c>
      <c r="U80" s="63">
        <v>-7837.15</v>
      </c>
      <c r="V80" s="63">
        <v>13047.24</v>
      </c>
      <c r="W80" s="63">
        <v>0</v>
      </c>
      <c r="X80" s="63">
        <v>0</v>
      </c>
      <c r="Y80" s="63">
        <v>0</v>
      </c>
      <c r="Z80" s="63">
        <v>355969.33</v>
      </c>
      <c r="AA80" s="63">
        <v>290826.57</v>
      </c>
      <c r="AB80" s="63">
        <v>22609.88</v>
      </c>
      <c r="AC80" s="63">
        <v>33170.69</v>
      </c>
      <c r="AD80" s="63">
        <v>9362.19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-230474.26</v>
      </c>
      <c r="AT80" s="63">
        <v>-64293.32</v>
      </c>
      <c r="AU80" s="63">
        <v>-64293.32</v>
      </c>
      <c r="AV80" s="63">
        <v>0</v>
      </c>
      <c r="AW80" s="63">
        <v>72966.779999999984</v>
      </c>
      <c r="AX80" s="63">
        <v>72966.779999999984</v>
      </c>
      <c r="AY80" s="63">
        <v>-68173.52</v>
      </c>
      <c r="AZ80" s="63">
        <v>-76.17</v>
      </c>
      <c r="BA80" s="63">
        <v>-68097.350000000006</v>
      </c>
      <c r="BB80" s="63">
        <v>0</v>
      </c>
      <c r="BC80" s="63">
        <v>0</v>
      </c>
      <c r="BD80" s="63">
        <v>141140.29999999999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-239147.72</v>
      </c>
      <c r="BT80" s="63">
        <v>-62837.600000000006</v>
      </c>
      <c r="BU80" s="63">
        <v>-120024.91</v>
      </c>
      <c r="BV80" s="63">
        <v>-28886.89</v>
      </c>
      <c r="BW80" s="63">
        <v>0</v>
      </c>
      <c r="BX80" s="63">
        <v>0</v>
      </c>
      <c r="BY80" s="63">
        <v>-23094.190000000002</v>
      </c>
      <c r="BZ80" s="63">
        <v>0</v>
      </c>
      <c r="CA80" s="63">
        <v>-4304.13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772975.17999999982</v>
      </c>
    </row>
    <row r="81" spans="1:90">
      <c r="A81" s="45" t="s">
        <v>134</v>
      </c>
      <c r="B81" s="62">
        <v>9003</v>
      </c>
      <c r="C81" s="59" t="s">
        <v>383</v>
      </c>
      <c r="D81" s="63">
        <v>127682160716.90706</v>
      </c>
      <c r="E81" s="63">
        <v>132359358177.401</v>
      </c>
      <c r="F81" s="63">
        <v>144972026195.51996</v>
      </c>
      <c r="G81" s="63">
        <v>-12612668018.118999</v>
      </c>
      <c r="H81" s="63">
        <v>0</v>
      </c>
      <c r="I81" s="63">
        <v>-26863045235.619926</v>
      </c>
      <c r="J81" s="63">
        <v>-30894103480.461052</v>
      </c>
      <c r="K81" s="63">
        <v>-133376604311.05907</v>
      </c>
      <c r="L81" s="63">
        <v>102482500830.59801</v>
      </c>
      <c r="M81" s="63">
        <v>4031058244.8411274</v>
      </c>
      <c r="N81" s="63">
        <v>10018539952.643261</v>
      </c>
      <c r="O81" s="63">
        <v>-5987481707.8021336</v>
      </c>
      <c r="P81" s="63">
        <v>0</v>
      </c>
      <c r="Q81" s="63">
        <v>0</v>
      </c>
      <c r="R81" s="63">
        <v>0</v>
      </c>
      <c r="S81" s="63">
        <v>-8219811.5</v>
      </c>
      <c r="T81" s="63">
        <v>-8889471.5099999998</v>
      </c>
      <c r="U81" s="63">
        <v>-11819467.100000001</v>
      </c>
      <c r="V81" s="63">
        <v>2929995.5899999994</v>
      </c>
      <c r="W81" s="63">
        <v>669660.00999999989</v>
      </c>
      <c r="X81" s="63">
        <v>973462.24</v>
      </c>
      <c r="Y81" s="63">
        <v>-303802.23000000004</v>
      </c>
      <c r="Z81" s="63">
        <v>21974593866.515995</v>
      </c>
      <c r="AA81" s="63">
        <v>14078950576.019699</v>
      </c>
      <c r="AB81" s="63">
        <v>355935488.98793411</v>
      </c>
      <c r="AC81" s="63">
        <v>5300314957.2124338</v>
      </c>
      <c r="AD81" s="63">
        <v>1158844883.3570125</v>
      </c>
      <c r="AE81" s="63">
        <v>163430583.41165921</v>
      </c>
      <c r="AF81" s="63">
        <v>417837825.3977052</v>
      </c>
      <c r="AG81" s="63">
        <v>136658389.80381691</v>
      </c>
      <c r="AH81" s="63">
        <v>357024629.54999995</v>
      </c>
      <c r="AI81" s="63">
        <v>5596532.7757402752</v>
      </c>
      <c r="AJ81" s="63">
        <v>212172023.39000005</v>
      </c>
      <c r="AK81" s="63">
        <v>212172023.39000005</v>
      </c>
      <c r="AL81" s="63">
        <v>0</v>
      </c>
      <c r="AM81" s="63">
        <v>7301696.7199999923</v>
      </c>
      <c r="AN81" s="63">
        <v>28538096.579999994</v>
      </c>
      <c r="AO81" s="63">
        <v>-643141.4</v>
      </c>
      <c r="AP81" s="63">
        <v>0</v>
      </c>
      <c r="AQ81" s="63">
        <v>0</v>
      </c>
      <c r="AR81" s="63">
        <v>-20593258.459999997</v>
      </c>
      <c r="AS81" s="63">
        <v>-110778580510.27913</v>
      </c>
      <c r="AT81" s="63">
        <v>-80475212231.710037</v>
      </c>
      <c r="AU81" s="63">
        <v>-87616650367.720016</v>
      </c>
      <c r="AV81" s="63">
        <v>7141438136.0100002</v>
      </c>
      <c r="AW81" s="63">
        <v>-3223869615.8026886</v>
      </c>
      <c r="AX81" s="63">
        <v>-3351397276.3767948</v>
      </c>
      <c r="AY81" s="63">
        <v>-21673803048.527985</v>
      </c>
      <c r="AZ81" s="63">
        <v>-20095452116.516693</v>
      </c>
      <c r="BA81" s="63">
        <v>-2117223447.0112984</v>
      </c>
      <c r="BB81" s="63">
        <v>0</v>
      </c>
      <c r="BC81" s="63">
        <v>538872515</v>
      </c>
      <c r="BD81" s="63">
        <v>18322405772.151196</v>
      </c>
      <c r="BE81" s="63">
        <v>127527660.57410596</v>
      </c>
      <c r="BF81" s="63">
        <v>1235182292.0641062</v>
      </c>
      <c r="BG81" s="63">
        <v>1190563642.1507306</v>
      </c>
      <c r="BH81" s="63">
        <v>76613552.843375444</v>
      </c>
      <c r="BI81" s="63">
        <v>0</v>
      </c>
      <c r="BJ81" s="63">
        <v>-31994902.930000011</v>
      </c>
      <c r="BK81" s="63">
        <v>-1107654631.49</v>
      </c>
      <c r="BL81" s="63">
        <v>-9030814.1599997133</v>
      </c>
      <c r="BM81" s="63">
        <v>-9030814.1599997133</v>
      </c>
      <c r="BN81" s="63">
        <v>0</v>
      </c>
      <c r="BO81" s="63">
        <v>-294156.52999999991</v>
      </c>
      <c r="BP81" s="63">
        <v>-294156.52999999991</v>
      </c>
      <c r="BQ81" s="63">
        <v>0</v>
      </c>
      <c r="BR81" s="63">
        <v>0</v>
      </c>
      <c r="BS81" s="63">
        <v>-26408369515.029709</v>
      </c>
      <c r="BT81" s="63">
        <v>-13649293029.37735</v>
      </c>
      <c r="BU81" s="63">
        <v>-8265673649.5282726</v>
      </c>
      <c r="BV81" s="63">
        <v>-2303908089.6851168</v>
      </c>
      <c r="BW81" s="63">
        <v>-299697.60000001371</v>
      </c>
      <c r="BX81" s="63">
        <v>-917598446.26648867</v>
      </c>
      <c r="BY81" s="63">
        <v>-1042010669.8341688</v>
      </c>
      <c r="BZ81" s="63">
        <v>295128684.58999944</v>
      </c>
      <c r="CA81" s="63">
        <v>-524714617.32831818</v>
      </c>
      <c r="CB81" s="63">
        <v>458580.55999999866</v>
      </c>
      <c r="CC81" s="63">
        <v>458580.55999999866</v>
      </c>
      <c r="CD81" s="63">
        <v>-26130450.100000001</v>
      </c>
      <c r="CE81" s="63">
        <v>26589030.66</v>
      </c>
      <c r="CF81" s="63">
        <v>0</v>
      </c>
      <c r="CG81" s="63">
        <v>0</v>
      </c>
      <c r="CH81" s="63">
        <v>0</v>
      </c>
      <c r="CI81" s="63">
        <v>-662262757.60670912</v>
      </c>
      <c r="CJ81" s="63">
        <v>-662892776.20670903</v>
      </c>
      <c r="CK81" s="63">
        <v>630018.6</v>
      </c>
      <c r="CL81" s="63">
        <v>16903580206.627954</v>
      </c>
    </row>
    <row r="82" spans="1:90" ht="12.75" customHeight="1">
      <c r="A82" s="46" t="s">
        <v>136</v>
      </c>
      <c r="B82" s="64"/>
      <c r="C82" s="59" t="s">
        <v>384</v>
      </c>
      <c r="D82" s="63">
        <v>127683164166.34706</v>
      </c>
      <c r="E82" s="63">
        <v>132360566119.631</v>
      </c>
      <c r="F82" s="63">
        <v>144973234137.74997</v>
      </c>
      <c r="G82" s="63">
        <v>-12612668018.118999</v>
      </c>
      <c r="H82" s="63">
        <v>0</v>
      </c>
      <c r="I82" s="63">
        <v>-26863610907.829926</v>
      </c>
      <c r="J82" s="63">
        <v>-30894669152.671051</v>
      </c>
      <c r="K82" s="63">
        <v>-133377238008.51907</v>
      </c>
      <c r="L82" s="63">
        <v>102482568855.84801</v>
      </c>
      <c r="M82" s="63">
        <v>4031058244.8411274</v>
      </c>
      <c r="N82" s="63">
        <v>10018539952.643261</v>
      </c>
      <c r="O82" s="63">
        <v>-5987481707.8021336</v>
      </c>
      <c r="P82" s="63">
        <v>0</v>
      </c>
      <c r="Q82" s="63">
        <v>0</v>
      </c>
      <c r="R82" s="63">
        <v>0</v>
      </c>
      <c r="S82" s="63">
        <v>-8214601.4100000001</v>
      </c>
      <c r="T82" s="63">
        <v>-8884261.4199999999</v>
      </c>
      <c r="U82" s="63">
        <v>-11827304.250000002</v>
      </c>
      <c r="V82" s="63">
        <v>2943042.8299999996</v>
      </c>
      <c r="W82" s="63">
        <v>669660.00999999989</v>
      </c>
      <c r="X82" s="63">
        <v>973462.24</v>
      </c>
      <c r="Y82" s="63">
        <v>-303802.23000000004</v>
      </c>
      <c r="Z82" s="63">
        <v>21974949835.845997</v>
      </c>
      <c r="AA82" s="63">
        <v>14079241402.589699</v>
      </c>
      <c r="AB82" s="63">
        <v>355958098.86793411</v>
      </c>
      <c r="AC82" s="63">
        <v>5300348127.9024334</v>
      </c>
      <c r="AD82" s="63">
        <v>1158854245.5470126</v>
      </c>
      <c r="AE82" s="63">
        <v>163430583.41165921</v>
      </c>
      <c r="AF82" s="63">
        <v>417837825.3977052</v>
      </c>
      <c r="AG82" s="63">
        <v>136658389.80381691</v>
      </c>
      <c r="AH82" s="63">
        <v>357024629.54999995</v>
      </c>
      <c r="AI82" s="63">
        <v>5596532.7757402752</v>
      </c>
      <c r="AJ82" s="63">
        <v>212172023.39000005</v>
      </c>
      <c r="AK82" s="63">
        <v>212172023.39000005</v>
      </c>
      <c r="AL82" s="63">
        <v>0</v>
      </c>
      <c r="AM82" s="63">
        <v>7301696.7199999923</v>
      </c>
      <c r="AN82" s="63">
        <v>28538096.579999994</v>
      </c>
      <c r="AO82" s="63">
        <v>-643141.4</v>
      </c>
      <c r="AP82" s="63">
        <v>0</v>
      </c>
      <c r="AQ82" s="63">
        <v>0</v>
      </c>
      <c r="AR82" s="63">
        <v>-20593258.459999997</v>
      </c>
      <c r="AS82" s="63">
        <v>-110778810984.53912</v>
      </c>
      <c r="AT82" s="63">
        <v>-80475276525.030045</v>
      </c>
      <c r="AU82" s="63">
        <v>-87616714661.040024</v>
      </c>
      <c r="AV82" s="63">
        <v>7141438136.0100002</v>
      </c>
      <c r="AW82" s="63">
        <v>-3223796649.0226884</v>
      </c>
      <c r="AX82" s="63">
        <v>-3351324309.5967946</v>
      </c>
      <c r="AY82" s="63">
        <v>-21673871222.047985</v>
      </c>
      <c r="AZ82" s="63">
        <v>-20095452192.686691</v>
      </c>
      <c r="BA82" s="63">
        <v>-2117291544.3612983</v>
      </c>
      <c r="BB82" s="63">
        <v>0</v>
      </c>
      <c r="BC82" s="63">
        <v>538872515</v>
      </c>
      <c r="BD82" s="63">
        <v>18322546912.451195</v>
      </c>
      <c r="BE82" s="63">
        <v>127527660.57410596</v>
      </c>
      <c r="BF82" s="63">
        <v>1235182292.0641062</v>
      </c>
      <c r="BG82" s="63">
        <v>1190563642.1507306</v>
      </c>
      <c r="BH82" s="63">
        <v>76613552.843375444</v>
      </c>
      <c r="BI82" s="63">
        <v>0</v>
      </c>
      <c r="BJ82" s="63">
        <v>-31994902.930000011</v>
      </c>
      <c r="BK82" s="63">
        <v>-1107654631.49</v>
      </c>
      <c r="BL82" s="63">
        <v>-9030814.1599997133</v>
      </c>
      <c r="BM82" s="63">
        <v>-9030814.1599997133</v>
      </c>
      <c r="BN82" s="63">
        <v>0</v>
      </c>
      <c r="BO82" s="63">
        <v>-294156.52999999991</v>
      </c>
      <c r="BP82" s="63">
        <v>-294156.52999999991</v>
      </c>
      <c r="BQ82" s="63">
        <v>0</v>
      </c>
      <c r="BR82" s="63">
        <v>0</v>
      </c>
      <c r="BS82" s="63">
        <v>-26408608662.74971</v>
      </c>
      <c r="BT82" s="63">
        <v>-13649355866.97735</v>
      </c>
      <c r="BU82" s="63">
        <v>-8265793674.4382725</v>
      </c>
      <c r="BV82" s="63">
        <v>-2303936976.5751166</v>
      </c>
      <c r="BW82" s="63">
        <v>-299697.60000001371</v>
      </c>
      <c r="BX82" s="63">
        <v>-917598446.26648867</v>
      </c>
      <c r="BY82" s="63">
        <v>-1042033764.0241688</v>
      </c>
      <c r="BZ82" s="63">
        <v>295128684.58999944</v>
      </c>
      <c r="CA82" s="63">
        <v>-524718921.45831817</v>
      </c>
      <c r="CB82" s="63">
        <v>458580.55999999866</v>
      </c>
      <c r="CC82" s="63">
        <v>458580.55999999866</v>
      </c>
      <c r="CD82" s="63">
        <v>-26130450.100000001</v>
      </c>
      <c r="CE82" s="63">
        <v>26589030.66</v>
      </c>
      <c r="CF82" s="63">
        <v>0</v>
      </c>
      <c r="CG82" s="63">
        <v>0</v>
      </c>
      <c r="CH82" s="63">
        <v>0</v>
      </c>
      <c r="CI82" s="63">
        <v>-662262757.60670912</v>
      </c>
      <c r="CJ82" s="63">
        <v>-662892776.20670903</v>
      </c>
      <c r="CK82" s="63">
        <v>630018.6</v>
      </c>
      <c r="CL82" s="63">
        <v>16904353181.807955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E90E-0A0D-41EE-8ADD-D904323D56F4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227</v>
      </c>
      <c r="B2" s="75">
        <v>717</v>
      </c>
      <c r="C2" s="75">
        <v>737</v>
      </c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2460046045.52</v>
      </c>
      <c r="E8" s="60">
        <v>2292695225.0500002</v>
      </c>
      <c r="F8" s="60">
        <v>2346817069.0100002</v>
      </c>
      <c r="G8" s="60">
        <v>-54121843.960000001</v>
      </c>
      <c r="H8" s="60">
        <v>0</v>
      </c>
      <c r="I8" s="60">
        <v>-427051177.0400002</v>
      </c>
      <c r="J8" s="60">
        <v>-423568930.07000017</v>
      </c>
      <c r="K8" s="60">
        <v>-2430326913.6300001</v>
      </c>
      <c r="L8" s="60">
        <v>2006757983.5599999</v>
      </c>
      <c r="M8" s="60">
        <v>-3482246.97</v>
      </c>
      <c r="N8" s="60">
        <v>3196768.32</v>
      </c>
      <c r="O8" s="60">
        <v>-6679015.29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560987435.27999997</v>
      </c>
      <c r="AA8" s="60">
        <v>199186272.59</v>
      </c>
      <c r="AB8" s="60">
        <v>7550374.2700000005</v>
      </c>
      <c r="AC8" s="60">
        <v>313885116.72999996</v>
      </c>
      <c r="AD8" s="60">
        <v>40365671.689999998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9002774.0299999993</v>
      </c>
      <c r="AK8" s="60">
        <v>9002774.0299999993</v>
      </c>
      <c r="AL8" s="60">
        <v>0</v>
      </c>
      <c r="AM8" s="60">
        <v>24411788.200000003</v>
      </c>
      <c r="AN8" s="60">
        <v>24371714.800000001</v>
      </c>
      <c r="AO8" s="60">
        <v>8982236.5899999999</v>
      </c>
      <c r="AP8" s="60">
        <v>0</v>
      </c>
      <c r="AQ8" s="60">
        <v>0</v>
      </c>
      <c r="AR8" s="60">
        <v>-8942163.1899999976</v>
      </c>
      <c r="AS8" s="60">
        <v>-2363875199.4099998</v>
      </c>
      <c r="AT8" s="60">
        <v>-1152797346.4699998</v>
      </c>
      <c r="AU8" s="60">
        <v>-1169638668.3799999</v>
      </c>
      <c r="AV8" s="60">
        <v>16841321.909999993</v>
      </c>
      <c r="AW8" s="60">
        <v>-217445161.66999993</v>
      </c>
      <c r="AX8" s="60">
        <v>-194842471.81999993</v>
      </c>
      <c r="AY8" s="60">
        <v>-762679963.5</v>
      </c>
      <c r="AZ8" s="60">
        <v>-845480444.88999999</v>
      </c>
      <c r="BA8" s="60">
        <v>-7752395.3700000001</v>
      </c>
      <c r="BB8" s="60">
        <v>0</v>
      </c>
      <c r="BC8" s="60">
        <v>90552876.760000005</v>
      </c>
      <c r="BD8" s="60">
        <v>567837491.68000007</v>
      </c>
      <c r="BE8" s="60">
        <v>-22602689.850000001</v>
      </c>
      <c r="BF8" s="60">
        <v>32665604.689999998</v>
      </c>
      <c r="BG8" s="60">
        <v>27896336.330000002</v>
      </c>
      <c r="BH8" s="60">
        <v>9081955.0999999996</v>
      </c>
      <c r="BI8" s="60">
        <v>0</v>
      </c>
      <c r="BJ8" s="60">
        <v>-4312686.74</v>
      </c>
      <c r="BK8" s="60">
        <v>-55268294.539999999</v>
      </c>
      <c r="BL8" s="60">
        <v>0</v>
      </c>
      <c r="BM8" s="60">
        <v>0</v>
      </c>
      <c r="BN8" s="60">
        <v>0</v>
      </c>
      <c r="BO8" s="60">
        <v>-1132096.4000000001</v>
      </c>
      <c r="BP8" s="60">
        <v>-1132096.4000000001</v>
      </c>
      <c r="BQ8" s="60">
        <v>0</v>
      </c>
      <c r="BR8" s="60">
        <v>0</v>
      </c>
      <c r="BS8" s="60">
        <v>-991889124.53999996</v>
      </c>
      <c r="BT8" s="60">
        <v>-301464217.20999992</v>
      </c>
      <c r="BU8" s="60">
        <v>-334462873.67000002</v>
      </c>
      <c r="BV8" s="60">
        <v>-67898354.120000005</v>
      </c>
      <c r="BW8" s="60">
        <v>0</v>
      </c>
      <c r="BX8" s="60">
        <v>0</v>
      </c>
      <c r="BY8" s="60">
        <v>0</v>
      </c>
      <c r="BZ8" s="60">
        <v>-81524280.099999994</v>
      </c>
      <c r="CA8" s="60">
        <v>-206539399.44000009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-611470.32999999996</v>
      </c>
      <c r="CJ8" s="60">
        <v>-611470.32999999996</v>
      </c>
      <c r="CK8" s="60">
        <v>0</v>
      </c>
      <c r="CL8" s="60">
        <v>96170846.110000134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6495421269.1299992</v>
      </c>
      <c r="E9" s="60">
        <v>6059963054.8999996</v>
      </c>
      <c r="F9" s="60">
        <v>6231466599.6499996</v>
      </c>
      <c r="G9" s="60">
        <v>-171503544.75</v>
      </c>
      <c r="H9" s="60">
        <v>0</v>
      </c>
      <c r="I9" s="60">
        <v>-896716016.81000042</v>
      </c>
      <c r="J9" s="60">
        <v>-896716016.81000042</v>
      </c>
      <c r="K9" s="60">
        <v>-6422563941.0100002</v>
      </c>
      <c r="L9" s="60">
        <v>5525847924.1999998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1250269476.2399998</v>
      </c>
      <c r="AA9" s="60">
        <v>953341506.37999988</v>
      </c>
      <c r="AB9" s="60">
        <v>0</v>
      </c>
      <c r="AC9" s="60">
        <v>169489629.77000001</v>
      </c>
      <c r="AD9" s="60">
        <v>54871395.899999999</v>
      </c>
      <c r="AE9" s="60">
        <v>0</v>
      </c>
      <c r="AF9" s="60">
        <v>58769646.579999998</v>
      </c>
      <c r="AG9" s="60">
        <v>13797297.609999999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81904754.800000057</v>
      </c>
      <c r="AN9" s="60">
        <v>74962752.920000046</v>
      </c>
      <c r="AO9" s="60">
        <v>27707.37</v>
      </c>
      <c r="AP9" s="60">
        <v>0</v>
      </c>
      <c r="AQ9" s="60">
        <v>0</v>
      </c>
      <c r="AR9" s="60">
        <v>6914294.5099999998</v>
      </c>
      <c r="AS9" s="60">
        <v>-5473689332.539999</v>
      </c>
      <c r="AT9" s="60">
        <v>-3077215356.9200001</v>
      </c>
      <c r="AU9" s="60">
        <v>-3077274424.2600002</v>
      </c>
      <c r="AV9" s="60">
        <v>59067.34</v>
      </c>
      <c r="AW9" s="60">
        <v>-452536441.57999992</v>
      </c>
      <c r="AX9" s="60">
        <v>-452782873.54999995</v>
      </c>
      <c r="AY9" s="60">
        <v>-1843652757.24</v>
      </c>
      <c r="AZ9" s="60">
        <v>-1817390283.73</v>
      </c>
      <c r="BA9" s="60">
        <v>-26262473.510000002</v>
      </c>
      <c r="BB9" s="60">
        <v>0</v>
      </c>
      <c r="BC9" s="60">
        <v>0</v>
      </c>
      <c r="BD9" s="60">
        <v>1390869883.6900001</v>
      </c>
      <c r="BE9" s="60">
        <v>246431.96999999997</v>
      </c>
      <c r="BF9" s="60">
        <v>1650486.84</v>
      </c>
      <c r="BG9" s="60">
        <v>671427.38000000012</v>
      </c>
      <c r="BH9" s="60">
        <v>979059.46</v>
      </c>
      <c r="BI9" s="60">
        <v>0</v>
      </c>
      <c r="BJ9" s="60">
        <v>0</v>
      </c>
      <c r="BK9" s="60">
        <v>-1404054.87</v>
      </c>
      <c r="BL9" s="60">
        <v>0</v>
      </c>
      <c r="BM9" s="60">
        <v>0</v>
      </c>
      <c r="BN9" s="60">
        <v>0</v>
      </c>
      <c r="BO9" s="60">
        <v>-3088397.9600000009</v>
      </c>
      <c r="BP9" s="60">
        <v>-3088397.9600000009</v>
      </c>
      <c r="BQ9" s="60">
        <v>0</v>
      </c>
      <c r="BR9" s="60">
        <v>0</v>
      </c>
      <c r="BS9" s="60">
        <v>-1356269515.4199996</v>
      </c>
      <c r="BT9" s="60">
        <v>-809251652.12999988</v>
      </c>
      <c r="BU9" s="60">
        <v>-347891680.75999999</v>
      </c>
      <c r="BV9" s="60">
        <v>-126504400.09999999</v>
      </c>
      <c r="BW9" s="60">
        <v>0</v>
      </c>
      <c r="BX9" s="60">
        <v>-47601960.259999998</v>
      </c>
      <c r="BY9" s="60">
        <v>-26501068.800000001</v>
      </c>
      <c r="BZ9" s="60">
        <v>0</v>
      </c>
      <c r="CA9" s="60">
        <v>1481246.63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-584579620.66000009</v>
      </c>
      <c r="CJ9" s="60">
        <v>-584579620.66000009</v>
      </c>
      <c r="CK9" s="60">
        <v>0</v>
      </c>
      <c r="CL9" s="60">
        <v>1021731936.5900002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13246655838.389999</v>
      </c>
      <c r="E10" s="60">
        <v>9892416384.5200005</v>
      </c>
      <c r="F10" s="60">
        <v>10046869847.52</v>
      </c>
      <c r="G10" s="60">
        <v>-154453463</v>
      </c>
      <c r="H10" s="60">
        <v>0</v>
      </c>
      <c r="I10" s="60">
        <v>-351126359.17000002</v>
      </c>
      <c r="J10" s="60">
        <v>-352177132.5</v>
      </c>
      <c r="K10" s="60">
        <v>-11042807939.91</v>
      </c>
      <c r="L10" s="60">
        <v>10690630807.41</v>
      </c>
      <c r="M10" s="60">
        <v>1050773.3299999982</v>
      </c>
      <c r="N10" s="60">
        <v>31779022.68</v>
      </c>
      <c r="O10" s="60">
        <v>-30728249.350000001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3531694993.0800004</v>
      </c>
      <c r="AA10" s="60">
        <v>1466108482.74</v>
      </c>
      <c r="AB10" s="60">
        <v>285941112.67000002</v>
      </c>
      <c r="AC10" s="60">
        <v>1352738847.8500001</v>
      </c>
      <c r="AD10" s="60">
        <v>267867622.86000001</v>
      </c>
      <c r="AE10" s="60">
        <v>172750098.80000001</v>
      </c>
      <c r="AF10" s="60">
        <v>0</v>
      </c>
      <c r="AG10" s="60">
        <v>0</v>
      </c>
      <c r="AH10" s="60">
        <v>-13711171.84</v>
      </c>
      <c r="AI10" s="60">
        <v>0</v>
      </c>
      <c r="AJ10" s="60">
        <v>29179346.300000001</v>
      </c>
      <c r="AK10" s="60">
        <v>29179346.300000001</v>
      </c>
      <c r="AL10" s="60">
        <v>0</v>
      </c>
      <c r="AM10" s="60">
        <v>144491473.66</v>
      </c>
      <c r="AN10" s="60">
        <v>208744066.53</v>
      </c>
      <c r="AO10" s="60">
        <v>-218201.15</v>
      </c>
      <c r="AP10" s="60">
        <v>-33101770.449999999</v>
      </c>
      <c r="AQ10" s="60">
        <v>0</v>
      </c>
      <c r="AR10" s="60">
        <v>-30932621.27</v>
      </c>
      <c r="AS10" s="60">
        <v>-9969240281.5099983</v>
      </c>
      <c r="AT10" s="60">
        <v>-5626773007.1199989</v>
      </c>
      <c r="AU10" s="60">
        <v>-5646473458.039999</v>
      </c>
      <c r="AV10" s="60">
        <v>19700450.920000009</v>
      </c>
      <c r="AW10" s="60">
        <v>-1038356567.3199996</v>
      </c>
      <c r="AX10" s="60">
        <v>-1039988117.9399996</v>
      </c>
      <c r="AY10" s="60">
        <v>-2957908775.3099995</v>
      </c>
      <c r="AZ10" s="60">
        <v>-4363103698.7699995</v>
      </c>
      <c r="BA10" s="60">
        <v>1203996282.47</v>
      </c>
      <c r="BB10" s="60">
        <v>0</v>
      </c>
      <c r="BC10" s="60">
        <v>201198640.99000001</v>
      </c>
      <c r="BD10" s="60">
        <v>1917920657.3699999</v>
      </c>
      <c r="BE10" s="60">
        <v>1631550.6199999973</v>
      </c>
      <c r="BF10" s="60">
        <v>12028390.189999998</v>
      </c>
      <c r="BG10" s="60">
        <v>20104845.34</v>
      </c>
      <c r="BH10" s="60">
        <v>-7258277.1900000004</v>
      </c>
      <c r="BI10" s="60">
        <v>0</v>
      </c>
      <c r="BJ10" s="60">
        <v>-818177.96</v>
      </c>
      <c r="BK10" s="60">
        <v>-10396839.57</v>
      </c>
      <c r="BL10" s="60">
        <v>0</v>
      </c>
      <c r="BM10" s="60">
        <v>0</v>
      </c>
      <c r="BN10" s="60">
        <v>0</v>
      </c>
      <c r="BO10" s="60">
        <v>-32829343.440000001</v>
      </c>
      <c r="BP10" s="60">
        <v>-32829343.440000001</v>
      </c>
      <c r="BQ10" s="60">
        <v>0</v>
      </c>
      <c r="BR10" s="60">
        <v>0</v>
      </c>
      <c r="BS10" s="60">
        <v>-2487239507.8000002</v>
      </c>
      <c r="BT10" s="60">
        <v>-1383951909.8299999</v>
      </c>
      <c r="BU10" s="60">
        <v>-732419506.34000003</v>
      </c>
      <c r="BV10" s="60">
        <v>-216779962.56999999</v>
      </c>
      <c r="BW10" s="60">
        <v>0</v>
      </c>
      <c r="BX10" s="60">
        <v>-56058942.880000003</v>
      </c>
      <c r="BY10" s="60">
        <v>-35609910.439999998</v>
      </c>
      <c r="BZ10" s="60">
        <v>-62419275.740000002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-784041855.83000004</v>
      </c>
      <c r="CJ10" s="60">
        <v>-784041855.83000004</v>
      </c>
      <c r="CK10" s="60">
        <v>0</v>
      </c>
      <c r="CL10" s="60">
        <v>3277415556.8800011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1207657732.9799998</v>
      </c>
      <c r="E11" s="60">
        <v>1350889000.25</v>
      </c>
      <c r="F11" s="60">
        <v>1350889000.25</v>
      </c>
      <c r="G11" s="60">
        <v>0</v>
      </c>
      <c r="H11" s="60">
        <v>0</v>
      </c>
      <c r="I11" s="60">
        <v>-333021937.9000001</v>
      </c>
      <c r="J11" s="60">
        <v>-333021937.9000001</v>
      </c>
      <c r="K11" s="60">
        <v>-1359741908.9300001</v>
      </c>
      <c r="L11" s="60">
        <v>1026719971.03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40497011.920000002</v>
      </c>
      <c r="T11" s="60">
        <v>40497011.920000002</v>
      </c>
      <c r="U11" s="60">
        <v>0</v>
      </c>
      <c r="V11" s="60">
        <v>40497011.920000002</v>
      </c>
      <c r="W11" s="60">
        <v>0</v>
      </c>
      <c r="X11" s="60">
        <v>0</v>
      </c>
      <c r="Y11" s="60">
        <v>0</v>
      </c>
      <c r="Z11" s="60">
        <v>182228511.87</v>
      </c>
      <c r="AA11" s="60">
        <v>90331959.670000002</v>
      </c>
      <c r="AB11" s="60">
        <v>0</v>
      </c>
      <c r="AC11" s="60">
        <v>-25923701.27</v>
      </c>
      <c r="AD11" s="60">
        <v>106265510.31999999</v>
      </c>
      <c r="AE11" s="60">
        <v>0</v>
      </c>
      <c r="AF11" s="60">
        <v>0</v>
      </c>
      <c r="AG11" s="60">
        <v>268532.71000000002</v>
      </c>
      <c r="AH11" s="60">
        <v>11286210.439999999</v>
      </c>
      <c r="AI11" s="60">
        <v>0</v>
      </c>
      <c r="AJ11" s="60">
        <v>3249998</v>
      </c>
      <c r="AK11" s="60">
        <v>3249998</v>
      </c>
      <c r="AL11" s="60">
        <v>0</v>
      </c>
      <c r="AM11" s="60">
        <v>-36184851.159999996</v>
      </c>
      <c r="AN11" s="60">
        <v>-44059954.469999999</v>
      </c>
      <c r="AO11" s="60">
        <v>0</v>
      </c>
      <c r="AP11" s="60">
        <v>0</v>
      </c>
      <c r="AQ11" s="60">
        <v>0</v>
      </c>
      <c r="AR11" s="60">
        <v>7875103.3100000005</v>
      </c>
      <c r="AS11" s="60">
        <v>-1016118426.14</v>
      </c>
      <c r="AT11" s="60">
        <v>-734490924.79999995</v>
      </c>
      <c r="AU11" s="60">
        <v>-734490924.79999995</v>
      </c>
      <c r="AV11" s="60">
        <v>0</v>
      </c>
      <c r="AW11" s="60">
        <v>710059.46999992849</v>
      </c>
      <c r="AX11" s="60">
        <v>681792.19999992847</v>
      </c>
      <c r="AY11" s="60">
        <v>-513442969.89000005</v>
      </c>
      <c r="AZ11" s="60">
        <v>-485046603.91000003</v>
      </c>
      <c r="BA11" s="60">
        <v>-768836.37</v>
      </c>
      <c r="BB11" s="60">
        <v>0</v>
      </c>
      <c r="BC11" s="60">
        <v>-27627529.609999999</v>
      </c>
      <c r="BD11" s="60">
        <v>514124762.08999997</v>
      </c>
      <c r="BE11" s="60">
        <v>28267.26999999999</v>
      </c>
      <c r="BF11" s="60">
        <v>218355.61</v>
      </c>
      <c r="BG11" s="60">
        <v>206606.25</v>
      </c>
      <c r="BH11" s="60">
        <v>0</v>
      </c>
      <c r="BI11" s="60">
        <v>0</v>
      </c>
      <c r="BJ11" s="60">
        <v>11749.36</v>
      </c>
      <c r="BK11" s="60">
        <v>-190088.34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-172396434.63000003</v>
      </c>
      <c r="BT11" s="60">
        <v>-149028468.22</v>
      </c>
      <c r="BU11" s="60">
        <v>-12602197.34</v>
      </c>
      <c r="BV11" s="60">
        <v>-8555407.2100000009</v>
      </c>
      <c r="BW11" s="60">
        <v>-55646.36</v>
      </c>
      <c r="BX11" s="60">
        <v>-487434.81</v>
      </c>
      <c r="BY11" s="60">
        <v>-1667280.69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-109941126.17999999</v>
      </c>
      <c r="CJ11" s="60">
        <v>-109941126.17999999</v>
      </c>
      <c r="CK11" s="60">
        <v>0</v>
      </c>
      <c r="CL11" s="60">
        <v>191539306.83999979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3683931980.2368107</v>
      </c>
      <c r="E13" s="60">
        <v>2777356990.71</v>
      </c>
      <c r="F13" s="60">
        <v>2815510411.9499998</v>
      </c>
      <c r="G13" s="60">
        <v>-38153421.240000002</v>
      </c>
      <c r="H13" s="60">
        <v>0</v>
      </c>
      <c r="I13" s="60">
        <v>-403208217.07999992</v>
      </c>
      <c r="J13" s="60">
        <v>-403208217.07999992</v>
      </c>
      <c r="K13" s="60">
        <v>-2959639865.1100001</v>
      </c>
      <c r="L13" s="60">
        <v>2556431648.0300002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1222809043.9468107</v>
      </c>
      <c r="AA13" s="60">
        <v>724691559.14367652</v>
      </c>
      <c r="AB13" s="60">
        <v>40371865.691893727</v>
      </c>
      <c r="AC13" s="60">
        <v>239610126.29829895</v>
      </c>
      <c r="AD13" s="60">
        <v>13416012.36550846</v>
      </c>
      <c r="AE13" s="60">
        <v>0</v>
      </c>
      <c r="AF13" s="60">
        <v>1766427.6343691149</v>
      </c>
      <c r="AG13" s="60">
        <v>202953052.8130641</v>
      </c>
      <c r="AH13" s="60">
        <v>0</v>
      </c>
      <c r="AI13" s="60">
        <v>0</v>
      </c>
      <c r="AJ13" s="60">
        <v>8364920.9000000004</v>
      </c>
      <c r="AK13" s="60">
        <v>8364920.9000000004</v>
      </c>
      <c r="AL13" s="60">
        <v>0</v>
      </c>
      <c r="AM13" s="60">
        <v>78609241.759999961</v>
      </c>
      <c r="AN13" s="60">
        <v>78916150.039999962</v>
      </c>
      <c r="AO13" s="60">
        <v>4232.3799999999464</v>
      </c>
      <c r="AP13" s="60">
        <v>-489890</v>
      </c>
      <c r="AQ13" s="60">
        <v>0</v>
      </c>
      <c r="AR13" s="60">
        <v>178749.34000000358</v>
      </c>
      <c r="AS13" s="60">
        <v>-3100732738.1556368</v>
      </c>
      <c r="AT13" s="60">
        <v>-1711152242.2499998</v>
      </c>
      <c r="AU13" s="60">
        <v>-1711152059.5499997</v>
      </c>
      <c r="AV13" s="60">
        <v>-182.69999999999982</v>
      </c>
      <c r="AW13" s="60">
        <v>-167220275.90000007</v>
      </c>
      <c r="AX13" s="60">
        <v>-167202046.57000005</v>
      </c>
      <c r="AY13" s="60">
        <v>-834038545.73000002</v>
      </c>
      <c r="AZ13" s="60">
        <v>-937227262.32000005</v>
      </c>
      <c r="BA13" s="60">
        <v>6567668.75</v>
      </c>
      <c r="BB13" s="60">
        <v>0</v>
      </c>
      <c r="BC13" s="60">
        <v>96621047.840000004</v>
      </c>
      <c r="BD13" s="60">
        <v>666836499.15999997</v>
      </c>
      <c r="BE13" s="60">
        <v>-18229.329999999994</v>
      </c>
      <c r="BF13" s="60">
        <v>46938.070000000007</v>
      </c>
      <c r="BG13" s="60">
        <v>53309.520000000004</v>
      </c>
      <c r="BH13" s="60">
        <v>-933.81</v>
      </c>
      <c r="BI13" s="60">
        <v>0</v>
      </c>
      <c r="BJ13" s="60">
        <v>-5437.64</v>
      </c>
      <c r="BK13" s="60">
        <v>-65167.4</v>
      </c>
      <c r="BL13" s="60">
        <v>0</v>
      </c>
      <c r="BM13" s="60">
        <v>0</v>
      </c>
      <c r="BN13" s="60">
        <v>0</v>
      </c>
      <c r="BO13" s="60">
        <v>-82851.759999999995</v>
      </c>
      <c r="BP13" s="60">
        <v>-82851.759999999995</v>
      </c>
      <c r="BQ13" s="60">
        <v>0</v>
      </c>
      <c r="BR13" s="60">
        <v>0</v>
      </c>
      <c r="BS13" s="60">
        <v>-1030016748.5256373</v>
      </c>
      <c r="BT13" s="60">
        <v>-376228853.97000003</v>
      </c>
      <c r="BU13" s="60">
        <v>-230288705.65734583</v>
      </c>
      <c r="BV13" s="60">
        <v>-147680715.28045651</v>
      </c>
      <c r="BW13" s="60">
        <v>0</v>
      </c>
      <c r="BX13" s="60">
        <v>-22303236.017132308</v>
      </c>
      <c r="BY13" s="60">
        <v>-25055975.120290097</v>
      </c>
      <c r="BZ13" s="60">
        <v>0</v>
      </c>
      <c r="CA13" s="60">
        <v>-228459262.48041257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-192260619.72</v>
      </c>
      <c r="CJ13" s="60">
        <v>-192260619.72</v>
      </c>
      <c r="CK13" s="60">
        <v>0</v>
      </c>
      <c r="CL13" s="60">
        <v>583199242.0811739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9253820421.5624905</v>
      </c>
      <c r="E14" s="60">
        <v>7191210081.5199995</v>
      </c>
      <c r="F14" s="60">
        <v>7338482122.04</v>
      </c>
      <c r="G14" s="60">
        <v>-147272040.52000001</v>
      </c>
      <c r="H14" s="60">
        <v>0</v>
      </c>
      <c r="I14" s="60">
        <v>374711959.30999887</v>
      </c>
      <c r="J14" s="60">
        <v>374212951.19999886</v>
      </c>
      <c r="K14" s="60">
        <v>-8275068371.6000004</v>
      </c>
      <c r="L14" s="60">
        <v>8649281322.7999992</v>
      </c>
      <c r="M14" s="60">
        <v>499008.11000000034</v>
      </c>
      <c r="N14" s="60">
        <v>4436359.2300000004</v>
      </c>
      <c r="O14" s="60">
        <v>-3937351.12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1483452213.2424929</v>
      </c>
      <c r="AA14" s="60">
        <v>851116500.12939584</v>
      </c>
      <c r="AB14" s="60">
        <v>-5286609.2083620019</v>
      </c>
      <c r="AC14" s="60">
        <v>447016667.22021627</v>
      </c>
      <c r="AD14" s="60">
        <v>187986671.72447401</v>
      </c>
      <c r="AE14" s="60">
        <v>150397.60320000001</v>
      </c>
      <c r="AF14" s="60">
        <v>945208.57661400002</v>
      </c>
      <c r="AG14" s="60">
        <v>1227978.0861480001</v>
      </c>
      <c r="AH14" s="60">
        <v>0</v>
      </c>
      <c r="AI14" s="60">
        <v>295399.11080699996</v>
      </c>
      <c r="AJ14" s="60">
        <v>3925608.25</v>
      </c>
      <c r="AK14" s="60">
        <v>3925608.25</v>
      </c>
      <c r="AL14" s="60">
        <v>0</v>
      </c>
      <c r="AM14" s="60">
        <v>200520559.23999998</v>
      </c>
      <c r="AN14" s="60">
        <v>188186858.19999999</v>
      </c>
      <c r="AO14" s="60">
        <v>7833.16</v>
      </c>
      <c r="AP14" s="60">
        <v>27034522</v>
      </c>
      <c r="AQ14" s="60">
        <v>0</v>
      </c>
      <c r="AR14" s="60">
        <v>-14708654.119999999</v>
      </c>
      <c r="AS14" s="60">
        <v>-7769404462.1899986</v>
      </c>
      <c r="AT14" s="60">
        <v>-4738948835.2999992</v>
      </c>
      <c r="AU14" s="60">
        <v>-4739117290.4199991</v>
      </c>
      <c r="AV14" s="60">
        <v>168455.12</v>
      </c>
      <c r="AW14" s="60">
        <v>-313205314.49000007</v>
      </c>
      <c r="AX14" s="60">
        <v>-314000713.69000006</v>
      </c>
      <c r="AY14" s="60">
        <v>-1948642815.8800001</v>
      </c>
      <c r="AZ14" s="60">
        <v>-2410319494.48</v>
      </c>
      <c r="BA14" s="60">
        <v>461676678.60000002</v>
      </c>
      <c r="BB14" s="60">
        <v>0</v>
      </c>
      <c r="BC14" s="60">
        <v>0</v>
      </c>
      <c r="BD14" s="60">
        <v>1634642102.1900001</v>
      </c>
      <c r="BE14" s="60">
        <v>795399.19999999925</v>
      </c>
      <c r="BF14" s="60">
        <v>5828296.3999999994</v>
      </c>
      <c r="BG14" s="60">
        <v>5838717.0099999998</v>
      </c>
      <c r="BH14" s="60">
        <v>-10420.61</v>
      </c>
      <c r="BI14" s="60">
        <v>0</v>
      </c>
      <c r="BJ14" s="60">
        <v>0</v>
      </c>
      <c r="BK14" s="60">
        <v>-5032897.2</v>
      </c>
      <c r="BL14" s="60">
        <v>0</v>
      </c>
      <c r="BM14" s="60">
        <v>0</v>
      </c>
      <c r="BN14" s="60">
        <v>0</v>
      </c>
      <c r="BO14" s="60">
        <v>-22142844.25</v>
      </c>
      <c r="BP14" s="60">
        <v>-22142844.25</v>
      </c>
      <c r="BQ14" s="60">
        <v>0</v>
      </c>
      <c r="BR14" s="60">
        <v>0</v>
      </c>
      <c r="BS14" s="60">
        <v>-1960659897.48</v>
      </c>
      <c r="BT14" s="60">
        <v>-1362618142.0900002</v>
      </c>
      <c r="BU14" s="60">
        <v>-394052476.00999999</v>
      </c>
      <c r="BV14" s="60">
        <v>-135210945.34999999</v>
      </c>
      <c r="BW14" s="60">
        <v>0</v>
      </c>
      <c r="BX14" s="60">
        <v>-47350853.43</v>
      </c>
      <c r="BY14" s="60">
        <v>-220724.79</v>
      </c>
      <c r="BZ14" s="60">
        <v>883266.3</v>
      </c>
      <c r="CA14" s="60">
        <v>-22090022.109999999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-734447570.66999996</v>
      </c>
      <c r="CJ14" s="60">
        <v>-734447570.66999996</v>
      </c>
      <c r="CK14" s="60">
        <v>0</v>
      </c>
      <c r="CL14" s="60">
        <v>1484415959.3724918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7934416.4408580009</v>
      </c>
      <c r="E17" s="60">
        <v>6935417.9900000002</v>
      </c>
      <c r="F17" s="60">
        <v>6935417.9900000002</v>
      </c>
      <c r="G17" s="60">
        <v>0</v>
      </c>
      <c r="H17" s="60">
        <v>0</v>
      </c>
      <c r="I17" s="60">
        <v>-1308904.2600000007</v>
      </c>
      <c r="J17" s="60">
        <v>-1308904.2600000007</v>
      </c>
      <c r="K17" s="60">
        <v>-6338283.0300000003</v>
      </c>
      <c r="L17" s="60">
        <v>5029378.7699999996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-99615.27</v>
      </c>
      <c r="T17" s="60">
        <v>-99615.27</v>
      </c>
      <c r="U17" s="60">
        <v>-99615.27</v>
      </c>
      <c r="V17" s="60">
        <v>0</v>
      </c>
      <c r="W17" s="60">
        <v>0</v>
      </c>
      <c r="X17" s="60">
        <v>0</v>
      </c>
      <c r="Y17" s="60">
        <v>0</v>
      </c>
      <c r="Z17" s="60">
        <v>1509342.3008580001</v>
      </c>
      <c r="AA17" s="60">
        <v>759687.81278600008</v>
      </c>
      <c r="AB17" s="60">
        <v>130337.236288</v>
      </c>
      <c r="AC17" s="60">
        <v>619317.25178399996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898175.68000000017</v>
      </c>
      <c r="AN17" s="60">
        <v>1199152.3400000001</v>
      </c>
      <c r="AO17" s="60">
        <v>0</v>
      </c>
      <c r="AP17" s="60">
        <v>0</v>
      </c>
      <c r="AQ17" s="60">
        <v>0</v>
      </c>
      <c r="AR17" s="60">
        <v>-300976.65999999997</v>
      </c>
      <c r="AS17" s="60">
        <v>-100485498.87892334</v>
      </c>
      <c r="AT17" s="60">
        <v>-5477982.9100000001</v>
      </c>
      <c r="AU17" s="60">
        <v>-5477982.9100000001</v>
      </c>
      <c r="AV17" s="60">
        <v>0</v>
      </c>
      <c r="AW17" s="60">
        <v>-1642339.7000000002</v>
      </c>
      <c r="AX17" s="60">
        <v>-1640169.9400000002</v>
      </c>
      <c r="AY17" s="60">
        <v>-3321789.74</v>
      </c>
      <c r="AZ17" s="60">
        <v>-1254247.98</v>
      </c>
      <c r="BA17" s="60">
        <v>-2310697.2000000002</v>
      </c>
      <c r="BB17" s="60">
        <v>0</v>
      </c>
      <c r="BC17" s="60">
        <v>243155.44</v>
      </c>
      <c r="BD17" s="60">
        <v>1681619.8</v>
      </c>
      <c r="BE17" s="60">
        <v>-2169.7600000000002</v>
      </c>
      <c r="BF17" s="60">
        <v>-2580.09</v>
      </c>
      <c r="BG17" s="60">
        <v>0</v>
      </c>
      <c r="BH17" s="60">
        <v>-2883.52</v>
      </c>
      <c r="BI17" s="60">
        <v>0</v>
      </c>
      <c r="BJ17" s="60">
        <v>303.43</v>
      </c>
      <c r="BK17" s="60">
        <v>410.33000000000004</v>
      </c>
      <c r="BL17" s="60">
        <v>0</v>
      </c>
      <c r="BM17" s="60">
        <v>0</v>
      </c>
      <c r="BN17" s="60">
        <v>0</v>
      </c>
      <c r="BO17" s="60">
        <v>-2695.69</v>
      </c>
      <c r="BP17" s="60">
        <v>-2695.69</v>
      </c>
      <c r="BQ17" s="60">
        <v>0</v>
      </c>
      <c r="BR17" s="60">
        <v>0</v>
      </c>
      <c r="BS17" s="60">
        <v>-93362480.578923345</v>
      </c>
      <c r="BT17" s="60">
        <v>-576775.8917353549</v>
      </c>
      <c r="BU17" s="60">
        <v>-37885540.871160001</v>
      </c>
      <c r="BV17" s="60">
        <v>-44149735.13589599</v>
      </c>
      <c r="BW17" s="60">
        <v>0</v>
      </c>
      <c r="BX17" s="60">
        <v>-477906.56012399995</v>
      </c>
      <c r="BY17" s="60">
        <v>-10113161.980008001</v>
      </c>
      <c r="BZ17" s="60">
        <v>0</v>
      </c>
      <c r="CA17" s="60">
        <v>-159360.13999999998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-92551082.438065335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-289727.95</v>
      </c>
      <c r="E18" s="60">
        <v>2068.9</v>
      </c>
      <c r="F18" s="60">
        <v>2068.9</v>
      </c>
      <c r="G18" s="60">
        <v>0</v>
      </c>
      <c r="H18" s="60">
        <v>0</v>
      </c>
      <c r="I18" s="60">
        <v>-1043.05</v>
      </c>
      <c r="J18" s="60">
        <v>-1043.05</v>
      </c>
      <c r="K18" s="60">
        <v>-1795.75</v>
      </c>
      <c r="L18" s="60">
        <v>752.7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-290753.8</v>
      </c>
      <c r="AK18" s="60">
        <v>-208709.5</v>
      </c>
      <c r="AL18" s="60">
        <v>-82044.3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2220625.5700000008</v>
      </c>
      <c r="AT18" s="60">
        <v>95458.98000000001</v>
      </c>
      <c r="AU18" s="60">
        <v>95402.1</v>
      </c>
      <c r="AV18" s="60">
        <v>56.88</v>
      </c>
      <c r="AW18" s="60">
        <v>2439229.6300000008</v>
      </c>
      <c r="AX18" s="60">
        <v>2426848.3400000008</v>
      </c>
      <c r="AY18" s="60">
        <v>-4773381.1399999997</v>
      </c>
      <c r="AZ18" s="60">
        <v>-4986777.7699999996</v>
      </c>
      <c r="BA18" s="60">
        <v>-2102.4899999999998</v>
      </c>
      <c r="BB18" s="60">
        <v>0</v>
      </c>
      <c r="BC18" s="60">
        <v>215499.12</v>
      </c>
      <c r="BD18" s="60">
        <v>7200229.4800000004</v>
      </c>
      <c r="BE18" s="60">
        <v>12381.289999999979</v>
      </c>
      <c r="BF18" s="60">
        <v>308131.48</v>
      </c>
      <c r="BG18" s="60">
        <v>321690.26</v>
      </c>
      <c r="BH18" s="60">
        <v>148.54</v>
      </c>
      <c r="BI18" s="60">
        <v>0</v>
      </c>
      <c r="BJ18" s="60">
        <v>-13707.32</v>
      </c>
      <c r="BK18" s="60">
        <v>-295750.19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-314063.04000000004</v>
      </c>
      <c r="BT18" s="60">
        <v>0</v>
      </c>
      <c r="BU18" s="60">
        <v>-35598.1</v>
      </c>
      <c r="BV18" s="60">
        <v>-8549.68</v>
      </c>
      <c r="BW18" s="60">
        <v>0</v>
      </c>
      <c r="BX18" s="60">
        <v>-985.58</v>
      </c>
      <c r="BY18" s="60">
        <v>-10411.08</v>
      </c>
      <c r="BZ18" s="60">
        <v>0</v>
      </c>
      <c r="CA18" s="60">
        <v>-258518.6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1930897.6200000008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1818291233.9199998</v>
      </c>
      <c r="E20" s="60">
        <v>1479792441.8699999</v>
      </c>
      <c r="F20" s="60">
        <v>1500138099.27</v>
      </c>
      <c r="G20" s="60">
        <v>-20345657.399999999</v>
      </c>
      <c r="H20" s="60">
        <v>0</v>
      </c>
      <c r="I20" s="60">
        <v>121105803.43000007</v>
      </c>
      <c r="J20" s="60">
        <v>121105803.43000007</v>
      </c>
      <c r="K20" s="60">
        <v>-1715334090.3499999</v>
      </c>
      <c r="L20" s="60">
        <v>1836439893.78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191021164.03000003</v>
      </c>
      <c r="AA20" s="60">
        <v>143434324.86000001</v>
      </c>
      <c r="AB20" s="60">
        <v>0</v>
      </c>
      <c r="AC20" s="60">
        <v>47586839.170000002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5669113.5899999999</v>
      </c>
      <c r="AK20" s="60">
        <v>5669113.5899999999</v>
      </c>
      <c r="AL20" s="60">
        <v>0</v>
      </c>
      <c r="AM20" s="60">
        <v>20702711</v>
      </c>
      <c r="AN20" s="60">
        <v>37120938</v>
      </c>
      <c r="AO20" s="60">
        <v>5319</v>
      </c>
      <c r="AP20" s="60">
        <v>0</v>
      </c>
      <c r="AQ20" s="60">
        <v>0</v>
      </c>
      <c r="AR20" s="60">
        <v>-16423546</v>
      </c>
      <c r="AS20" s="60">
        <v>-1793311200.8900001</v>
      </c>
      <c r="AT20" s="60">
        <v>-1049056108.2899998</v>
      </c>
      <c r="AU20" s="60">
        <v>-1049075511.5499998</v>
      </c>
      <c r="AV20" s="60">
        <v>19403.260000000009</v>
      </c>
      <c r="AW20" s="60">
        <v>-61361401.72000014</v>
      </c>
      <c r="AX20" s="60">
        <v>-61363930.540000141</v>
      </c>
      <c r="AY20" s="60">
        <v>-452529854.40000015</v>
      </c>
      <c r="AZ20" s="60">
        <v>-628634033.58000016</v>
      </c>
      <c r="BA20" s="60">
        <v>176104179.18000001</v>
      </c>
      <c r="BB20" s="60">
        <v>0</v>
      </c>
      <c r="BC20" s="60">
        <v>0</v>
      </c>
      <c r="BD20" s="60">
        <v>391165923.86000001</v>
      </c>
      <c r="BE20" s="60">
        <v>2528.8199999998324</v>
      </c>
      <c r="BF20" s="60">
        <v>2060792.0299999998</v>
      </c>
      <c r="BG20" s="60">
        <v>2060792.0299999998</v>
      </c>
      <c r="BH20" s="60">
        <v>0</v>
      </c>
      <c r="BI20" s="60">
        <v>0</v>
      </c>
      <c r="BJ20" s="60">
        <v>0</v>
      </c>
      <c r="BK20" s="60">
        <v>-2058263.21</v>
      </c>
      <c r="BL20" s="60">
        <v>0</v>
      </c>
      <c r="BM20" s="60">
        <v>0</v>
      </c>
      <c r="BN20" s="60">
        <v>0</v>
      </c>
      <c r="BO20" s="60">
        <v>594642.93999999994</v>
      </c>
      <c r="BP20" s="60">
        <v>594642.93999999994</v>
      </c>
      <c r="BQ20" s="60">
        <v>0</v>
      </c>
      <c r="BR20" s="60">
        <v>0</v>
      </c>
      <c r="BS20" s="60">
        <v>-552274825.37000012</v>
      </c>
      <c r="BT20" s="60">
        <v>-228170825.69000003</v>
      </c>
      <c r="BU20" s="60">
        <v>-221643404.38999999</v>
      </c>
      <c r="BV20" s="60">
        <v>-28002268.43</v>
      </c>
      <c r="BW20" s="60">
        <v>-174834.76</v>
      </c>
      <c r="BX20" s="60">
        <v>-17881215.16</v>
      </c>
      <c r="BY20" s="60">
        <v>-56436252.710000001</v>
      </c>
      <c r="BZ20" s="60">
        <v>0</v>
      </c>
      <c r="CA20" s="60">
        <v>33975.769999999997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-131213508.45</v>
      </c>
      <c r="CJ20" s="60">
        <v>-131213508.45</v>
      </c>
      <c r="CK20" s="60">
        <v>0</v>
      </c>
      <c r="CL20" s="60">
        <v>24980033.029999733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240178079.26000002</v>
      </c>
      <c r="E21" s="60">
        <v>303906846.45000005</v>
      </c>
      <c r="F21" s="60">
        <v>305548556.29000002</v>
      </c>
      <c r="G21" s="60">
        <v>-1641709.84</v>
      </c>
      <c r="H21" s="60">
        <v>0</v>
      </c>
      <c r="I21" s="60">
        <v>-114481021.62</v>
      </c>
      <c r="J21" s="60">
        <v>-114481021.62</v>
      </c>
      <c r="K21" s="60">
        <v>-267866245.52000001</v>
      </c>
      <c r="L21" s="60">
        <v>153385223.90000001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-19782953.239999998</v>
      </c>
      <c r="T21" s="60">
        <v>-19782953.239999998</v>
      </c>
      <c r="U21" s="60">
        <v>-19782953.239999998</v>
      </c>
      <c r="V21" s="60">
        <v>0</v>
      </c>
      <c r="W21" s="60">
        <v>0</v>
      </c>
      <c r="X21" s="60">
        <v>0</v>
      </c>
      <c r="Y21" s="60">
        <v>0</v>
      </c>
      <c r="Z21" s="60">
        <v>63175434.750000007</v>
      </c>
      <c r="AA21" s="60">
        <v>42950479.450000003</v>
      </c>
      <c r="AB21" s="60">
        <v>0</v>
      </c>
      <c r="AC21" s="60">
        <v>18175462.669999998</v>
      </c>
      <c r="AD21" s="60">
        <v>2049492.63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7359772.9199999999</v>
      </c>
      <c r="AN21" s="60">
        <v>8344297.4900000002</v>
      </c>
      <c r="AO21" s="60">
        <v>3854.55</v>
      </c>
      <c r="AP21" s="60">
        <v>0</v>
      </c>
      <c r="AQ21" s="60">
        <v>0</v>
      </c>
      <c r="AR21" s="60">
        <v>-988379.12</v>
      </c>
      <c r="AS21" s="60">
        <v>-255478178.97</v>
      </c>
      <c r="AT21" s="60">
        <v>-181434154.10000002</v>
      </c>
      <c r="AU21" s="60">
        <v>-181427732.36000001</v>
      </c>
      <c r="AV21" s="60">
        <v>-6421.74</v>
      </c>
      <c r="AW21" s="60">
        <v>-19698785.959999986</v>
      </c>
      <c r="AX21" s="60">
        <v>-19016853.029999986</v>
      </c>
      <c r="AY21" s="60">
        <v>-92211339.719999984</v>
      </c>
      <c r="AZ21" s="60">
        <v>-97435705.889999986</v>
      </c>
      <c r="BA21" s="60">
        <v>-1011791.14</v>
      </c>
      <c r="BB21" s="60">
        <v>0</v>
      </c>
      <c r="BC21" s="60">
        <v>6236157.3099999996</v>
      </c>
      <c r="BD21" s="60">
        <v>73194486.689999998</v>
      </c>
      <c r="BE21" s="60">
        <v>-681932.93</v>
      </c>
      <c r="BF21" s="60">
        <v>16796.13</v>
      </c>
      <c r="BG21" s="60">
        <v>209.17999999999998</v>
      </c>
      <c r="BH21" s="60">
        <v>-3212.36</v>
      </c>
      <c r="BI21" s="60">
        <v>0</v>
      </c>
      <c r="BJ21" s="60">
        <v>19799.310000000001</v>
      </c>
      <c r="BK21" s="60">
        <v>-698729.06</v>
      </c>
      <c r="BL21" s="60">
        <v>0</v>
      </c>
      <c r="BM21" s="60">
        <v>0</v>
      </c>
      <c r="BN21" s="60">
        <v>0</v>
      </c>
      <c r="BO21" s="60">
        <v>-300286.27</v>
      </c>
      <c r="BP21" s="60">
        <v>-300286.27</v>
      </c>
      <c r="BQ21" s="60">
        <v>0</v>
      </c>
      <c r="BR21" s="60">
        <v>0</v>
      </c>
      <c r="BS21" s="60">
        <v>-41821539.729999997</v>
      </c>
      <c r="BT21" s="60">
        <v>-25054070.409999996</v>
      </c>
      <c r="BU21" s="60">
        <v>-11898318.640000001</v>
      </c>
      <c r="BV21" s="60">
        <v>-4475299.32</v>
      </c>
      <c r="BW21" s="60">
        <v>0</v>
      </c>
      <c r="BX21" s="60">
        <v>-125246.89</v>
      </c>
      <c r="BY21" s="60">
        <v>-268604.46999999997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-12223412.91</v>
      </c>
      <c r="CJ21" s="60">
        <v>-12223412.91</v>
      </c>
      <c r="CK21" s="60">
        <v>0</v>
      </c>
      <c r="CL21" s="60">
        <v>-15300099.709999979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11355532862.735067</v>
      </c>
      <c r="E22" s="60">
        <v>9839753071.7099991</v>
      </c>
      <c r="F22" s="60">
        <v>9875973538.7999992</v>
      </c>
      <c r="G22" s="60">
        <v>-36220467.089999996</v>
      </c>
      <c r="H22" s="60">
        <v>0</v>
      </c>
      <c r="I22" s="60">
        <v>-1175639392.7200015</v>
      </c>
      <c r="J22" s="60">
        <v>-1062810506.7300014</v>
      </c>
      <c r="K22" s="60">
        <v>-9860225329.6600018</v>
      </c>
      <c r="L22" s="60">
        <v>8797414822.9300003</v>
      </c>
      <c r="M22" s="60">
        <v>-112828885.99000001</v>
      </c>
      <c r="N22" s="60">
        <v>44616588.659999996</v>
      </c>
      <c r="O22" s="60">
        <v>-157445474.65000001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2541865599.075069</v>
      </c>
      <c r="AA22" s="60">
        <v>2237128776.8726854</v>
      </c>
      <c r="AB22" s="60">
        <v>0</v>
      </c>
      <c r="AC22" s="60">
        <v>186176770.6340895</v>
      </c>
      <c r="AD22" s="60">
        <v>86450662.963109419</v>
      </c>
      <c r="AE22" s="60">
        <v>31244289.80536605</v>
      </c>
      <c r="AF22" s="60">
        <v>0</v>
      </c>
      <c r="AG22" s="60">
        <v>732425.11090804602</v>
      </c>
      <c r="AH22" s="60">
        <v>0</v>
      </c>
      <c r="AI22" s="60">
        <v>132673.68891047899</v>
      </c>
      <c r="AJ22" s="60">
        <v>0</v>
      </c>
      <c r="AK22" s="60">
        <v>0</v>
      </c>
      <c r="AL22" s="60">
        <v>0</v>
      </c>
      <c r="AM22" s="60">
        <v>149553584.67000002</v>
      </c>
      <c r="AN22" s="60">
        <v>-105013494</v>
      </c>
      <c r="AO22" s="60">
        <v>5232146.38</v>
      </c>
      <c r="AP22" s="60">
        <v>0</v>
      </c>
      <c r="AQ22" s="60">
        <v>0</v>
      </c>
      <c r="AR22" s="60">
        <v>249334932.29000002</v>
      </c>
      <c r="AS22" s="60">
        <v>-7447884451.2079573</v>
      </c>
      <c r="AT22" s="60">
        <v>-5213619540.0900002</v>
      </c>
      <c r="AU22" s="60">
        <v>-5316990861.79</v>
      </c>
      <c r="AV22" s="60">
        <v>103371321.7</v>
      </c>
      <c r="AW22" s="60">
        <v>-488372880.31999969</v>
      </c>
      <c r="AX22" s="60">
        <v>-477491634.52999973</v>
      </c>
      <c r="AY22" s="60">
        <v>-2742600498.4099998</v>
      </c>
      <c r="AZ22" s="60">
        <v>-3049417639.1799998</v>
      </c>
      <c r="BA22" s="60">
        <v>-173613786.5</v>
      </c>
      <c r="BB22" s="60">
        <v>0</v>
      </c>
      <c r="BC22" s="60">
        <v>480430927.26999998</v>
      </c>
      <c r="BD22" s="60">
        <v>2265108863.8800001</v>
      </c>
      <c r="BE22" s="60">
        <v>-10881245.789999992</v>
      </c>
      <c r="BF22" s="60">
        <v>46318527.570000008</v>
      </c>
      <c r="BG22" s="60">
        <v>51395750.620000005</v>
      </c>
      <c r="BH22" s="60">
        <v>3036555.52</v>
      </c>
      <c r="BI22" s="60">
        <v>0</v>
      </c>
      <c r="BJ22" s="60">
        <v>-8113778.5700000003</v>
      </c>
      <c r="BK22" s="60">
        <v>-57199773.359999999</v>
      </c>
      <c r="BL22" s="60">
        <v>0</v>
      </c>
      <c r="BM22" s="60">
        <v>0</v>
      </c>
      <c r="BN22" s="60">
        <v>0</v>
      </c>
      <c r="BO22" s="60">
        <v>-5051761.67</v>
      </c>
      <c r="BP22" s="60">
        <v>-5051761.67</v>
      </c>
      <c r="BQ22" s="60">
        <v>0</v>
      </c>
      <c r="BR22" s="60">
        <v>0</v>
      </c>
      <c r="BS22" s="60">
        <v>-1740840269.1279576</v>
      </c>
      <c r="BT22" s="60">
        <v>-1084686211.9099998</v>
      </c>
      <c r="BU22" s="60">
        <v>-191057821.18912902</v>
      </c>
      <c r="BV22" s="60">
        <v>-7515770.681981978</v>
      </c>
      <c r="BW22" s="60">
        <v>0</v>
      </c>
      <c r="BX22" s="60">
        <v>-14537231.513873866</v>
      </c>
      <c r="BY22" s="60">
        <v>-15362881.932972966</v>
      </c>
      <c r="BZ22" s="60">
        <v>33375683.170000002</v>
      </c>
      <c r="CA22" s="60">
        <v>-461056035.06999999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3907648411.5271101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6530799580.0500002</v>
      </c>
      <c r="E23" s="60">
        <v>5246963268.4200001</v>
      </c>
      <c r="F23" s="60">
        <v>5424401080.79</v>
      </c>
      <c r="G23" s="60">
        <v>-177437812.37</v>
      </c>
      <c r="H23" s="60">
        <v>0</v>
      </c>
      <c r="I23" s="60">
        <v>305448608.27999949</v>
      </c>
      <c r="J23" s="60">
        <v>345800348.0199995</v>
      </c>
      <c r="K23" s="60">
        <v>-6237174017</v>
      </c>
      <c r="L23" s="60">
        <v>6582974365.0199995</v>
      </c>
      <c r="M23" s="60">
        <v>-40351739.739999995</v>
      </c>
      <c r="N23" s="60">
        <v>19887581.120000001</v>
      </c>
      <c r="O23" s="60">
        <v>-60239320.859999999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753009924.13</v>
      </c>
      <c r="AA23" s="60">
        <v>593442667.16000009</v>
      </c>
      <c r="AB23" s="60">
        <v>60435309.990000002</v>
      </c>
      <c r="AC23" s="60">
        <v>25327437.130000003</v>
      </c>
      <c r="AD23" s="60">
        <v>45182071.049999997</v>
      </c>
      <c r="AE23" s="60">
        <v>450379.05</v>
      </c>
      <c r="AF23" s="60">
        <v>26703762.219999999</v>
      </c>
      <c r="AG23" s="60">
        <v>1468297.53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225377779.22000003</v>
      </c>
      <c r="AN23" s="60">
        <v>254179553.31</v>
      </c>
      <c r="AO23" s="60">
        <v>-2491073.14</v>
      </c>
      <c r="AP23" s="60">
        <v>0</v>
      </c>
      <c r="AQ23" s="60">
        <v>0</v>
      </c>
      <c r="AR23" s="60">
        <v>-26310700.949999999</v>
      </c>
      <c r="AS23" s="60">
        <v>-5867071575.3400011</v>
      </c>
      <c r="AT23" s="60">
        <v>-4076399567.0600009</v>
      </c>
      <c r="AU23" s="60">
        <v>-4111292645.0100007</v>
      </c>
      <c r="AV23" s="60">
        <v>34893077.950000025</v>
      </c>
      <c r="AW23" s="60">
        <v>-149088382.41999987</v>
      </c>
      <c r="AX23" s="60">
        <v>-141332299.12999988</v>
      </c>
      <c r="AY23" s="60">
        <v>-2064792770.8899999</v>
      </c>
      <c r="AZ23" s="60">
        <v>-1978064944.3999999</v>
      </c>
      <c r="BA23" s="60">
        <v>-86727826.489999995</v>
      </c>
      <c r="BB23" s="60">
        <v>0</v>
      </c>
      <c r="BC23" s="60">
        <v>0</v>
      </c>
      <c r="BD23" s="60">
        <v>1923460471.76</v>
      </c>
      <c r="BE23" s="60">
        <v>-7756083.2899999972</v>
      </c>
      <c r="BF23" s="60">
        <v>14064313.860000001</v>
      </c>
      <c r="BG23" s="60">
        <v>15014418.300000001</v>
      </c>
      <c r="BH23" s="60">
        <v>-950104.44</v>
      </c>
      <c r="BI23" s="60">
        <v>0</v>
      </c>
      <c r="BJ23" s="60">
        <v>0</v>
      </c>
      <c r="BK23" s="60">
        <v>-21820397.149999999</v>
      </c>
      <c r="BL23" s="60">
        <v>0</v>
      </c>
      <c r="BM23" s="60">
        <v>0</v>
      </c>
      <c r="BN23" s="60">
        <v>0</v>
      </c>
      <c r="BO23" s="60">
        <v>-27314226.440000001</v>
      </c>
      <c r="BP23" s="60">
        <v>-27314226.440000001</v>
      </c>
      <c r="BQ23" s="60">
        <v>0</v>
      </c>
      <c r="BR23" s="60">
        <v>0</v>
      </c>
      <c r="BS23" s="60">
        <v>-1493380992.8299997</v>
      </c>
      <c r="BT23" s="60">
        <v>-1018358897.2799999</v>
      </c>
      <c r="BU23" s="60">
        <v>-348106519.76999998</v>
      </c>
      <c r="BV23" s="60">
        <v>-8474278.0800000001</v>
      </c>
      <c r="BW23" s="60">
        <v>0</v>
      </c>
      <c r="BX23" s="60">
        <v>-37100388.18</v>
      </c>
      <c r="BY23" s="60">
        <v>-86490599.329999998</v>
      </c>
      <c r="BZ23" s="60">
        <v>12909292.359999999</v>
      </c>
      <c r="CA23" s="60">
        <v>-7759602.5499999998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-120888406.59</v>
      </c>
      <c r="CJ23" s="60">
        <v>-120888406.59</v>
      </c>
      <c r="CK23" s="60">
        <v>0</v>
      </c>
      <c r="CL23" s="60">
        <v>663728004.70999908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699167616.6099999</v>
      </c>
      <c r="E24" s="60">
        <v>831416550.87</v>
      </c>
      <c r="F24" s="60">
        <v>1216481806.52</v>
      </c>
      <c r="G24" s="60">
        <v>-385065255.64999998</v>
      </c>
      <c r="H24" s="60">
        <v>0</v>
      </c>
      <c r="I24" s="60">
        <v>-256010525.5200001</v>
      </c>
      <c r="J24" s="60">
        <v>-363607901.53000009</v>
      </c>
      <c r="K24" s="60">
        <v>-1256016750.3800001</v>
      </c>
      <c r="L24" s="60">
        <v>892408848.85000002</v>
      </c>
      <c r="M24" s="60">
        <v>107597376.00999999</v>
      </c>
      <c r="N24" s="60">
        <v>362341664.19999999</v>
      </c>
      <c r="O24" s="60">
        <v>-254744288.19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124203839.58000001</v>
      </c>
      <c r="AA24" s="60">
        <v>96437815.730000004</v>
      </c>
      <c r="AB24" s="60">
        <v>0</v>
      </c>
      <c r="AC24" s="60">
        <v>27766023.850000001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-442248.3200000003</v>
      </c>
      <c r="AN24" s="60">
        <v>15174760.52</v>
      </c>
      <c r="AO24" s="60">
        <v>-5793483.7999999998</v>
      </c>
      <c r="AP24" s="60">
        <v>0</v>
      </c>
      <c r="AQ24" s="60">
        <v>0</v>
      </c>
      <c r="AR24" s="60">
        <v>-9823525.0399999991</v>
      </c>
      <c r="AS24" s="60">
        <v>-723746244.38999999</v>
      </c>
      <c r="AT24" s="60">
        <v>-430122971.19000006</v>
      </c>
      <c r="AU24" s="60">
        <v>-661000542.95000005</v>
      </c>
      <c r="AV24" s="60">
        <v>230877571.75999999</v>
      </c>
      <c r="AW24" s="60">
        <v>-54682110.609999985</v>
      </c>
      <c r="AX24" s="60">
        <v>-86035202.73999998</v>
      </c>
      <c r="AY24" s="60">
        <v>-269649392.75</v>
      </c>
      <c r="AZ24" s="60">
        <v>-243235127.00999999</v>
      </c>
      <c r="BA24" s="60">
        <v>-99396075.349999994</v>
      </c>
      <c r="BB24" s="60">
        <v>0</v>
      </c>
      <c r="BC24" s="60">
        <v>72981809.609999999</v>
      </c>
      <c r="BD24" s="60">
        <v>183614190.01000002</v>
      </c>
      <c r="BE24" s="60">
        <v>31353092.129999995</v>
      </c>
      <c r="BF24" s="60">
        <v>92120209.760000005</v>
      </c>
      <c r="BG24" s="60">
        <v>81808644.049999997</v>
      </c>
      <c r="BH24" s="60">
        <v>35244311.039999999</v>
      </c>
      <c r="BI24" s="60">
        <v>0</v>
      </c>
      <c r="BJ24" s="60">
        <v>-24932745.329999998</v>
      </c>
      <c r="BK24" s="60">
        <v>-60767117.63000001</v>
      </c>
      <c r="BL24" s="60">
        <v>0</v>
      </c>
      <c r="BM24" s="60">
        <v>0</v>
      </c>
      <c r="BN24" s="60">
        <v>0</v>
      </c>
      <c r="BO24" s="60">
        <v>-282529.28000000003</v>
      </c>
      <c r="BP24" s="60">
        <v>-282529.28000000003</v>
      </c>
      <c r="BQ24" s="60">
        <v>0</v>
      </c>
      <c r="BR24" s="60">
        <v>0</v>
      </c>
      <c r="BS24" s="60">
        <v>-238658633.30999997</v>
      </c>
      <c r="BT24" s="60">
        <v>-137535606.80000001</v>
      </c>
      <c r="BU24" s="60">
        <v>-36214139.299999997</v>
      </c>
      <c r="BV24" s="60">
        <v>-5212927.3099999996</v>
      </c>
      <c r="BW24" s="60">
        <v>0</v>
      </c>
      <c r="BX24" s="60">
        <v>-3989678.07</v>
      </c>
      <c r="BY24" s="60">
        <v>-8083591.9500000002</v>
      </c>
      <c r="BZ24" s="60">
        <v>41859946.850000009</v>
      </c>
      <c r="CA24" s="60">
        <v>-89482636.729999989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-24578627.780000091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657397977.9000001</v>
      </c>
      <c r="E25" s="60">
        <v>-2055756.0099999309</v>
      </c>
      <c r="F25" s="60">
        <v>146883187.43000001</v>
      </c>
      <c r="G25" s="60">
        <v>-148938943.43999994</v>
      </c>
      <c r="H25" s="60">
        <v>0</v>
      </c>
      <c r="I25" s="60">
        <v>702875612.16000009</v>
      </c>
      <c r="J25" s="60">
        <v>709079146.76999998</v>
      </c>
      <c r="K25" s="60">
        <v>-286462965.25</v>
      </c>
      <c r="L25" s="60">
        <v>995542112.01999998</v>
      </c>
      <c r="M25" s="60">
        <v>-6203534.60999991</v>
      </c>
      <c r="N25" s="60">
        <v>94024338.650000095</v>
      </c>
      <c r="O25" s="60">
        <v>-100227873.26000001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-43421878.24999997</v>
      </c>
      <c r="AN25" s="60">
        <v>1072679.1900000125</v>
      </c>
      <c r="AO25" s="60">
        <v>-3785090.0199999996</v>
      </c>
      <c r="AP25" s="60">
        <v>0</v>
      </c>
      <c r="AQ25" s="60">
        <v>0</v>
      </c>
      <c r="AR25" s="60">
        <v>-40709467.419999987</v>
      </c>
      <c r="AS25" s="60">
        <v>-920381302.79123437</v>
      </c>
      <c r="AT25" s="60">
        <v>-745023301.4550159</v>
      </c>
      <c r="AU25" s="60">
        <v>-809279478.46001589</v>
      </c>
      <c r="AV25" s="60">
        <v>64256177.005000025</v>
      </c>
      <c r="AW25" s="60">
        <v>298430871.69000018</v>
      </c>
      <c r="AX25" s="60">
        <v>284826354.33000016</v>
      </c>
      <c r="AY25" s="60">
        <v>-225589965.70999983</v>
      </c>
      <c r="AZ25" s="60">
        <v>-259710108.15999982</v>
      </c>
      <c r="BA25" s="60">
        <v>-3333644.1199999973</v>
      </c>
      <c r="BB25" s="60">
        <v>0</v>
      </c>
      <c r="BC25" s="60">
        <v>37453786.569999993</v>
      </c>
      <c r="BD25" s="60">
        <v>510416320.03999996</v>
      </c>
      <c r="BE25" s="60">
        <v>13604517.360000011</v>
      </c>
      <c r="BF25" s="60">
        <v>26488039.830000009</v>
      </c>
      <c r="BG25" s="60">
        <v>30215407.49000001</v>
      </c>
      <c r="BH25" s="60">
        <v>670334.04999999981</v>
      </c>
      <c r="BI25" s="60">
        <v>0</v>
      </c>
      <c r="BJ25" s="60">
        <v>-4397701.7100000009</v>
      </c>
      <c r="BK25" s="60">
        <v>-12883522.469999999</v>
      </c>
      <c r="BL25" s="60">
        <v>0</v>
      </c>
      <c r="BM25" s="60">
        <v>0</v>
      </c>
      <c r="BN25" s="60">
        <v>0</v>
      </c>
      <c r="BO25" s="60">
        <v>-575193.80000000005</v>
      </c>
      <c r="BP25" s="60">
        <v>-575193.80000000005</v>
      </c>
      <c r="BQ25" s="60">
        <v>0</v>
      </c>
      <c r="BR25" s="60">
        <v>0</v>
      </c>
      <c r="BS25" s="60">
        <v>-375939281.59621865</v>
      </c>
      <c r="BT25" s="60">
        <v>-129090024.13</v>
      </c>
      <c r="BU25" s="60">
        <v>-124559471.28919198</v>
      </c>
      <c r="BV25" s="60">
        <v>-41239715.294829115</v>
      </c>
      <c r="BW25" s="60">
        <v>0</v>
      </c>
      <c r="BX25" s="60">
        <v>-85413406.983035311</v>
      </c>
      <c r="BY25" s="60">
        <v>-9455667.7391622439</v>
      </c>
      <c r="BZ25" s="60">
        <v>16193069.670000017</v>
      </c>
      <c r="CA25" s="60">
        <v>-2374065.83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-97274397.629999995</v>
      </c>
      <c r="CJ25" s="60">
        <v>-97274397.629999995</v>
      </c>
      <c r="CK25" s="60">
        <v>0</v>
      </c>
      <c r="CL25" s="60">
        <v>-262983324.89123428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1191561610.47</v>
      </c>
      <c r="E26" s="60">
        <v>1022617005.38</v>
      </c>
      <c r="F26" s="60">
        <v>1025113826.23</v>
      </c>
      <c r="G26" s="60">
        <v>-2496820.85</v>
      </c>
      <c r="H26" s="60">
        <v>0</v>
      </c>
      <c r="I26" s="60">
        <v>-39557933.120000005</v>
      </c>
      <c r="J26" s="60">
        <v>-39557933.120000005</v>
      </c>
      <c r="K26" s="60">
        <v>-1084723899.45</v>
      </c>
      <c r="L26" s="60">
        <v>1045165966.33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223738635.08000001</v>
      </c>
      <c r="AA26" s="60">
        <v>224557710.60000002</v>
      </c>
      <c r="AB26" s="60">
        <v>0</v>
      </c>
      <c r="AC26" s="60">
        <v>-2013449.9400000009</v>
      </c>
      <c r="AD26" s="60">
        <v>0</v>
      </c>
      <c r="AE26" s="60">
        <v>0</v>
      </c>
      <c r="AF26" s="60">
        <v>0</v>
      </c>
      <c r="AG26" s="60">
        <v>1194374.42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-15236096.869999999</v>
      </c>
      <c r="AN26" s="60">
        <v>-3632827.23</v>
      </c>
      <c r="AO26" s="60">
        <v>-2556.12</v>
      </c>
      <c r="AP26" s="60">
        <v>-253559</v>
      </c>
      <c r="AQ26" s="60">
        <v>0</v>
      </c>
      <c r="AR26" s="60">
        <v>-11347154.52</v>
      </c>
      <c r="AS26" s="60">
        <v>-1025868239.2899997</v>
      </c>
      <c r="AT26" s="60">
        <v>-680952482.57999992</v>
      </c>
      <c r="AU26" s="60">
        <v>-680953876.63999987</v>
      </c>
      <c r="AV26" s="60">
        <v>1394.06</v>
      </c>
      <c r="AW26" s="60">
        <v>-48809989.4099999</v>
      </c>
      <c r="AX26" s="60">
        <v>-48810638.139999896</v>
      </c>
      <c r="AY26" s="60">
        <v>-275115200.15999991</v>
      </c>
      <c r="AZ26" s="60">
        <v>-276600930.9799999</v>
      </c>
      <c r="BA26" s="60">
        <v>1485730.82</v>
      </c>
      <c r="BB26" s="60">
        <v>0</v>
      </c>
      <c r="BC26" s="60">
        <v>0</v>
      </c>
      <c r="BD26" s="60">
        <v>226304562.02000001</v>
      </c>
      <c r="BE26" s="60">
        <v>648.73000000003958</v>
      </c>
      <c r="BF26" s="60">
        <v>311491.46000000002</v>
      </c>
      <c r="BG26" s="60">
        <v>311983</v>
      </c>
      <c r="BH26" s="60">
        <v>-491.54</v>
      </c>
      <c r="BI26" s="60">
        <v>0</v>
      </c>
      <c r="BJ26" s="60">
        <v>0</v>
      </c>
      <c r="BK26" s="60">
        <v>-310842.73</v>
      </c>
      <c r="BL26" s="60">
        <v>-5875340.4199999999</v>
      </c>
      <c r="BM26" s="60">
        <v>-5875340.4199999999</v>
      </c>
      <c r="BN26" s="60">
        <v>0</v>
      </c>
      <c r="BO26" s="60">
        <v>-1593490.8200000003</v>
      </c>
      <c r="BP26" s="60">
        <v>-1593490.8200000003</v>
      </c>
      <c r="BQ26" s="60">
        <v>0</v>
      </c>
      <c r="BR26" s="60">
        <v>0</v>
      </c>
      <c r="BS26" s="60">
        <v>-231017661.83999994</v>
      </c>
      <c r="BT26" s="60">
        <v>-163141852.24999997</v>
      </c>
      <c r="BU26" s="60">
        <v>-46580066.670000002</v>
      </c>
      <c r="BV26" s="60">
        <v>-8748007.9800000004</v>
      </c>
      <c r="BW26" s="60">
        <v>0</v>
      </c>
      <c r="BX26" s="60">
        <v>-3675874.22</v>
      </c>
      <c r="BY26" s="60">
        <v>-7468786.9299999997</v>
      </c>
      <c r="BZ26" s="60">
        <v>0</v>
      </c>
      <c r="CA26" s="60">
        <v>-1403073.79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-57619274.220000006</v>
      </c>
      <c r="CJ26" s="60">
        <v>-57619274.220000006</v>
      </c>
      <c r="CK26" s="60">
        <v>0</v>
      </c>
      <c r="CL26" s="60">
        <v>165693371.18000031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3805648275.0000005</v>
      </c>
      <c r="E27" s="60">
        <v>3009784552.8400002</v>
      </c>
      <c r="F27" s="60">
        <v>3052960194.0799999</v>
      </c>
      <c r="G27" s="60">
        <v>-43175641.240000002</v>
      </c>
      <c r="H27" s="60">
        <v>0</v>
      </c>
      <c r="I27" s="60">
        <v>117245463.01000023</v>
      </c>
      <c r="J27" s="60">
        <v>117245463.01000023</v>
      </c>
      <c r="K27" s="60">
        <v>-3336486919.77</v>
      </c>
      <c r="L27" s="60">
        <v>3453732382.7800002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682748658.75</v>
      </c>
      <c r="AA27" s="60">
        <v>192715255.60999998</v>
      </c>
      <c r="AB27" s="60">
        <v>27109828.890000004</v>
      </c>
      <c r="AC27" s="60">
        <v>462923574.25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22451400</v>
      </c>
      <c r="AK27" s="60">
        <v>22451400</v>
      </c>
      <c r="AL27" s="60">
        <v>0</v>
      </c>
      <c r="AM27" s="60">
        <v>-26581799.599999998</v>
      </c>
      <c r="AN27" s="60">
        <v>-2306114.12</v>
      </c>
      <c r="AO27" s="60">
        <v>-3033284.67</v>
      </c>
      <c r="AP27" s="60">
        <v>0</v>
      </c>
      <c r="AQ27" s="60">
        <v>0</v>
      </c>
      <c r="AR27" s="60">
        <v>-21242400.809999999</v>
      </c>
      <c r="AS27" s="60">
        <v>-3323503573.0900002</v>
      </c>
      <c r="AT27" s="60">
        <v>-2101270013.8100002</v>
      </c>
      <c r="AU27" s="60">
        <v>-2101379896.8100002</v>
      </c>
      <c r="AV27" s="60">
        <v>109882.99999999999</v>
      </c>
      <c r="AW27" s="60">
        <v>-160648966.66000009</v>
      </c>
      <c r="AX27" s="60">
        <v>-160499602.04000008</v>
      </c>
      <c r="AY27" s="60">
        <v>-1141362510.9400001</v>
      </c>
      <c r="AZ27" s="60">
        <v>-1140238670.2</v>
      </c>
      <c r="BA27" s="60">
        <v>-1123840.74</v>
      </c>
      <c r="BB27" s="60">
        <v>0</v>
      </c>
      <c r="BC27" s="60">
        <v>0</v>
      </c>
      <c r="BD27" s="60">
        <v>980862908.89999998</v>
      </c>
      <c r="BE27" s="60">
        <v>-149364.61999999965</v>
      </c>
      <c r="BF27" s="60">
        <v>2408936.1500000004</v>
      </c>
      <c r="BG27" s="60">
        <v>2364742.7100000004</v>
      </c>
      <c r="BH27" s="60">
        <v>44193.440000000002</v>
      </c>
      <c r="BI27" s="60">
        <v>0</v>
      </c>
      <c r="BJ27" s="60">
        <v>0</v>
      </c>
      <c r="BK27" s="60">
        <v>-2558300.77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-839281827.20999992</v>
      </c>
      <c r="BT27" s="60">
        <v>-533911768.7899999</v>
      </c>
      <c r="BU27" s="60">
        <v>-206939019.09999999</v>
      </c>
      <c r="BV27" s="60">
        <v>-38912056.640000001</v>
      </c>
      <c r="BW27" s="60">
        <v>0</v>
      </c>
      <c r="BX27" s="60">
        <v>-36759845.240000002</v>
      </c>
      <c r="BY27" s="60">
        <v>-22759137.440000001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-222302765.41</v>
      </c>
      <c r="CJ27" s="60">
        <v>-222302765.41</v>
      </c>
      <c r="CK27" s="60">
        <v>0</v>
      </c>
      <c r="CL27" s="60">
        <v>482144701.91000032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396783735.69999999</v>
      </c>
      <c r="E28" s="60">
        <v>350094996.65000004</v>
      </c>
      <c r="F28" s="60">
        <v>358036299.16000003</v>
      </c>
      <c r="G28" s="60">
        <v>-7941302.5099999998</v>
      </c>
      <c r="H28" s="60">
        <v>0</v>
      </c>
      <c r="I28" s="60">
        <v>-24130885.550000012</v>
      </c>
      <c r="J28" s="60">
        <v>-24130885.550000012</v>
      </c>
      <c r="K28" s="60">
        <v>-374786684.24000001</v>
      </c>
      <c r="L28" s="60">
        <v>350655798.69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61170071.710000001</v>
      </c>
      <c r="AA28" s="60">
        <v>28099751.350000001</v>
      </c>
      <c r="AB28" s="60">
        <v>0</v>
      </c>
      <c r="AC28" s="60">
        <v>0</v>
      </c>
      <c r="AD28" s="60">
        <v>33070320.359999999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9649552.8899999857</v>
      </c>
      <c r="AN28" s="60">
        <v>13609334.739999987</v>
      </c>
      <c r="AO28" s="60">
        <v>0</v>
      </c>
      <c r="AP28" s="60">
        <v>0</v>
      </c>
      <c r="AQ28" s="60">
        <v>0</v>
      </c>
      <c r="AR28" s="60">
        <v>-3959781.8500000015</v>
      </c>
      <c r="AS28" s="60">
        <v>-444315643.79999989</v>
      </c>
      <c r="AT28" s="60">
        <v>-282142950.82999992</v>
      </c>
      <c r="AU28" s="60">
        <v>-282142950.82999992</v>
      </c>
      <c r="AV28" s="60">
        <v>0</v>
      </c>
      <c r="AW28" s="60">
        <v>-4286319.6600000225</v>
      </c>
      <c r="AX28" s="60">
        <v>-4179887.0700000226</v>
      </c>
      <c r="AY28" s="60">
        <v>-183452254.16000003</v>
      </c>
      <c r="AZ28" s="60">
        <v>-199230796.97</v>
      </c>
      <c r="BA28" s="60">
        <v>-21797165.140000001</v>
      </c>
      <c r="BB28" s="60">
        <v>0</v>
      </c>
      <c r="BC28" s="60">
        <v>37575707.950000003</v>
      </c>
      <c r="BD28" s="60">
        <v>179272367.09</v>
      </c>
      <c r="BE28" s="60">
        <v>-106432.59000000003</v>
      </c>
      <c r="BF28" s="60">
        <v>152490.16999999998</v>
      </c>
      <c r="BG28" s="60">
        <v>183724.05</v>
      </c>
      <c r="BH28" s="60">
        <v>0</v>
      </c>
      <c r="BI28" s="60">
        <v>0</v>
      </c>
      <c r="BJ28" s="60">
        <v>-31233.88</v>
      </c>
      <c r="BK28" s="60">
        <v>-258922.76</v>
      </c>
      <c r="BL28" s="60">
        <v>0</v>
      </c>
      <c r="BM28" s="60">
        <v>0</v>
      </c>
      <c r="BN28" s="60">
        <v>0</v>
      </c>
      <c r="BO28" s="60">
        <v>-1784112.11</v>
      </c>
      <c r="BP28" s="60">
        <v>-1784112.11</v>
      </c>
      <c r="BQ28" s="60">
        <v>0</v>
      </c>
      <c r="BR28" s="60">
        <v>0</v>
      </c>
      <c r="BS28" s="60">
        <v>-117524606.73999998</v>
      </c>
      <c r="BT28" s="60">
        <v>-73750064.139999986</v>
      </c>
      <c r="BU28" s="60">
        <v>-29243683.640000001</v>
      </c>
      <c r="BV28" s="60">
        <v>-8824954.1799999997</v>
      </c>
      <c r="BW28" s="60">
        <v>0</v>
      </c>
      <c r="BX28" s="60">
        <v>-143744.70000000001</v>
      </c>
      <c r="BY28" s="60">
        <v>-5562160.0800000001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-38577654.460000001</v>
      </c>
      <c r="CJ28" s="60">
        <v>-38577654.460000001</v>
      </c>
      <c r="CK28" s="60">
        <v>0</v>
      </c>
      <c r="CL28" s="60">
        <v>-47531908.099999905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3584685672.9696903</v>
      </c>
      <c r="E29" s="60">
        <v>2688976748.1299987</v>
      </c>
      <c r="F29" s="60">
        <v>3326834472.1699986</v>
      </c>
      <c r="G29" s="60">
        <v>-637857724.04000008</v>
      </c>
      <c r="H29" s="60">
        <v>0</v>
      </c>
      <c r="I29" s="60">
        <v>104320549.18000126</v>
      </c>
      <c r="J29" s="60">
        <v>78806217.270000935</v>
      </c>
      <c r="K29" s="60">
        <v>-3758567081.7599993</v>
      </c>
      <c r="L29" s="60">
        <v>3837373299.0300002</v>
      </c>
      <c r="M29" s="60">
        <v>25514331.910000324</v>
      </c>
      <c r="N29" s="60">
        <v>679885520.49000025</v>
      </c>
      <c r="O29" s="60">
        <v>-654371188.57999992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707610160.10969019</v>
      </c>
      <c r="AA29" s="60">
        <v>707610160.10969019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44623429.090000004</v>
      </c>
      <c r="AK29" s="60">
        <v>44623429.090000004</v>
      </c>
      <c r="AL29" s="60">
        <v>0</v>
      </c>
      <c r="AM29" s="60">
        <v>39154786.460000157</v>
      </c>
      <c r="AN29" s="60">
        <v>57998177.240000159</v>
      </c>
      <c r="AO29" s="60">
        <v>-12940365</v>
      </c>
      <c r="AP29" s="60">
        <v>193850.6599999998</v>
      </c>
      <c r="AQ29" s="60">
        <v>-22715.779999999973</v>
      </c>
      <c r="AR29" s="60">
        <v>-6074160.6600000001</v>
      </c>
      <c r="AS29" s="60">
        <v>-3224287137.553205</v>
      </c>
      <c r="AT29" s="60">
        <v>-1863897919.3500013</v>
      </c>
      <c r="AU29" s="60">
        <v>-2330018438.0600014</v>
      </c>
      <c r="AV29" s="60">
        <v>466120518.7100001</v>
      </c>
      <c r="AW29" s="60">
        <v>-241360536.89999959</v>
      </c>
      <c r="AX29" s="60">
        <v>-300228275.08999956</v>
      </c>
      <c r="AY29" s="60">
        <v>-1006288829.2499996</v>
      </c>
      <c r="AZ29" s="60">
        <v>-1084961804.8299997</v>
      </c>
      <c r="BA29" s="60">
        <v>-2486984.33</v>
      </c>
      <c r="BB29" s="60">
        <v>0</v>
      </c>
      <c r="BC29" s="60">
        <v>81159959.909999996</v>
      </c>
      <c r="BD29" s="60">
        <v>706060554.16000009</v>
      </c>
      <c r="BE29" s="60">
        <v>58867738.189999968</v>
      </c>
      <c r="BF29" s="60">
        <v>194677323.74999997</v>
      </c>
      <c r="BG29" s="60">
        <v>211925794.70999998</v>
      </c>
      <c r="BH29" s="60">
        <v>-1547209.72</v>
      </c>
      <c r="BI29" s="60">
        <v>0</v>
      </c>
      <c r="BJ29" s="60">
        <v>-15701261.24</v>
      </c>
      <c r="BK29" s="60">
        <v>-135809585.56</v>
      </c>
      <c r="BL29" s="60">
        <v>0</v>
      </c>
      <c r="BM29" s="60">
        <v>0</v>
      </c>
      <c r="BN29" s="60">
        <v>0</v>
      </c>
      <c r="BO29" s="60">
        <v>-7444845.54</v>
      </c>
      <c r="BP29" s="60">
        <v>-7444845.54</v>
      </c>
      <c r="BQ29" s="60">
        <v>0</v>
      </c>
      <c r="BR29" s="60">
        <v>0</v>
      </c>
      <c r="BS29" s="60">
        <v>-819332019.43320429</v>
      </c>
      <c r="BT29" s="60">
        <v>-539408427.83000028</v>
      </c>
      <c r="BU29" s="60">
        <v>-193009722.55593953</v>
      </c>
      <c r="BV29" s="60">
        <v>-23724942.101739258</v>
      </c>
      <c r="BW29" s="60">
        <v>0</v>
      </c>
      <c r="BX29" s="60">
        <v>-52142134.857868358</v>
      </c>
      <c r="BY29" s="60">
        <v>-53315809.776355125</v>
      </c>
      <c r="BZ29" s="60">
        <v>40656928.210000083</v>
      </c>
      <c r="CA29" s="60">
        <v>1612089.478698303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-292251816.33000004</v>
      </c>
      <c r="CJ29" s="60">
        <v>-292251816.33000004</v>
      </c>
      <c r="CK29" s="60">
        <v>0</v>
      </c>
      <c r="CL29" s="60">
        <v>360398535.41648531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139470870.78741509</v>
      </c>
      <c r="E30" s="60">
        <v>80132338.74000001</v>
      </c>
      <c r="F30" s="60">
        <v>86508314.900000006</v>
      </c>
      <c r="G30" s="60">
        <v>-6375976.1600000001</v>
      </c>
      <c r="H30" s="60">
        <v>0</v>
      </c>
      <c r="I30" s="60">
        <v>20209902.420000002</v>
      </c>
      <c r="J30" s="60">
        <v>20209902.420000002</v>
      </c>
      <c r="K30" s="60">
        <v>-100497446.70999999</v>
      </c>
      <c r="L30" s="60">
        <v>120707349.13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38985881.937415063</v>
      </c>
      <c r="AA30" s="60">
        <v>21350715.960672811</v>
      </c>
      <c r="AB30" s="60">
        <v>17635165.976742249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142747.69</v>
      </c>
      <c r="AN30" s="60">
        <v>142747.69</v>
      </c>
      <c r="AO30" s="60">
        <v>0</v>
      </c>
      <c r="AP30" s="60">
        <v>0</v>
      </c>
      <c r="AQ30" s="60">
        <v>0</v>
      </c>
      <c r="AR30" s="60">
        <v>0</v>
      </c>
      <c r="AS30" s="60">
        <v>-97232072.992948145</v>
      </c>
      <c r="AT30" s="60">
        <v>-62436699.789999984</v>
      </c>
      <c r="AU30" s="60">
        <v>-62436699.789999984</v>
      </c>
      <c r="AV30" s="60">
        <v>0</v>
      </c>
      <c r="AW30" s="60">
        <v>-5140221.4800000042</v>
      </c>
      <c r="AX30" s="60">
        <v>-5140221.4800000042</v>
      </c>
      <c r="AY30" s="60">
        <v>-23567053.890000004</v>
      </c>
      <c r="AZ30" s="60">
        <v>-45794766.150000006</v>
      </c>
      <c r="BA30" s="60">
        <v>20726098.920000002</v>
      </c>
      <c r="BB30" s="60">
        <v>0</v>
      </c>
      <c r="BC30" s="60">
        <v>1501613.34</v>
      </c>
      <c r="BD30" s="60">
        <v>18426832.41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-464201.18</v>
      </c>
      <c r="BP30" s="60">
        <v>-464201.18</v>
      </c>
      <c r="BQ30" s="60">
        <v>0</v>
      </c>
      <c r="BR30" s="60">
        <v>0</v>
      </c>
      <c r="BS30" s="60">
        <v>-29190950.542948164</v>
      </c>
      <c r="BT30" s="60">
        <v>-10449632.07</v>
      </c>
      <c r="BU30" s="60">
        <v>-5428033.6707168035</v>
      </c>
      <c r="BV30" s="60">
        <v>-2138624.8188620429</v>
      </c>
      <c r="BW30" s="60">
        <v>0</v>
      </c>
      <c r="BX30" s="60">
        <v>-312984.96035638446</v>
      </c>
      <c r="BY30" s="60">
        <v>-336715.14301292889</v>
      </c>
      <c r="BZ30" s="60">
        <v>0</v>
      </c>
      <c r="CA30" s="60">
        <v>-10524959.880000001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42238797.794466943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10727737493.6057</v>
      </c>
      <c r="E31" s="60">
        <v>8895606115.6800003</v>
      </c>
      <c r="F31" s="60">
        <v>8973048604.2900009</v>
      </c>
      <c r="G31" s="60">
        <v>-77442488.609999999</v>
      </c>
      <c r="H31" s="60">
        <v>0</v>
      </c>
      <c r="I31" s="60">
        <v>-981013596.72999918</v>
      </c>
      <c r="J31" s="60">
        <v>-981010482.54999924</v>
      </c>
      <c r="K31" s="60">
        <v>-9811928473.9899998</v>
      </c>
      <c r="L31" s="60">
        <v>8830917991.4400005</v>
      </c>
      <c r="M31" s="60">
        <v>-3114.18</v>
      </c>
      <c r="N31" s="60">
        <v>0</v>
      </c>
      <c r="O31" s="60">
        <v>-3114.18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2840136129.0056982</v>
      </c>
      <c r="AA31" s="60">
        <v>2840136129.0056982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-26991154.349999998</v>
      </c>
      <c r="AN31" s="60">
        <v>92202636.950000003</v>
      </c>
      <c r="AO31" s="60">
        <v>2676.88</v>
      </c>
      <c r="AP31" s="60">
        <v>-92521794.769999996</v>
      </c>
      <c r="AQ31" s="60">
        <v>-72600</v>
      </c>
      <c r="AR31" s="60">
        <v>-26602073.41</v>
      </c>
      <c r="AS31" s="60">
        <v>-7726191972.7465649</v>
      </c>
      <c r="AT31" s="60">
        <v>-4770887396.6900005</v>
      </c>
      <c r="AU31" s="60">
        <v>-4770878569.7700005</v>
      </c>
      <c r="AV31" s="60">
        <v>-8826.92</v>
      </c>
      <c r="AW31" s="60">
        <v>-755269766.63999999</v>
      </c>
      <c r="AX31" s="60">
        <v>-755272269.51999998</v>
      </c>
      <c r="AY31" s="60">
        <v>-3149910869.0599999</v>
      </c>
      <c r="AZ31" s="60">
        <v>-2552233835.0599999</v>
      </c>
      <c r="BA31" s="60">
        <v>-597677034</v>
      </c>
      <c r="BB31" s="60">
        <v>0</v>
      </c>
      <c r="BC31" s="60">
        <v>0</v>
      </c>
      <c r="BD31" s="60">
        <v>2394638599.54</v>
      </c>
      <c r="BE31" s="60">
        <v>2502.8800000000047</v>
      </c>
      <c r="BF31" s="60">
        <v>77102.98000000001</v>
      </c>
      <c r="BG31" s="60">
        <v>77102.98000000001</v>
      </c>
      <c r="BH31" s="60">
        <v>0</v>
      </c>
      <c r="BI31" s="60">
        <v>0</v>
      </c>
      <c r="BJ31" s="60">
        <v>0</v>
      </c>
      <c r="BK31" s="60">
        <v>-74600.100000000006</v>
      </c>
      <c r="BL31" s="60">
        <v>1194462.6199999999</v>
      </c>
      <c r="BM31" s="60">
        <v>1194462.6199999999</v>
      </c>
      <c r="BN31" s="60">
        <v>0</v>
      </c>
      <c r="BO31" s="60">
        <v>-32423961.509999998</v>
      </c>
      <c r="BP31" s="60">
        <v>-32423961.509999998</v>
      </c>
      <c r="BQ31" s="60">
        <v>0</v>
      </c>
      <c r="BR31" s="60">
        <v>0</v>
      </c>
      <c r="BS31" s="60">
        <v>-1640670038.0265636</v>
      </c>
      <c r="BT31" s="60">
        <v>-1168594529.8500001</v>
      </c>
      <c r="BU31" s="60">
        <v>-303908162.98020124</v>
      </c>
      <c r="BV31" s="60">
        <v>-131580834.16990882</v>
      </c>
      <c r="BW31" s="60">
        <v>0</v>
      </c>
      <c r="BX31" s="60">
        <v>-36586513.946453489</v>
      </c>
      <c r="BY31" s="60">
        <v>0</v>
      </c>
      <c r="BZ31" s="60">
        <v>2.92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-528135272.5</v>
      </c>
      <c r="CJ31" s="60">
        <v>-528135272.5</v>
      </c>
      <c r="CK31" s="60">
        <v>0</v>
      </c>
      <c r="CL31" s="60">
        <v>3001545520.8591347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2684912531.9098425</v>
      </c>
      <c r="E32" s="60">
        <v>2449546175.2600002</v>
      </c>
      <c r="F32" s="60">
        <v>2604254804.1100001</v>
      </c>
      <c r="G32" s="60">
        <v>-154708628.84999999</v>
      </c>
      <c r="H32" s="60">
        <v>0</v>
      </c>
      <c r="I32" s="60">
        <v>-641274405.05000007</v>
      </c>
      <c r="J32" s="60">
        <v>-597870413.62000012</v>
      </c>
      <c r="K32" s="60">
        <v>-2687028169.5100002</v>
      </c>
      <c r="L32" s="60">
        <v>2089157755.8900001</v>
      </c>
      <c r="M32" s="60">
        <v>-43403991.429999977</v>
      </c>
      <c r="N32" s="60">
        <v>195721133.77000001</v>
      </c>
      <c r="O32" s="60">
        <v>-239125125.19999999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849703153.82984221</v>
      </c>
      <c r="AA32" s="60">
        <v>398066962.40724409</v>
      </c>
      <c r="AB32" s="60">
        <v>0</v>
      </c>
      <c r="AC32" s="60">
        <v>15176089.277359385</v>
      </c>
      <c r="AD32" s="60">
        <v>364209426.06157434</v>
      </c>
      <c r="AE32" s="60">
        <v>1591444.0509463134</v>
      </c>
      <c r="AF32" s="60">
        <v>0</v>
      </c>
      <c r="AG32" s="60">
        <v>70659232.032718107</v>
      </c>
      <c r="AH32" s="60">
        <v>0</v>
      </c>
      <c r="AI32" s="60">
        <v>0</v>
      </c>
      <c r="AJ32" s="60">
        <v>2014922.51</v>
      </c>
      <c r="AK32" s="60">
        <v>2014922.51</v>
      </c>
      <c r="AL32" s="60">
        <v>0</v>
      </c>
      <c r="AM32" s="60">
        <v>24922685.359999999</v>
      </c>
      <c r="AN32" s="60">
        <v>19780868.949999999</v>
      </c>
      <c r="AO32" s="60">
        <v>1804005.25</v>
      </c>
      <c r="AP32" s="60">
        <v>0</v>
      </c>
      <c r="AQ32" s="60">
        <v>0</v>
      </c>
      <c r="AR32" s="60">
        <v>3337811.1599999992</v>
      </c>
      <c r="AS32" s="60">
        <v>-2356016368.4611645</v>
      </c>
      <c r="AT32" s="60">
        <v>-1424877133.96</v>
      </c>
      <c r="AU32" s="60">
        <v>-1604738004.02</v>
      </c>
      <c r="AV32" s="60">
        <v>179860870.06</v>
      </c>
      <c r="AW32" s="60">
        <v>-218324811.12000006</v>
      </c>
      <c r="AX32" s="60">
        <v>-257379168.01000005</v>
      </c>
      <c r="AY32" s="60">
        <v>-792746019.56000006</v>
      </c>
      <c r="AZ32" s="60">
        <v>-624343432.00999999</v>
      </c>
      <c r="BA32" s="60">
        <v>-266254607.97</v>
      </c>
      <c r="BB32" s="60">
        <v>0</v>
      </c>
      <c r="BC32" s="60">
        <v>97852020.420000002</v>
      </c>
      <c r="BD32" s="60">
        <v>535366851.55000001</v>
      </c>
      <c r="BE32" s="60">
        <v>39054356.890000001</v>
      </c>
      <c r="BF32" s="60">
        <v>140546573.97</v>
      </c>
      <c r="BG32" s="60">
        <v>112003296.64999999</v>
      </c>
      <c r="BH32" s="60">
        <v>45891540.039999999</v>
      </c>
      <c r="BI32" s="60">
        <v>0</v>
      </c>
      <c r="BJ32" s="60">
        <v>-17348262.719999999</v>
      </c>
      <c r="BK32" s="60">
        <v>-101492217.08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-393644341.80966312</v>
      </c>
      <c r="BT32" s="60">
        <v>-317086700.69999999</v>
      </c>
      <c r="BU32" s="60">
        <v>-77345869.258037806</v>
      </c>
      <c r="BV32" s="60">
        <v>-67219251.774688572</v>
      </c>
      <c r="BW32" s="60">
        <v>0</v>
      </c>
      <c r="BX32" s="60">
        <v>-8151495.8430123422</v>
      </c>
      <c r="BY32" s="60">
        <v>-12758845.393924488</v>
      </c>
      <c r="BZ32" s="60">
        <v>96936190.859999999</v>
      </c>
      <c r="CA32" s="60">
        <v>-8018369.7000000002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-319170081.57150114</v>
      </c>
      <c r="CJ32" s="60">
        <v>-319170081.57150114</v>
      </c>
      <c r="CK32" s="60">
        <v>0</v>
      </c>
      <c r="CL32" s="60">
        <v>328896163.44867802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1102598478.1480703</v>
      </c>
      <c r="E33" s="60">
        <v>864393733.32000005</v>
      </c>
      <c r="F33" s="60">
        <v>864393733.32000005</v>
      </c>
      <c r="G33" s="60">
        <v>0</v>
      </c>
      <c r="H33" s="60">
        <v>0</v>
      </c>
      <c r="I33" s="60">
        <v>-182087173.5</v>
      </c>
      <c r="J33" s="60">
        <v>-182087173.5</v>
      </c>
      <c r="K33" s="60">
        <v>-861548099.39999998</v>
      </c>
      <c r="L33" s="60">
        <v>679460925.89999998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402869204.69807017</v>
      </c>
      <c r="AA33" s="60">
        <v>402869204.69807017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2000000</v>
      </c>
      <c r="AK33" s="60">
        <v>2000000</v>
      </c>
      <c r="AL33" s="60">
        <v>0</v>
      </c>
      <c r="AM33" s="60">
        <v>15422713.630000003</v>
      </c>
      <c r="AN33" s="60">
        <v>14670722.810000002</v>
      </c>
      <c r="AO33" s="60">
        <v>4854.4400000000005</v>
      </c>
      <c r="AP33" s="60">
        <v>0</v>
      </c>
      <c r="AQ33" s="60">
        <v>0</v>
      </c>
      <c r="AR33" s="60">
        <v>747136.38</v>
      </c>
      <c r="AS33" s="60">
        <v>-729150451.37307394</v>
      </c>
      <c r="AT33" s="60">
        <v>-417363857.29999995</v>
      </c>
      <c r="AU33" s="60">
        <v>-417364483.85999995</v>
      </c>
      <c r="AV33" s="60">
        <v>626.55999999999995</v>
      </c>
      <c r="AW33" s="60">
        <v>-55157394.579999991</v>
      </c>
      <c r="AX33" s="60">
        <v>-55078609.679999992</v>
      </c>
      <c r="AY33" s="60">
        <v>-178245815.88999999</v>
      </c>
      <c r="AZ33" s="60">
        <v>-152024792.16999999</v>
      </c>
      <c r="BA33" s="60">
        <v>-56425196.969999999</v>
      </c>
      <c r="BB33" s="60">
        <v>0</v>
      </c>
      <c r="BC33" s="60">
        <v>30204173.25</v>
      </c>
      <c r="BD33" s="60">
        <v>123167206.20999999</v>
      </c>
      <c r="BE33" s="60">
        <v>-78784.900000000009</v>
      </c>
      <c r="BF33" s="60">
        <v>39365.729999999996</v>
      </c>
      <c r="BG33" s="60">
        <v>38409.429999999993</v>
      </c>
      <c r="BH33" s="60">
        <v>2057.87</v>
      </c>
      <c r="BI33" s="60">
        <v>0</v>
      </c>
      <c r="BJ33" s="60">
        <v>-1101.57</v>
      </c>
      <c r="BK33" s="60">
        <v>-118150.63</v>
      </c>
      <c r="BL33" s="60">
        <v>0</v>
      </c>
      <c r="BM33" s="60">
        <v>0</v>
      </c>
      <c r="BN33" s="60">
        <v>0</v>
      </c>
      <c r="BO33" s="60">
        <v>-800623.73</v>
      </c>
      <c r="BP33" s="60">
        <v>-800623.73</v>
      </c>
      <c r="BQ33" s="60">
        <v>0</v>
      </c>
      <c r="BR33" s="60">
        <v>0</v>
      </c>
      <c r="BS33" s="60">
        <v>-189519357.083074</v>
      </c>
      <c r="BT33" s="60">
        <v>-105102673.91999999</v>
      </c>
      <c r="BU33" s="60">
        <v>-51210988.739058584</v>
      </c>
      <c r="BV33" s="60">
        <v>-28190273.305918757</v>
      </c>
      <c r="BW33" s="60">
        <v>0</v>
      </c>
      <c r="BX33" s="60">
        <v>-1444600.576953681</v>
      </c>
      <c r="BY33" s="60">
        <v>-3570820.5411430127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-66309218.68</v>
      </c>
      <c r="CJ33" s="60">
        <v>-66309218.68</v>
      </c>
      <c r="CK33" s="60">
        <v>0</v>
      </c>
      <c r="CL33" s="60">
        <v>373448026.7749964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128703543.30349024</v>
      </c>
      <c r="E34" s="60">
        <v>137501668.45000002</v>
      </c>
      <c r="F34" s="60">
        <v>160042622.30000001</v>
      </c>
      <c r="G34" s="60">
        <v>-22540953.849999998</v>
      </c>
      <c r="H34" s="60">
        <v>0</v>
      </c>
      <c r="I34" s="60">
        <v>-21566508.779999986</v>
      </c>
      <c r="J34" s="60">
        <v>-28956130.639999986</v>
      </c>
      <c r="K34" s="60">
        <v>-170932618.75</v>
      </c>
      <c r="L34" s="60">
        <v>141976488.11000001</v>
      </c>
      <c r="M34" s="60">
        <v>7389621.8599999994</v>
      </c>
      <c r="N34" s="60">
        <v>9603245.5199999996</v>
      </c>
      <c r="O34" s="60">
        <v>-2213623.66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8663647.1034902018</v>
      </c>
      <c r="AA34" s="60">
        <v>4879359.5054058069</v>
      </c>
      <c r="AB34" s="60">
        <v>0</v>
      </c>
      <c r="AC34" s="60">
        <v>3784287.5980843948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4104736.5300000017</v>
      </c>
      <c r="AN34" s="60">
        <v>3963834.0000000019</v>
      </c>
      <c r="AO34" s="60">
        <v>140902.52999999991</v>
      </c>
      <c r="AP34" s="60">
        <v>0</v>
      </c>
      <c r="AQ34" s="60">
        <v>0</v>
      </c>
      <c r="AR34" s="60">
        <v>0</v>
      </c>
      <c r="AS34" s="60">
        <v>-159890218.01295656</v>
      </c>
      <c r="AT34" s="60">
        <v>-96948923.400000006</v>
      </c>
      <c r="AU34" s="60">
        <v>-97163069.400000006</v>
      </c>
      <c r="AV34" s="60">
        <v>214146</v>
      </c>
      <c r="AW34" s="60">
        <v>-5607626.619999975</v>
      </c>
      <c r="AX34" s="60">
        <v>-6620317.1899999753</v>
      </c>
      <c r="AY34" s="60">
        <v>-42806166.49999997</v>
      </c>
      <c r="AZ34" s="60">
        <v>-49393476.343823902</v>
      </c>
      <c r="BA34" s="60">
        <v>6587309.8438239302</v>
      </c>
      <c r="BB34" s="60">
        <v>0</v>
      </c>
      <c r="BC34" s="60">
        <v>0</v>
      </c>
      <c r="BD34" s="60">
        <v>36185849.309999995</v>
      </c>
      <c r="BE34" s="60">
        <v>1012690.57</v>
      </c>
      <c r="BF34" s="60">
        <v>1656980.96</v>
      </c>
      <c r="BG34" s="60">
        <v>1685948.7675711836</v>
      </c>
      <c r="BH34" s="60">
        <v>-28967.807571183654</v>
      </c>
      <c r="BI34" s="60">
        <v>0</v>
      </c>
      <c r="BJ34" s="60">
        <v>0</v>
      </c>
      <c r="BK34" s="60">
        <v>-644290.39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-37287271.072956584</v>
      </c>
      <c r="BT34" s="60">
        <v>-22434976.369999997</v>
      </c>
      <c r="BU34" s="60">
        <v>-14212235.706927123</v>
      </c>
      <c r="BV34" s="60">
        <v>-2074586.5390724968</v>
      </c>
      <c r="BW34" s="60">
        <v>0</v>
      </c>
      <c r="BX34" s="60">
        <v>-6247.0147107711391</v>
      </c>
      <c r="BY34" s="60">
        <v>-523383.04677638609</v>
      </c>
      <c r="BZ34" s="60">
        <v>2036717.6499999978</v>
      </c>
      <c r="CA34" s="60">
        <v>-72560.045469815304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-20046396.920000002</v>
      </c>
      <c r="CJ34" s="60">
        <v>-20046396.920000002</v>
      </c>
      <c r="CK34" s="60">
        <v>0</v>
      </c>
      <c r="CL34" s="60">
        <v>-31186674.709466323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435338400.13</v>
      </c>
      <c r="E35" s="60">
        <v>363055018.96999997</v>
      </c>
      <c r="F35" s="60">
        <v>365614944.81999999</v>
      </c>
      <c r="G35" s="60">
        <v>-2559925.85</v>
      </c>
      <c r="H35" s="60">
        <v>0</v>
      </c>
      <c r="I35" s="60">
        <v>46079531.160000026</v>
      </c>
      <c r="J35" s="60">
        <v>46079531.160000026</v>
      </c>
      <c r="K35" s="60">
        <v>-382012683.31</v>
      </c>
      <c r="L35" s="60">
        <v>428092214.47000003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27154917.75</v>
      </c>
      <c r="AA35" s="60">
        <v>27154917.75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-951067.75</v>
      </c>
      <c r="AN35" s="60">
        <v>-218373.67</v>
      </c>
      <c r="AO35" s="60">
        <v>0</v>
      </c>
      <c r="AP35" s="60">
        <v>0</v>
      </c>
      <c r="AQ35" s="60">
        <v>0</v>
      </c>
      <c r="AR35" s="60">
        <v>-732694.08</v>
      </c>
      <c r="AS35" s="60">
        <v>-526655006.05279994</v>
      </c>
      <c r="AT35" s="60">
        <v>-365822119.53999996</v>
      </c>
      <c r="AU35" s="60">
        <v>-365868570.65999997</v>
      </c>
      <c r="AV35" s="60">
        <v>46451.119999999995</v>
      </c>
      <c r="AW35" s="60">
        <v>308277.64000000106</v>
      </c>
      <c r="AX35" s="60">
        <v>607533.03000000119</v>
      </c>
      <c r="AY35" s="60">
        <v>-201053770.78999999</v>
      </c>
      <c r="AZ35" s="60">
        <v>-235789691.78999999</v>
      </c>
      <c r="BA35" s="60">
        <v>-6502151</v>
      </c>
      <c r="BB35" s="60">
        <v>0</v>
      </c>
      <c r="BC35" s="60">
        <v>41238072</v>
      </c>
      <c r="BD35" s="60">
        <v>201661303.81999999</v>
      </c>
      <c r="BE35" s="60">
        <v>-299255.39000000013</v>
      </c>
      <c r="BF35" s="60">
        <v>3005721.32</v>
      </c>
      <c r="BG35" s="60">
        <v>3622223.32</v>
      </c>
      <c r="BH35" s="60">
        <v>0</v>
      </c>
      <c r="BI35" s="60">
        <v>0</v>
      </c>
      <c r="BJ35" s="60">
        <v>-616502</v>
      </c>
      <c r="BK35" s="60">
        <v>-3304976.71</v>
      </c>
      <c r="BL35" s="60">
        <v>0</v>
      </c>
      <c r="BM35" s="60">
        <v>0</v>
      </c>
      <c r="BN35" s="60">
        <v>0</v>
      </c>
      <c r="BO35" s="60">
        <v>-1121650.9299999997</v>
      </c>
      <c r="BP35" s="60">
        <v>-1121650.9299999997</v>
      </c>
      <c r="BQ35" s="60">
        <v>0</v>
      </c>
      <c r="BR35" s="60">
        <v>0</v>
      </c>
      <c r="BS35" s="60">
        <v>-124207038.3228</v>
      </c>
      <c r="BT35" s="60">
        <v>-67963814.070000008</v>
      </c>
      <c r="BU35" s="60">
        <v>-33826119.328000002</v>
      </c>
      <c r="BV35" s="60">
        <v>-19270804.747200001</v>
      </c>
      <c r="BW35" s="60">
        <v>0</v>
      </c>
      <c r="BX35" s="60">
        <v>-3146300.1776000001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-35812474.899999999</v>
      </c>
      <c r="CJ35" s="60">
        <v>-35812474.899999999</v>
      </c>
      <c r="CK35" s="60">
        <v>0</v>
      </c>
      <c r="CL35" s="60">
        <v>-91316605.922799945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2547226787.2192755</v>
      </c>
      <c r="E37" s="60">
        <v>2419942621.1399999</v>
      </c>
      <c r="F37" s="60">
        <v>2449296568.2799997</v>
      </c>
      <c r="G37" s="60">
        <v>-29353947.140000001</v>
      </c>
      <c r="H37" s="60">
        <v>0</v>
      </c>
      <c r="I37" s="60">
        <v>-9705269.9299998861</v>
      </c>
      <c r="J37" s="60">
        <v>-9728184.1199998856</v>
      </c>
      <c r="K37" s="60">
        <v>-2752063197.3800001</v>
      </c>
      <c r="L37" s="60">
        <v>2742335013.2600002</v>
      </c>
      <c r="M37" s="60">
        <v>22914.189999999944</v>
      </c>
      <c r="N37" s="60">
        <v>2591252.02</v>
      </c>
      <c r="O37" s="60">
        <v>-2568337.83</v>
      </c>
      <c r="P37" s="60">
        <v>0</v>
      </c>
      <c r="Q37" s="60">
        <v>0</v>
      </c>
      <c r="R37" s="60">
        <v>0</v>
      </c>
      <c r="S37" s="60">
        <v>-316326.84000000003</v>
      </c>
      <c r="T37" s="60">
        <v>0</v>
      </c>
      <c r="U37" s="60">
        <v>0</v>
      </c>
      <c r="V37" s="60">
        <v>0</v>
      </c>
      <c r="W37" s="60">
        <v>-316326.84000000003</v>
      </c>
      <c r="X37" s="60">
        <v>0</v>
      </c>
      <c r="Y37" s="60">
        <v>-316326.84000000003</v>
      </c>
      <c r="Z37" s="60">
        <v>82047229.029275298</v>
      </c>
      <c r="AA37" s="60">
        <v>82047229.029275298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11400000</v>
      </c>
      <c r="AK37" s="60">
        <v>11400000</v>
      </c>
      <c r="AL37" s="60">
        <v>0</v>
      </c>
      <c r="AM37" s="60">
        <v>43858533.82</v>
      </c>
      <c r="AN37" s="60">
        <v>75435450.640000001</v>
      </c>
      <c r="AO37" s="60">
        <v>0</v>
      </c>
      <c r="AP37" s="60">
        <v>0</v>
      </c>
      <c r="AQ37" s="60">
        <v>0</v>
      </c>
      <c r="AR37" s="60">
        <v>-31576916.82</v>
      </c>
      <c r="AS37" s="60">
        <v>-3225267759.8091984</v>
      </c>
      <c r="AT37" s="60">
        <v>-1963152562.25</v>
      </c>
      <c r="AU37" s="60">
        <v>-1963176923.75</v>
      </c>
      <c r="AV37" s="60">
        <v>24361.5</v>
      </c>
      <c r="AW37" s="60">
        <v>-360714196.09000003</v>
      </c>
      <c r="AX37" s="60">
        <v>-360626769.39000005</v>
      </c>
      <c r="AY37" s="60">
        <v>-458046601.43000007</v>
      </c>
      <c r="AZ37" s="60">
        <v>-1172392314.97</v>
      </c>
      <c r="BA37" s="60">
        <v>680679292.05999994</v>
      </c>
      <c r="BB37" s="60">
        <v>0</v>
      </c>
      <c r="BC37" s="60">
        <v>33666421.479999997</v>
      </c>
      <c r="BD37" s="60">
        <v>97419832.040000007</v>
      </c>
      <c r="BE37" s="60">
        <v>-87426.699999999953</v>
      </c>
      <c r="BF37" s="60">
        <v>227981.21000000002</v>
      </c>
      <c r="BG37" s="60">
        <v>244737.83000000002</v>
      </c>
      <c r="BH37" s="60">
        <v>0</v>
      </c>
      <c r="BI37" s="60">
        <v>0</v>
      </c>
      <c r="BJ37" s="60">
        <v>-16756.62</v>
      </c>
      <c r="BK37" s="60">
        <v>-315407.90999999997</v>
      </c>
      <c r="BL37" s="60">
        <v>2265061.7999999998</v>
      </c>
      <c r="BM37" s="60">
        <v>2265061.7999999998</v>
      </c>
      <c r="BN37" s="60">
        <v>0</v>
      </c>
      <c r="BO37" s="60">
        <v>-6215129.2699999996</v>
      </c>
      <c r="BP37" s="60">
        <v>-6215129.2699999996</v>
      </c>
      <c r="BQ37" s="60">
        <v>0</v>
      </c>
      <c r="BR37" s="60">
        <v>0</v>
      </c>
      <c r="BS37" s="60">
        <v>-897450933.99919868</v>
      </c>
      <c r="BT37" s="60">
        <v>-283897276.9000001</v>
      </c>
      <c r="BU37" s="60">
        <v>-282726022.56861556</v>
      </c>
      <c r="BV37" s="60">
        <v>-11722339.054638393</v>
      </c>
      <c r="BW37" s="60">
        <v>0</v>
      </c>
      <c r="BX37" s="60">
        <v>-31917557.410628531</v>
      </c>
      <c r="BY37" s="60">
        <v>-85372021.036230654</v>
      </c>
      <c r="BZ37" s="60">
        <v>110603.62</v>
      </c>
      <c r="CA37" s="60">
        <v>-201926320.64908546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-678040972.5899229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1420892428.1400001</v>
      </c>
      <c r="E38" s="60">
        <v>1257158170.6700001</v>
      </c>
      <c r="F38" s="60">
        <v>1268972378.6900001</v>
      </c>
      <c r="G38" s="60">
        <v>-11814208.02</v>
      </c>
      <c r="H38" s="60">
        <v>0</v>
      </c>
      <c r="I38" s="60">
        <v>-248025206.43000007</v>
      </c>
      <c r="J38" s="60">
        <v>-248025206.43000007</v>
      </c>
      <c r="K38" s="60">
        <v>-1325680820.55</v>
      </c>
      <c r="L38" s="60">
        <v>1077655614.1199999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368517975.56</v>
      </c>
      <c r="AA38" s="60">
        <v>335678398.13999999</v>
      </c>
      <c r="AB38" s="60">
        <v>14979842.109999999</v>
      </c>
      <c r="AC38" s="60">
        <v>20515625.760000002</v>
      </c>
      <c r="AD38" s="60">
        <v>-2655890.4500000002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5114527.1900000004</v>
      </c>
      <c r="AK38" s="60">
        <v>5114527.1900000004</v>
      </c>
      <c r="AL38" s="60">
        <v>0</v>
      </c>
      <c r="AM38" s="60">
        <v>38126961.150000006</v>
      </c>
      <c r="AN38" s="60">
        <v>40229282.18</v>
      </c>
      <c r="AO38" s="60">
        <v>134604.81</v>
      </c>
      <c r="AP38" s="60">
        <v>0</v>
      </c>
      <c r="AQ38" s="60">
        <v>0</v>
      </c>
      <c r="AR38" s="60">
        <v>-2236925.84</v>
      </c>
      <c r="AS38" s="60">
        <v>-1206747878.1699998</v>
      </c>
      <c r="AT38" s="60">
        <v>-740878055.1099999</v>
      </c>
      <c r="AU38" s="60">
        <v>-741020933.07999992</v>
      </c>
      <c r="AV38" s="60">
        <v>142877.97</v>
      </c>
      <c r="AW38" s="60">
        <v>-92377666.74000001</v>
      </c>
      <c r="AX38" s="60">
        <v>-92126634.99000001</v>
      </c>
      <c r="AY38" s="60">
        <v>-307939789.79000002</v>
      </c>
      <c r="AZ38" s="60">
        <v>-230669360.67000002</v>
      </c>
      <c r="BA38" s="60">
        <v>-109182924.75</v>
      </c>
      <c r="BB38" s="60">
        <v>0</v>
      </c>
      <c r="BC38" s="60">
        <v>31912495.629999999</v>
      </c>
      <c r="BD38" s="60">
        <v>215813154.80000001</v>
      </c>
      <c r="BE38" s="60">
        <v>-251031.74999999997</v>
      </c>
      <c r="BF38" s="60">
        <v>99149.59</v>
      </c>
      <c r="BG38" s="60">
        <v>81949.090000000011</v>
      </c>
      <c r="BH38" s="60">
        <v>27475.599999999999</v>
      </c>
      <c r="BI38" s="60">
        <v>0</v>
      </c>
      <c r="BJ38" s="60">
        <v>-10275.1</v>
      </c>
      <c r="BK38" s="60">
        <v>-350181.33999999997</v>
      </c>
      <c r="BL38" s="60">
        <v>0</v>
      </c>
      <c r="BM38" s="60">
        <v>0</v>
      </c>
      <c r="BN38" s="60">
        <v>0</v>
      </c>
      <c r="BO38" s="60">
        <v>-30066401.400000006</v>
      </c>
      <c r="BP38" s="60">
        <v>-30066401.400000006</v>
      </c>
      <c r="BQ38" s="60">
        <v>0</v>
      </c>
      <c r="BR38" s="60">
        <v>0</v>
      </c>
      <c r="BS38" s="60">
        <v>-193329306.19</v>
      </c>
      <c r="BT38" s="60">
        <v>-153070263.53999999</v>
      </c>
      <c r="BU38" s="60">
        <v>-23064762.91</v>
      </c>
      <c r="BV38" s="60">
        <v>-4747106.28</v>
      </c>
      <c r="BW38" s="60">
        <v>0</v>
      </c>
      <c r="BX38" s="60">
        <v>-1054392.51</v>
      </c>
      <c r="BY38" s="60">
        <v>-1642612.58</v>
      </c>
      <c r="BZ38" s="60">
        <v>0</v>
      </c>
      <c r="CA38" s="60">
        <v>-9750168.3699999992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-150096448.72999999</v>
      </c>
      <c r="CJ38" s="60">
        <v>-150096448.72999999</v>
      </c>
      <c r="CK38" s="60">
        <v>0</v>
      </c>
      <c r="CL38" s="60">
        <v>214144549.97000027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2306787254.2311158</v>
      </c>
      <c r="E39" s="60">
        <v>1597021825.6099999</v>
      </c>
      <c r="F39" s="60">
        <v>1613812607.24</v>
      </c>
      <c r="G39" s="60">
        <v>-16790781.629999999</v>
      </c>
      <c r="H39" s="60">
        <v>0</v>
      </c>
      <c r="I39" s="60">
        <v>59530313.849999972</v>
      </c>
      <c r="J39" s="60">
        <v>60176812.279999971</v>
      </c>
      <c r="K39" s="60">
        <v>-1743089659.71</v>
      </c>
      <c r="L39" s="60">
        <v>1803266471.99</v>
      </c>
      <c r="M39" s="60">
        <v>-646498.42999999993</v>
      </c>
      <c r="N39" s="60">
        <v>140967.20000000001</v>
      </c>
      <c r="O39" s="60">
        <v>-787465.63</v>
      </c>
      <c r="P39" s="60">
        <v>0</v>
      </c>
      <c r="Q39" s="60">
        <v>0</v>
      </c>
      <c r="R39" s="60">
        <v>0</v>
      </c>
      <c r="S39" s="60">
        <v>88461745.110000029</v>
      </c>
      <c r="T39" s="60">
        <v>88600416.160000026</v>
      </c>
      <c r="U39" s="60">
        <v>-280988372.45999998</v>
      </c>
      <c r="V39" s="60">
        <v>369588788.62</v>
      </c>
      <c r="W39" s="60">
        <v>-138671.04999999999</v>
      </c>
      <c r="X39" s="60">
        <v>22724.1</v>
      </c>
      <c r="Y39" s="60">
        <v>-161395.15</v>
      </c>
      <c r="Z39" s="60">
        <v>481140891.851116</v>
      </c>
      <c r="AA39" s="60">
        <v>532218873.036228</v>
      </c>
      <c r="AB39" s="60">
        <v>47850209.359273992</v>
      </c>
      <c r="AC39" s="60">
        <v>-105353777.85202199</v>
      </c>
      <c r="AD39" s="60">
        <v>3582244.6979899998</v>
      </c>
      <c r="AE39" s="60">
        <v>0</v>
      </c>
      <c r="AF39" s="60">
        <v>2843342.609646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80632477.810000002</v>
      </c>
      <c r="AN39" s="60">
        <v>152396194.86000001</v>
      </c>
      <c r="AO39" s="60">
        <v>-8502.8299999999581</v>
      </c>
      <c r="AP39" s="60">
        <v>0</v>
      </c>
      <c r="AQ39" s="60">
        <v>0</v>
      </c>
      <c r="AR39" s="60">
        <v>-71755214.219999999</v>
      </c>
      <c r="AS39" s="60">
        <v>-1997357899.1233613</v>
      </c>
      <c r="AT39" s="60">
        <v>-1581718569.9900002</v>
      </c>
      <c r="AU39" s="60">
        <v>-1581725834.7600002</v>
      </c>
      <c r="AV39" s="60">
        <v>7264.7699999999986</v>
      </c>
      <c r="AW39" s="60">
        <v>-68393001.140000045</v>
      </c>
      <c r="AX39" s="60">
        <v>-68418018.950000048</v>
      </c>
      <c r="AY39" s="60">
        <v>-618918034.71000004</v>
      </c>
      <c r="AZ39" s="60">
        <v>-641684930.18000007</v>
      </c>
      <c r="BA39" s="60">
        <v>-19332262.050000001</v>
      </c>
      <c r="BB39" s="60">
        <v>0</v>
      </c>
      <c r="BC39" s="60">
        <v>42099157.520000003</v>
      </c>
      <c r="BD39" s="60">
        <v>550500015.75999999</v>
      </c>
      <c r="BE39" s="60">
        <v>25017.81</v>
      </c>
      <c r="BF39" s="60">
        <v>16148.710000000001</v>
      </c>
      <c r="BG39" s="60">
        <v>15969.16</v>
      </c>
      <c r="BH39" s="60">
        <v>-152.46</v>
      </c>
      <c r="BI39" s="60">
        <v>0</v>
      </c>
      <c r="BJ39" s="60">
        <v>332.01</v>
      </c>
      <c r="BK39" s="60">
        <v>8869.1</v>
      </c>
      <c r="BL39" s="60">
        <v>0</v>
      </c>
      <c r="BM39" s="60">
        <v>0</v>
      </c>
      <c r="BN39" s="60">
        <v>0</v>
      </c>
      <c r="BO39" s="60">
        <v>-899717.19</v>
      </c>
      <c r="BP39" s="60">
        <v>-899717.19</v>
      </c>
      <c r="BQ39" s="60">
        <v>0</v>
      </c>
      <c r="BR39" s="60">
        <v>0</v>
      </c>
      <c r="BS39" s="60">
        <v>-342218069.21336097</v>
      </c>
      <c r="BT39" s="60">
        <v>-265806394.34171695</v>
      </c>
      <c r="BU39" s="60">
        <v>-22087423.835661002</v>
      </c>
      <c r="BV39" s="60">
        <v>-32529491.004884996</v>
      </c>
      <c r="BW39" s="60">
        <v>0</v>
      </c>
      <c r="BX39" s="60">
        <v>-3183068.0585199995</v>
      </c>
      <c r="BY39" s="60">
        <v>-18609866.310798001</v>
      </c>
      <c r="BZ39" s="60">
        <v>0</v>
      </c>
      <c r="CA39" s="60">
        <v>-1825.6617800000001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-4128541.59</v>
      </c>
      <c r="CJ39" s="60">
        <v>-4128541.59</v>
      </c>
      <c r="CK39" s="60">
        <v>0</v>
      </c>
      <c r="CL39" s="60">
        <v>309429355.10775447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363580851.91999996</v>
      </c>
      <c r="E40" s="60">
        <v>415034467.57999998</v>
      </c>
      <c r="F40" s="60">
        <v>428441711.77999997</v>
      </c>
      <c r="G40" s="60">
        <v>-13407244.199999999</v>
      </c>
      <c r="H40" s="60">
        <v>0</v>
      </c>
      <c r="I40" s="60">
        <v>-111812668.86000001</v>
      </c>
      <c r="J40" s="60">
        <v>-111812668.86000001</v>
      </c>
      <c r="K40" s="60">
        <v>-423379541.24000001</v>
      </c>
      <c r="L40" s="60">
        <v>311566872.38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64723351.359999999</v>
      </c>
      <c r="AA40" s="60">
        <v>43442242.689999998</v>
      </c>
      <c r="AB40" s="60">
        <v>3106306.51</v>
      </c>
      <c r="AC40" s="60">
        <v>18174802.16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-4364298.16</v>
      </c>
      <c r="AN40" s="60">
        <v>-4364298.16</v>
      </c>
      <c r="AO40" s="60">
        <v>0</v>
      </c>
      <c r="AP40" s="60">
        <v>0</v>
      </c>
      <c r="AQ40" s="60">
        <v>0</v>
      </c>
      <c r="AR40" s="60">
        <v>0</v>
      </c>
      <c r="AS40" s="60">
        <v>-403888610.64999992</v>
      </c>
      <c r="AT40" s="60">
        <v>-207878035.81999999</v>
      </c>
      <c r="AU40" s="60">
        <v>-207878035.81999999</v>
      </c>
      <c r="AV40" s="60">
        <v>0</v>
      </c>
      <c r="AW40" s="60">
        <v>5974770.5700000469</v>
      </c>
      <c r="AX40" s="60">
        <v>6363393.9200000465</v>
      </c>
      <c r="AY40" s="60">
        <v>-188220582.64999998</v>
      </c>
      <c r="AZ40" s="60">
        <v>-143476022.16999999</v>
      </c>
      <c r="BA40" s="60">
        <v>-107934919.36</v>
      </c>
      <c r="BB40" s="60">
        <v>0</v>
      </c>
      <c r="BC40" s="60">
        <v>63190358.880000003</v>
      </c>
      <c r="BD40" s="60">
        <v>194583976.57000002</v>
      </c>
      <c r="BE40" s="60">
        <v>-388623.35000000003</v>
      </c>
      <c r="BF40" s="60">
        <v>-35440.840000000004</v>
      </c>
      <c r="BG40" s="60">
        <v>-47339.22</v>
      </c>
      <c r="BH40" s="60">
        <v>0</v>
      </c>
      <c r="BI40" s="60">
        <v>0</v>
      </c>
      <c r="BJ40" s="60">
        <v>11898.38</v>
      </c>
      <c r="BK40" s="60">
        <v>-353182.51</v>
      </c>
      <c r="BL40" s="60">
        <v>0</v>
      </c>
      <c r="BM40" s="60">
        <v>0</v>
      </c>
      <c r="BN40" s="60">
        <v>0</v>
      </c>
      <c r="BO40" s="60">
        <v>-569547.94999999995</v>
      </c>
      <c r="BP40" s="60">
        <v>-569547.94999999995</v>
      </c>
      <c r="BQ40" s="60">
        <v>0</v>
      </c>
      <c r="BR40" s="60">
        <v>0</v>
      </c>
      <c r="BS40" s="60">
        <v>-184564496.76000002</v>
      </c>
      <c r="BT40" s="60">
        <v>-47958301.210000008</v>
      </c>
      <c r="BU40" s="60">
        <v>-69311560.25</v>
      </c>
      <c r="BV40" s="60">
        <v>-48522679.760000005</v>
      </c>
      <c r="BW40" s="60">
        <v>0</v>
      </c>
      <c r="BX40" s="60">
        <v>-11934630.119999999</v>
      </c>
      <c r="BY40" s="60">
        <v>-4986408.7300000004</v>
      </c>
      <c r="BZ40" s="60">
        <v>0</v>
      </c>
      <c r="CA40" s="60">
        <v>-1850916.69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-16851300.690000001</v>
      </c>
      <c r="CJ40" s="60">
        <v>-16851300.690000001</v>
      </c>
      <c r="CK40" s="60">
        <v>0</v>
      </c>
      <c r="CL40" s="60">
        <v>-40307758.729999959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1429086352.7183471</v>
      </c>
      <c r="E41" s="60">
        <v>2110912892.6599681</v>
      </c>
      <c r="F41" s="60">
        <v>2084069278.1999681</v>
      </c>
      <c r="G41" s="60">
        <v>26843614.460000001</v>
      </c>
      <c r="H41" s="60">
        <v>0</v>
      </c>
      <c r="I41" s="60">
        <v>-988066323.13999999</v>
      </c>
      <c r="J41" s="60">
        <v>-680730247.72000003</v>
      </c>
      <c r="K41" s="60">
        <v>-1998124850.47</v>
      </c>
      <c r="L41" s="60">
        <v>1317394602.75</v>
      </c>
      <c r="M41" s="60">
        <v>-307336075.41999996</v>
      </c>
      <c r="N41" s="60">
        <v>116001972.23</v>
      </c>
      <c r="O41" s="60">
        <v>-423338047.64999998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164929182.80837917</v>
      </c>
      <c r="AA41" s="60">
        <v>164929182.80837917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44525328.299999997</v>
      </c>
      <c r="AK41" s="60">
        <v>44525328.299999997</v>
      </c>
      <c r="AL41" s="60">
        <v>0</v>
      </c>
      <c r="AM41" s="60">
        <v>96785272.090000004</v>
      </c>
      <c r="AN41" s="60">
        <v>78790444.969999999</v>
      </c>
      <c r="AO41" s="60">
        <v>-11312712.99</v>
      </c>
      <c r="AP41" s="60">
        <v>0</v>
      </c>
      <c r="AQ41" s="60">
        <v>0</v>
      </c>
      <c r="AR41" s="60">
        <v>29307540.109999999</v>
      </c>
      <c r="AS41" s="60">
        <v>-1466088789.2499998</v>
      </c>
      <c r="AT41" s="60">
        <v>-704147807.76999974</v>
      </c>
      <c r="AU41" s="60">
        <v>-1022743614.8799998</v>
      </c>
      <c r="AV41" s="60">
        <v>318595807.10999995</v>
      </c>
      <c r="AW41" s="60">
        <v>-213463817.66999996</v>
      </c>
      <c r="AX41" s="60">
        <v>-167298451.46999997</v>
      </c>
      <c r="AY41" s="60">
        <v>-529917606.56999999</v>
      </c>
      <c r="AZ41" s="60">
        <v>-519938599.70999998</v>
      </c>
      <c r="BA41" s="60">
        <v>-44338553.670000002</v>
      </c>
      <c r="BB41" s="60">
        <v>0</v>
      </c>
      <c r="BC41" s="60">
        <v>34359546.810000002</v>
      </c>
      <c r="BD41" s="60">
        <v>362619155.10000002</v>
      </c>
      <c r="BE41" s="60">
        <v>-46165366.200000003</v>
      </c>
      <c r="BF41" s="60">
        <v>102397826.76000001</v>
      </c>
      <c r="BG41" s="60">
        <v>99754234.700000018</v>
      </c>
      <c r="BH41" s="60">
        <v>9283005.8499999996</v>
      </c>
      <c r="BI41" s="60">
        <v>0</v>
      </c>
      <c r="BJ41" s="60">
        <v>-6639413.79</v>
      </c>
      <c r="BK41" s="60">
        <v>-148563192.96000001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-548477163.81000006</v>
      </c>
      <c r="BT41" s="60">
        <v>-229409774.79000002</v>
      </c>
      <c r="BU41" s="60">
        <v>-139667123.93000001</v>
      </c>
      <c r="BV41" s="60">
        <v>-45521972.700000003</v>
      </c>
      <c r="BW41" s="60">
        <v>0</v>
      </c>
      <c r="BX41" s="60">
        <v>-38462211.100000001</v>
      </c>
      <c r="BY41" s="60">
        <v>-23042740.210000001</v>
      </c>
      <c r="BZ41" s="60">
        <v>64513934.18999999</v>
      </c>
      <c r="CA41" s="60">
        <v>-136887275.27000001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-37002436.531652689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1065485430.9799991</v>
      </c>
      <c r="E42" s="60">
        <v>875643313.05000007</v>
      </c>
      <c r="F42" s="60">
        <v>883165416.1500001</v>
      </c>
      <c r="G42" s="60">
        <v>-7522103.0999999996</v>
      </c>
      <c r="H42" s="60">
        <v>0</v>
      </c>
      <c r="I42" s="60">
        <v>232371864.13999915</v>
      </c>
      <c r="J42" s="60">
        <v>232371864.13999915</v>
      </c>
      <c r="K42" s="60">
        <v>-1196374161.0400009</v>
      </c>
      <c r="L42" s="60">
        <v>1428746025.1800001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-7752072.5300000031</v>
      </c>
      <c r="T42" s="60">
        <v>-7752072.5300000031</v>
      </c>
      <c r="U42" s="60">
        <v>-17352790.000000004</v>
      </c>
      <c r="V42" s="60">
        <v>9600717.4700000007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1897396.8</v>
      </c>
      <c r="AK42" s="60">
        <v>1897396.8</v>
      </c>
      <c r="AL42" s="60">
        <v>0</v>
      </c>
      <c r="AM42" s="60">
        <v>-36675070.480000079</v>
      </c>
      <c r="AN42" s="60">
        <v>-23651543.150000095</v>
      </c>
      <c r="AO42" s="60">
        <v>0</v>
      </c>
      <c r="AP42" s="60">
        <v>0</v>
      </c>
      <c r="AQ42" s="60">
        <v>0</v>
      </c>
      <c r="AR42" s="60">
        <v>-13023527.329999983</v>
      </c>
      <c r="AS42" s="60">
        <v>-1367557967.4674916</v>
      </c>
      <c r="AT42" s="60">
        <v>-906429482.24000001</v>
      </c>
      <c r="AU42" s="60">
        <v>-906429482.24000001</v>
      </c>
      <c r="AV42" s="60">
        <v>0</v>
      </c>
      <c r="AW42" s="60">
        <v>-81787505.709999919</v>
      </c>
      <c r="AX42" s="60">
        <v>-81787505.709999919</v>
      </c>
      <c r="AY42" s="60">
        <v>-435589993.12999994</v>
      </c>
      <c r="AZ42" s="60">
        <v>-459763874.24999994</v>
      </c>
      <c r="BA42" s="60">
        <v>-5455198.5100000054</v>
      </c>
      <c r="BB42" s="60">
        <v>0</v>
      </c>
      <c r="BC42" s="60">
        <v>29629079.63000001</v>
      </c>
      <c r="BD42" s="60">
        <v>353802487.42000002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-256850928.29749173</v>
      </c>
      <c r="BT42" s="60">
        <v>-183373512.8900001</v>
      </c>
      <c r="BU42" s="60">
        <v>-39964113.176755041</v>
      </c>
      <c r="BV42" s="60">
        <v>-27875339.828916889</v>
      </c>
      <c r="BW42" s="60">
        <v>0</v>
      </c>
      <c r="BX42" s="60">
        <v>-3172329.7349647465</v>
      </c>
      <c r="BY42" s="60">
        <v>-2465632.6668549394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-122490051.22</v>
      </c>
      <c r="CJ42" s="60">
        <v>-122490051.22</v>
      </c>
      <c r="CK42" s="60">
        <v>0</v>
      </c>
      <c r="CL42" s="60">
        <v>-302072536.48749256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1313945.3900000001</v>
      </c>
      <c r="E43" s="60">
        <v>-139272.04</v>
      </c>
      <c r="F43" s="60">
        <v>-139272.04</v>
      </c>
      <c r="G43" s="60">
        <v>0</v>
      </c>
      <c r="H43" s="60">
        <v>0</v>
      </c>
      <c r="I43" s="60">
        <v>1793090.55</v>
      </c>
      <c r="J43" s="60">
        <v>1793090.55</v>
      </c>
      <c r="K43" s="60">
        <v>-9403.44</v>
      </c>
      <c r="L43" s="60">
        <v>1802493.99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-339873.12</v>
      </c>
      <c r="AN43" s="60">
        <v>-339873.12</v>
      </c>
      <c r="AO43" s="60">
        <v>0</v>
      </c>
      <c r="AP43" s="60">
        <v>0</v>
      </c>
      <c r="AQ43" s="60">
        <v>0</v>
      </c>
      <c r="AR43" s="60">
        <v>0</v>
      </c>
      <c r="AS43" s="60">
        <v>-6361838.5165000232</v>
      </c>
      <c r="AT43" s="60">
        <v>-4749035.59</v>
      </c>
      <c r="AU43" s="60">
        <v>-4749035.59</v>
      </c>
      <c r="AV43" s="60">
        <v>0</v>
      </c>
      <c r="AW43" s="60">
        <v>9874641.9699999988</v>
      </c>
      <c r="AX43" s="60">
        <v>9874641.9699999988</v>
      </c>
      <c r="AY43" s="60">
        <v>-3246199.04</v>
      </c>
      <c r="AZ43" s="60">
        <v>-3246199.04</v>
      </c>
      <c r="BA43" s="60">
        <v>0</v>
      </c>
      <c r="BB43" s="60">
        <v>0</v>
      </c>
      <c r="BC43" s="60">
        <v>0</v>
      </c>
      <c r="BD43" s="60">
        <v>13120841.01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-11017261.186500022</v>
      </c>
      <c r="BT43" s="60">
        <v>-221621.82</v>
      </c>
      <c r="BU43" s="60">
        <v>-7590393.547982078</v>
      </c>
      <c r="BV43" s="60">
        <v>-3022128.8032052894</v>
      </c>
      <c r="BW43" s="60">
        <v>0</v>
      </c>
      <c r="BX43" s="60">
        <v>-25502.46608369282</v>
      </c>
      <c r="BY43" s="60">
        <v>-157614.54922896239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-470183.71</v>
      </c>
      <c r="CJ43" s="60">
        <v>-470183.71</v>
      </c>
      <c r="CK43" s="60">
        <v>0</v>
      </c>
      <c r="CL43" s="60">
        <v>-5047893.1265000235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11398340.51</v>
      </c>
      <c r="E44" s="60">
        <v>15446193.529999999</v>
      </c>
      <c r="F44" s="60">
        <v>16607193.529999999</v>
      </c>
      <c r="G44" s="60">
        <v>-1161000</v>
      </c>
      <c r="H44" s="60">
        <v>0</v>
      </c>
      <c r="I44" s="60">
        <v>-275235.01999999955</v>
      </c>
      <c r="J44" s="60">
        <v>-275235.01999999955</v>
      </c>
      <c r="K44" s="60">
        <v>-12965908.16</v>
      </c>
      <c r="L44" s="60">
        <v>12690673.140000001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-476461</v>
      </c>
      <c r="T44" s="60">
        <v>-476461</v>
      </c>
      <c r="U44" s="60">
        <v>-6188897</v>
      </c>
      <c r="V44" s="60">
        <v>5712436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113840</v>
      </c>
      <c r="AK44" s="60">
        <v>113840</v>
      </c>
      <c r="AL44" s="60">
        <v>0</v>
      </c>
      <c r="AM44" s="60">
        <v>-3409997</v>
      </c>
      <c r="AN44" s="60">
        <v>-3409997</v>
      </c>
      <c r="AO44" s="60">
        <v>0</v>
      </c>
      <c r="AP44" s="60">
        <v>0</v>
      </c>
      <c r="AQ44" s="60">
        <v>0</v>
      </c>
      <c r="AR44" s="60">
        <v>0</v>
      </c>
      <c r="AS44" s="60">
        <v>-40375936.678478062</v>
      </c>
      <c r="AT44" s="60">
        <v>-26907465.389999997</v>
      </c>
      <c r="AU44" s="60">
        <v>-26907465.389999997</v>
      </c>
      <c r="AV44" s="60">
        <v>0</v>
      </c>
      <c r="AW44" s="60">
        <v>15509874.92</v>
      </c>
      <c r="AX44" s="60">
        <v>15509874.92</v>
      </c>
      <c r="AY44" s="60">
        <v>-9885467.5499999989</v>
      </c>
      <c r="AZ44" s="60">
        <v>-13782581.549999999</v>
      </c>
      <c r="BA44" s="60">
        <v>3224699</v>
      </c>
      <c r="BB44" s="60">
        <v>0</v>
      </c>
      <c r="BC44" s="60">
        <v>672415</v>
      </c>
      <c r="BD44" s="60">
        <v>25395342.469999999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-25486755.498478066</v>
      </c>
      <c r="BT44" s="60">
        <v>-2447366.04</v>
      </c>
      <c r="BU44" s="60">
        <v>-12219937.651836054</v>
      </c>
      <c r="BV44" s="60">
        <v>-9356068.9988470618</v>
      </c>
      <c r="BW44" s="60">
        <v>0</v>
      </c>
      <c r="BX44" s="60">
        <v>-73271.985239318994</v>
      </c>
      <c r="BY44" s="60">
        <v>-1390110.8225556288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-3491590.71</v>
      </c>
      <c r="CJ44" s="60">
        <v>-3491590.71</v>
      </c>
      <c r="CK44" s="60">
        <v>0</v>
      </c>
      <c r="CL44" s="60">
        <v>-28977596.168478064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3915251806.1200004</v>
      </c>
      <c r="E45" s="60">
        <v>3461556044.3800001</v>
      </c>
      <c r="F45" s="60">
        <v>3505207435.1900001</v>
      </c>
      <c r="G45" s="60">
        <v>-43651390.810000002</v>
      </c>
      <c r="H45" s="60">
        <v>0</v>
      </c>
      <c r="I45" s="60">
        <v>-308443094.46000004</v>
      </c>
      <c r="J45" s="60">
        <v>-308443094.46000004</v>
      </c>
      <c r="K45" s="60">
        <v>-3820736952.71</v>
      </c>
      <c r="L45" s="60">
        <v>3512293858.25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721526652.00999999</v>
      </c>
      <c r="AA45" s="60">
        <v>63460645.890000001</v>
      </c>
      <c r="AB45" s="60">
        <v>0</v>
      </c>
      <c r="AC45" s="60">
        <v>604646281.56000006</v>
      </c>
      <c r="AD45" s="60">
        <v>53191553.530000001</v>
      </c>
      <c r="AE45" s="60">
        <v>0</v>
      </c>
      <c r="AF45" s="60">
        <v>0</v>
      </c>
      <c r="AG45" s="60">
        <v>0</v>
      </c>
      <c r="AH45" s="60">
        <v>228171.03</v>
      </c>
      <c r="AI45" s="60">
        <v>0</v>
      </c>
      <c r="AJ45" s="60">
        <v>9450000</v>
      </c>
      <c r="AK45" s="60">
        <v>9450000</v>
      </c>
      <c r="AL45" s="60">
        <v>0</v>
      </c>
      <c r="AM45" s="60">
        <v>31162204.189999968</v>
      </c>
      <c r="AN45" s="60">
        <v>281516021.38999999</v>
      </c>
      <c r="AO45" s="60">
        <v>0</v>
      </c>
      <c r="AP45" s="60">
        <v>-3611609.93</v>
      </c>
      <c r="AQ45" s="60">
        <v>0</v>
      </c>
      <c r="AR45" s="60">
        <v>-246742207.27000001</v>
      </c>
      <c r="AS45" s="60">
        <v>-3438076239.6639094</v>
      </c>
      <c r="AT45" s="60">
        <v>-2316536521.8399992</v>
      </c>
      <c r="AU45" s="60">
        <v>-2316536521.8399992</v>
      </c>
      <c r="AV45" s="60">
        <v>0</v>
      </c>
      <c r="AW45" s="60">
        <v>-182163266.02999997</v>
      </c>
      <c r="AX45" s="60">
        <v>-182163266.02999997</v>
      </c>
      <c r="AY45" s="60">
        <v>-771503776.15999997</v>
      </c>
      <c r="AZ45" s="60">
        <v>-1023636827.2399999</v>
      </c>
      <c r="BA45" s="60">
        <v>209452228.16999999</v>
      </c>
      <c r="BB45" s="60">
        <v>0</v>
      </c>
      <c r="BC45" s="60">
        <v>42680822.909999996</v>
      </c>
      <c r="BD45" s="60">
        <v>589340510.13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-15369155.77</v>
      </c>
      <c r="BP45" s="60">
        <v>-15369155.77</v>
      </c>
      <c r="BQ45" s="60">
        <v>0</v>
      </c>
      <c r="BR45" s="60">
        <v>0</v>
      </c>
      <c r="BS45" s="60">
        <v>-682967112.92391062</v>
      </c>
      <c r="BT45" s="60">
        <v>-482536364.81999999</v>
      </c>
      <c r="BU45" s="60">
        <v>-84382649.621643424</v>
      </c>
      <c r="BV45" s="60">
        <v>-7335748.3458210155</v>
      </c>
      <c r="BW45" s="60">
        <v>0</v>
      </c>
      <c r="BX45" s="60">
        <v>-34765071.245276459</v>
      </c>
      <c r="BY45" s="60">
        <v>-53336903.252247542</v>
      </c>
      <c r="BZ45" s="60">
        <v>0</v>
      </c>
      <c r="CA45" s="60">
        <v>-20610375.638922114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-241040183.09999999</v>
      </c>
      <c r="CJ45" s="60">
        <v>-241040183.09999999</v>
      </c>
      <c r="CK45" s="60">
        <v>0</v>
      </c>
      <c r="CL45" s="60">
        <v>477175566.45609093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-2566982.8899999992</v>
      </c>
      <c r="E48" s="60">
        <v>2897176.6300000004</v>
      </c>
      <c r="F48" s="60">
        <v>3265700.47</v>
      </c>
      <c r="G48" s="60">
        <v>-368523.84</v>
      </c>
      <c r="H48" s="60">
        <v>0</v>
      </c>
      <c r="I48" s="60">
        <v>-2528700.4899999998</v>
      </c>
      <c r="J48" s="60">
        <v>-2528700.4899999998</v>
      </c>
      <c r="K48" s="60">
        <v>-3039090.28</v>
      </c>
      <c r="L48" s="60">
        <v>510389.79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-4629187.38</v>
      </c>
      <c r="T48" s="60">
        <v>-4629187.38</v>
      </c>
      <c r="U48" s="60">
        <v>-4629187.38</v>
      </c>
      <c r="V48" s="60">
        <v>0</v>
      </c>
      <c r="W48" s="60">
        <v>0</v>
      </c>
      <c r="X48" s="60">
        <v>0</v>
      </c>
      <c r="Y48" s="60">
        <v>0</v>
      </c>
      <c r="Z48" s="60">
        <v>1317893.53</v>
      </c>
      <c r="AA48" s="60">
        <v>562497.84</v>
      </c>
      <c r="AB48" s="60">
        <v>0</v>
      </c>
      <c r="AC48" s="60">
        <v>670732.26</v>
      </c>
      <c r="AD48" s="60">
        <v>84663.43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375834.82</v>
      </c>
      <c r="AN48" s="60">
        <v>375834.82</v>
      </c>
      <c r="AO48" s="60">
        <v>0</v>
      </c>
      <c r="AP48" s="60">
        <v>0</v>
      </c>
      <c r="AQ48" s="60">
        <v>0</v>
      </c>
      <c r="AR48" s="60">
        <v>0</v>
      </c>
      <c r="AS48" s="60">
        <v>-2648793.5499999998</v>
      </c>
      <c r="AT48" s="60">
        <v>-624050.53</v>
      </c>
      <c r="AU48" s="60">
        <v>-624050.53</v>
      </c>
      <c r="AV48" s="60">
        <v>0</v>
      </c>
      <c r="AW48" s="60">
        <v>-1829744.8899999997</v>
      </c>
      <c r="AX48" s="60">
        <v>-1829744.8899999997</v>
      </c>
      <c r="AY48" s="60">
        <v>-2529976.1799999997</v>
      </c>
      <c r="AZ48" s="60">
        <v>-1837040.1300000001</v>
      </c>
      <c r="BA48" s="60">
        <v>-856979</v>
      </c>
      <c r="BB48" s="60">
        <v>0</v>
      </c>
      <c r="BC48" s="60">
        <v>164042.95000000001</v>
      </c>
      <c r="BD48" s="60">
        <v>700231.29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-19007</v>
      </c>
      <c r="BP48" s="60">
        <v>-19007</v>
      </c>
      <c r="BQ48" s="60">
        <v>0</v>
      </c>
      <c r="BR48" s="60">
        <v>0</v>
      </c>
      <c r="BS48" s="60">
        <v>-175991.13</v>
      </c>
      <c r="BT48" s="60">
        <v>-100213.57</v>
      </c>
      <c r="BU48" s="60">
        <v>-24237.22</v>
      </c>
      <c r="BV48" s="60">
        <v>-41580.76</v>
      </c>
      <c r="BW48" s="60">
        <v>0</v>
      </c>
      <c r="BX48" s="60">
        <v>-588.21</v>
      </c>
      <c r="BY48" s="60">
        <v>-9371.3700000000008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-5215776.4399999995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140101980.69</v>
      </c>
      <c r="E49" s="60">
        <v>135082882.37</v>
      </c>
      <c r="F49" s="60">
        <v>138626333.75999999</v>
      </c>
      <c r="G49" s="60">
        <v>-3543451.39</v>
      </c>
      <c r="H49" s="60">
        <v>0</v>
      </c>
      <c r="I49" s="60">
        <v>-5454247.1599999964</v>
      </c>
      <c r="J49" s="60">
        <v>-5454247.1599999964</v>
      </c>
      <c r="K49" s="60">
        <v>-158253360.27000001</v>
      </c>
      <c r="L49" s="60">
        <v>152799113.11000001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4752989.3199999994</v>
      </c>
      <c r="AA49" s="60">
        <v>4596690.26</v>
      </c>
      <c r="AB49" s="60">
        <v>0</v>
      </c>
      <c r="AC49" s="60">
        <v>0</v>
      </c>
      <c r="AD49" s="60">
        <v>156299.06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142500</v>
      </c>
      <c r="AK49" s="60">
        <v>142500</v>
      </c>
      <c r="AL49" s="60">
        <v>0</v>
      </c>
      <c r="AM49" s="60">
        <v>5577856.1600000001</v>
      </c>
      <c r="AN49" s="60">
        <v>5666418.0300000003</v>
      </c>
      <c r="AO49" s="60">
        <v>0</v>
      </c>
      <c r="AP49" s="60">
        <v>0</v>
      </c>
      <c r="AQ49" s="60">
        <v>0</v>
      </c>
      <c r="AR49" s="60">
        <v>-88561.87</v>
      </c>
      <c r="AS49" s="60">
        <v>-173656540.49999997</v>
      </c>
      <c r="AT49" s="60">
        <v>-62779797.82</v>
      </c>
      <c r="AU49" s="60">
        <v>-62779797.82</v>
      </c>
      <c r="AV49" s="60">
        <v>0</v>
      </c>
      <c r="AW49" s="60">
        <v>-27440651.170000002</v>
      </c>
      <c r="AX49" s="60">
        <v>-27440651.170000002</v>
      </c>
      <c r="AY49" s="60">
        <v>-102086210.05</v>
      </c>
      <c r="AZ49" s="60">
        <v>-87085287</v>
      </c>
      <c r="BA49" s="60">
        <v>-15000923.050000001</v>
      </c>
      <c r="BB49" s="60">
        <v>0</v>
      </c>
      <c r="BC49" s="60">
        <v>0</v>
      </c>
      <c r="BD49" s="60">
        <v>74645558.879999995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-602806.38</v>
      </c>
      <c r="BP49" s="60">
        <v>-602806.38</v>
      </c>
      <c r="BQ49" s="60">
        <v>0</v>
      </c>
      <c r="BR49" s="60">
        <v>0</v>
      </c>
      <c r="BS49" s="60">
        <v>-73358784.529999986</v>
      </c>
      <c r="BT49" s="60">
        <v>-30564253.110000003</v>
      </c>
      <c r="BU49" s="60">
        <v>-33744837.219999999</v>
      </c>
      <c r="BV49" s="60">
        <v>-414894.4</v>
      </c>
      <c r="BW49" s="60">
        <v>0</v>
      </c>
      <c r="BX49" s="60">
        <v>-49056.959999999999</v>
      </c>
      <c r="BY49" s="60">
        <v>-7240627.71</v>
      </c>
      <c r="BZ49" s="60">
        <v>0</v>
      </c>
      <c r="CA49" s="60">
        <v>-1345115.13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-9474500.6000000015</v>
      </c>
      <c r="CJ49" s="60">
        <v>-9474500.6000000015</v>
      </c>
      <c r="CK49" s="60">
        <v>0</v>
      </c>
      <c r="CL49" s="60">
        <v>-33554559.809999973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86270938.679999977</v>
      </c>
      <c r="E50" s="60">
        <v>94660870.469999999</v>
      </c>
      <c r="F50" s="60">
        <v>94660870.469999999</v>
      </c>
      <c r="G50" s="60">
        <v>0</v>
      </c>
      <c r="H50" s="60">
        <v>0</v>
      </c>
      <c r="I50" s="60">
        <v>-22505725.050000012</v>
      </c>
      <c r="J50" s="60">
        <v>-22505725.050000012</v>
      </c>
      <c r="K50" s="60">
        <v>-98170787.120000005</v>
      </c>
      <c r="L50" s="60">
        <v>75665062.069999993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7689780.0999999996</v>
      </c>
      <c r="AA50" s="60">
        <v>6054795.2599999998</v>
      </c>
      <c r="AB50" s="60">
        <v>0</v>
      </c>
      <c r="AC50" s="60">
        <v>0</v>
      </c>
      <c r="AD50" s="60">
        <v>1634984.84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6426013.1600000001</v>
      </c>
      <c r="AN50" s="60">
        <v>6426013.1600000001</v>
      </c>
      <c r="AO50" s="60">
        <v>0</v>
      </c>
      <c r="AP50" s="60">
        <v>0</v>
      </c>
      <c r="AQ50" s="60">
        <v>0</v>
      </c>
      <c r="AR50" s="60">
        <v>0</v>
      </c>
      <c r="AS50" s="60">
        <v>-131598657.37</v>
      </c>
      <c r="AT50" s="60">
        <v>-55071779.150000013</v>
      </c>
      <c r="AU50" s="60">
        <v>-55071779.150000013</v>
      </c>
      <c r="AV50" s="60">
        <v>0</v>
      </c>
      <c r="AW50" s="60">
        <v>-324090.1099999994</v>
      </c>
      <c r="AX50" s="60">
        <v>-324090.1099999994</v>
      </c>
      <c r="AY50" s="60">
        <v>-20921227.16</v>
      </c>
      <c r="AZ50" s="60">
        <v>-36013170.030000001</v>
      </c>
      <c r="BA50" s="60">
        <v>13668869.07</v>
      </c>
      <c r="BB50" s="60">
        <v>0</v>
      </c>
      <c r="BC50" s="60">
        <v>1423073.8</v>
      </c>
      <c r="BD50" s="60">
        <v>20597137.050000001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-577979.18999999994</v>
      </c>
      <c r="BP50" s="60">
        <v>-577979.18999999994</v>
      </c>
      <c r="BQ50" s="60">
        <v>0</v>
      </c>
      <c r="BR50" s="60">
        <v>0</v>
      </c>
      <c r="BS50" s="60">
        <v>-71436397.299999997</v>
      </c>
      <c r="BT50" s="60">
        <v>-6407546.9699999997</v>
      </c>
      <c r="BU50" s="60">
        <v>-19676153.329999998</v>
      </c>
      <c r="BV50" s="60">
        <v>-13674204.41</v>
      </c>
      <c r="BW50" s="60">
        <v>0</v>
      </c>
      <c r="BX50" s="60">
        <v>-30299715.449999999</v>
      </c>
      <c r="BY50" s="60">
        <v>-1378777.14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-4188411.62</v>
      </c>
      <c r="CJ50" s="60">
        <v>-4188411.62</v>
      </c>
      <c r="CK50" s="60">
        <v>0</v>
      </c>
      <c r="CL50" s="60">
        <v>-45327718.690000027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108342997.57999998</v>
      </c>
      <c r="E74" s="60">
        <v>90535930.099999994</v>
      </c>
      <c r="F74" s="60">
        <v>90535930.099999994</v>
      </c>
      <c r="G74" s="60">
        <v>0</v>
      </c>
      <c r="H74" s="60">
        <v>0</v>
      </c>
      <c r="I74" s="60">
        <v>-9717514.9300000072</v>
      </c>
      <c r="J74" s="60">
        <v>-9717514.9300000072</v>
      </c>
      <c r="K74" s="60">
        <v>-81530123.790000007</v>
      </c>
      <c r="L74" s="60">
        <v>71812608.859999999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21242827.449999999</v>
      </c>
      <c r="AA74" s="60">
        <v>11835885.140000001</v>
      </c>
      <c r="AB74" s="60">
        <v>2227394.34</v>
      </c>
      <c r="AC74" s="60">
        <v>4709024.78</v>
      </c>
      <c r="AD74" s="60">
        <v>1949192.45</v>
      </c>
      <c r="AE74" s="60">
        <v>0</v>
      </c>
      <c r="AF74" s="60">
        <v>0</v>
      </c>
      <c r="AG74" s="60">
        <v>0</v>
      </c>
      <c r="AH74" s="60">
        <v>521330.74</v>
      </c>
      <c r="AI74" s="60">
        <v>0</v>
      </c>
      <c r="AJ74" s="60">
        <v>6281754.96</v>
      </c>
      <c r="AK74" s="60">
        <v>5963886.6100000003</v>
      </c>
      <c r="AL74" s="60">
        <v>317868.34999999998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-94037335.969999999</v>
      </c>
      <c r="AT74" s="60">
        <v>-47822104.699999996</v>
      </c>
      <c r="AU74" s="60">
        <v>-47860179.789999999</v>
      </c>
      <c r="AV74" s="60">
        <v>38075.089999999997</v>
      </c>
      <c r="AW74" s="60">
        <v>-2247770.769999994</v>
      </c>
      <c r="AX74" s="60">
        <v>-2324712.099999994</v>
      </c>
      <c r="AY74" s="60">
        <v>-119132046.25999999</v>
      </c>
      <c r="AZ74" s="60">
        <v>-53833034.969999999</v>
      </c>
      <c r="BA74" s="60">
        <v>-65299011.289999999</v>
      </c>
      <c r="BB74" s="60">
        <v>0</v>
      </c>
      <c r="BC74" s="60">
        <v>0</v>
      </c>
      <c r="BD74" s="60">
        <v>116807334.16</v>
      </c>
      <c r="BE74" s="60">
        <v>76941.330000000075</v>
      </c>
      <c r="BF74" s="60">
        <v>1625026.6400000001</v>
      </c>
      <c r="BG74" s="60">
        <v>1626048.85</v>
      </c>
      <c r="BH74" s="60">
        <v>-1022.21</v>
      </c>
      <c r="BI74" s="60">
        <v>0</v>
      </c>
      <c r="BJ74" s="60">
        <v>0</v>
      </c>
      <c r="BK74" s="60">
        <v>-1548085.31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-43967460.5</v>
      </c>
      <c r="BT74" s="60">
        <v>-29563756.420000002</v>
      </c>
      <c r="BU74" s="60">
        <v>-5323346.93</v>
      </c>
      <c r="BV74" s="60">
        <v>-1341715.72</v>
      </c>
      <c r="BW74" s="60">
        <v>0</v>
      </c>
      <c r="BX74" s="60">
        <v>0</v>
      </c>
      <c r="BY74" s="60">
        <v>-299263.67</v>
      </c>
      <c r="BZ74" s="60">
        <v>0</v>
      </c>
      <c r="CA74" s="60">
        <v>-7439377.7599999998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14305661.609999985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-2142.2472263636114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-2142.2472263636114</v>
      </c>
      <c r="BT75" s="60">
        <v>0</v>
      </c>
      <c r="BU75" s="60">
        <v>-1424.4671196535301</v>
      </c>
      <c r="BV75" s="60">
        <v>-694.71581819117307</v>
      </c>
      <c r="BW75" s="60">
        <v>0</v>
      </c>
      <c r="BX75" s="60">
        <v>0</v>
      </c>
      <c r="BY75" s="60">
        <v>-2.6112899560519902</v>
      </c>
      <c r="BZ75" s="60">
        <v>0</v>
      </c>
      <c r="CA75" s="60">
        <v>-20.45299856285617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-2142.2472263636114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187537923.66</v>
      </c>
      <c r="E76" s="60">
        <v>178770770.94999999</v>
      </c>
      <c r="F76" s="60">
        <v>218674964.5</v>
      </c>
      <c r="G76" s="60">
        <v>-39904193.549999997</v>
      </c>
      <c r="H76" s="60">
        <v>0</v>
      </c>
      <c r="I76" s="60">
        <v>2285730.5200000107</v>
      </c>
      <c r="J76" s="60">
        <v>2285730.5200000107</v>
      </c>
      <c r="K76" s="60">
        <v>-97569748.879999995</v>
      </c>
      <c r="L76" s="60">
        <v>99855479.400000006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6481422.1900000004</v>
      </c>
      <c r="AA76" s="60">
        <v>5295315.3600000003</v>
      </c>
      <c r="AB76" s="60">
        <v>411676.27</v>
      </c>
      <c r="AC76" s="60">
        <v>603965.51</v>
      </c>
      <c r="AD76" s="60">
        <v>170465.05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-191396530.68999997</v>
      </c>
      <c r="AT76" s="60">
        <v>-157358741.97</v>
      </c>
      <c r="AU76" s="60">
        <v>-157358741.97</v>
      </c>
      <c r="AV76" s="60">
        <v>0</v>
      </c>
      <c r="AW76" s="60">
        <v>32711724.210000023</v>
      </c>
      <c r="AX76" s="60">
        <v>32711724.210000023</v>
      </c>
      <c r="AY76" s="60">
        <v>-111015408.78000002</v>
      </c>
      <c r="AZ76" s="60">
        <v>-80292816.480000004</v>
      </c>
      <c r="BA76" s="60">
        <v>-38273923.690000005</v>
      </c>
      <c r="BB76" s="60">
        <v>0</v>
      </c>
      <c r="BC76" s="60">
        <v>7551331.3900000006</v>
      </c>
      <c r="BD76" s="60">
        <v>143727132.99000004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94295.87</v>
      </c>
      <c r="BP76" s="60">
        <v>94295.87</v>
      </c>
      <c r="BQ76" s="60">
        <v>0</v>
      </c>
      <c r="BR76" s="60">
        <v>0</v>
      </c>
      <c r="BS76" s="60">
        <v>-66843808.800000004</v>
      </c>
      <c r="BT76" s="60">
        <v>-56643848.150000006</v>
      </c>
      <c r="BU76" s="60">
        <v>-5630639.2599999998</v>
      </c>
      <c r="BV76" s="60">
        <v>-1446475.84</v>
      </c>
      <c r="BW76" s="60">
        <v>0</v>
      </c>
      <c r="BX76" s="60">
        <v>0</v>
      </c>
      <c r="BY76" s="60">
        <v>-3122845.55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-3858607.0299999714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1494494.6900000002</v>
      </c>
      <c r="E77" s="60">
        <v>5300412.05</v>
      </c>
      <c r="F77" s="60">
        <v>10081765.6</v>
      </c>
      <c r="G77" s="60">
        <v>-4781353.55</v>
      </c>
      <c r="H77" s="60">
        <v>0</v>
      </c>
      <c r="I77" s="60">
        <v>-5080910.1399999997</v>
      </c>
      <c r="J77" s="60">
        <v>-5080910.1399999997</v>
      </c>
      <c r="K77" s="60">
        <v>-5080910.1399999997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1274992.78</v>
      </c>
      <c r="AA77" s="60">
        <v>1081793.23</v>
      </c>
      <c r="AB77" s="60">
        <v>0</v>
      </c>
      <c r="AC77" s="60">
        <v>102874.34</v>
      </c>
      <c r="AD77" s="60">
        <v>90325.21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-2120079.65</v>
      </c>
      <c r="AT77" s="60">
        <v>-51928.92</v>
      </c>
      <c r="AU77" s="60">
        <v>-51928.92</v>
      </c>
      <c r="AV77" s="60">
        <v>0</v>
      </c>
      <c r="AW77" s="60">
        <v>-1619915.67</v>
      </c>
      <c r="AX77" s="60">
        <v>-4550384.24</v>
      </c>
      <c r="AY77" s="60">
        <v>-2343898.1</v>
      </c>
      <c r="AZ77" s="60">
        <v>-822492.35</v>
      </c>
      <c r="BA77" s="60">
        <v>-1680839.03</v>
      </c>
      <c r="BB77" s="60">
        <v>0</v>
      </c>
      <c r="BC77" s="60">
        <v>159433.28</v>
      </c>
      <c r="BD77" s="60">
        <v>-2206486.14</v>
      </c>
      <c r="BE77" s="60">
        <v>2930468.5700000003</v>
      </c>
      <c r="BF77" s="60">
        <v>1089832.02</v>
      </c>
      <c r="BG77" s="60">
        <v>0</v>
      </c>
      <c r="BH77" s="60">
        <v>1163963.02</v>
      </c>
      <c r="BI77" s="60">
        <v>0</v>
      </c>
      <c r="BJ77" s="60">
        <v>-74131</v>
      </c>
      <c r="BK77" s="60">
        <v>1840636.55</v>
      </c>
      <c r="BL77" s="60">
        <v>0</v>
      </c>
      <c r="BM77" s="60">
        <v>0</v>
      </c>
      <c r="BN77" s="60">
        <v>0</v>
      </c>
      <c r="BO77" s="60">
        <v>9927.1000000000022</v>
      </c>
      <c r="BP77" s="60">
        <v>9927.1000000000022</v>
      </c>
      <c r="BQ77" s="60">
        <v>0</v>
      </c>
      <c r="BR77" s="60">
        <v>0</v>
      </c>
      <c r="BS77" s="60">
        <v>-458162.16</v>
      </c>
      <c r="BT77" s="60">
        <v>-229534.44999999998</v>
      </c>
      <c r="BU77" s="60">
        <v>-129458.35</v>
      </c>
      <c r="BV77" s="60">
        <v>-24151.03</v>
      </c>
      <c r="BW77" s="60">
        <v>0</v>
      </c>
      <c r="BX77" s="60">
        <v>0</v>
      </c>
      <c r="BY77" s="60">
        <v>-75018.33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-625584.95999999973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95138815072.518158</v>
      </c>
      <c r="E78" s="63">
        <v>79518170186.61998</v>
      </c>
      <c r="F78" s="63">
        <v>81909192843.509995</v>
      </c>
      <c r="G78" s="63">
        <v>-2391022656.8899994</v>
      </c>
      <c r="H78" s="63">
        <v>0</v>
      </c>
      <c r="I78" s="63">
        <v>-5459318870.9500027</v>
      </c>
      <c r="J78" s="63">
        <v>-5087136809.590003</v>
      </c>
      <c r="K78" s="63">
        <v>-88219968226.390015</v>
      </c>
      <c r="L78" s="63">
        <v>83132831416.799988</v>
      </c>
      <c r="M78" s="63">
        <v>-372182061.35999954</v>
      </c>
      <c r="N78" s="63">
        <v>1564226414.0900004</v>
      </c>
      <c r="O78" s="63">
        <v>-1936408475.4500003</v>
      </c>
      <c r="P78" s="63">
        <v>0</v>
      </c>
      <c r="Q78" s="63">
        <v>0</v>
      </c>
      <c r="R78" s="63">
        <v>0</v>
      </c>
      <c r="S78" s="63">
        <v>95902140.770000041</v>
      </c>
      <c r="T78" s="63">
        <v>96357138.660000026</v>
      </c>
      <c r="U78" s="63">
        <v>-329041815.34999996</v>
      </c>
      <c r="V78" s="63">
        <v>425398954.01000005</v>
      </c>
      <c r="W78" s="63">
        <v>-454997.89</v>
      </c>
      <c r="X78" s="63">
        <v>22724.1</v>
      </c>
      <c r="Y78" s="63">
        <v>-477721.99</v>
      </c>
      <c r="Z78" s="63">
        <v>19645653383.068199</v>
      </c>
      <c r="AA78" s="63">
        <v>13479360754.489208</v>
      </c>
      <c r="AB78" s="63">
        <v>499823743.49583602</v>
      </c>
      <c r="AC78" s="63">
        <v>3820992702.377811</v>
      </c>
      <c r="AD78" s="63">
        <v>1257728713.032656</v>
      </c>
      <c r="AE78" s="63">
        <v>206186609.30951238</v>
      </c>
      <c r="AF78" s="63">
        <v>91028387.620629102</v>
      </c>
      <c r="AG78" s="63">
        <v>292301190.3128382</v>
      </c>
      <c r="AH78" s="63">
        <v>-2196790.3700000006</v>
      </c>
      <c r="AI78" s="63">
        <v>428072.79971747892</v>
      </c>
      <c r="AJ78" s="63">
        <v>202834351.16000003</v>
      </c>
      <c r="AK78" s="63">
        <v>202916395.46000004</v>
      </c>
      <c r="AL78" s="63">
        <v>-82044.3</v>
      </c>
      <c r="AM78" s="63">
        <v>1135573881.8500004</v>
      </c>
      <c r="AN78" s="63">
        <v>1548480430.8500001</v>
      </c>
      <c r="AO78" s="63">
        <v>-23234896.379999999</v>
      </c>
      <c r="AP78" s="63">
        <v>-102750251.49000001</v>
      </c>
      <c r="AQ78" s="63">
        <v>-95315.77999999997</v>
      </c>
      <c r="AR78" s="63">
        <v>-286826085.3499999</v>
      </c>
      <c r="AS78" s="63">
        <v>-79871935860.965424</v>
      </c>
      <c r="AT78" s="63">
        <v>-49379888539.725006</v>
      </c>
      <c r="AU78" s="63">
        <v>-50815184213.070007</v>
      </c>
      <c r="AV78" s="63">
        <v>1435295673.3449998</v>
      </c>
      <c r="AW78" s="63">
        <v>-5153461508.4199982</v>
      </c>
      <c r="AX78" s="63">
        <v>-5210629995.6999989</v>
      </c>
      <c r="AY78" s="63">
        <v>-25159188774.93</v>
      </c>
      <c r="AZ78" s="63">
        <v>-27815444775.513821</v>
      </c>
      <c r="BA78" s="63">
        <v>1128620667.8038242</v>
      </c>
      <c r="BB78" s="63">
        <v>0</v>
      </c>
      <c r="BC78" s="63">
        <v>1527635332.7800004</v>
      </c>
      <c r="BD78" s="63">
        <v>19948558779.229996</v>
      </c>
      <c r="BE78" s="63">
        <v>57168487.279999971</v>
      </c>
      <c r="BF78" s="63">
        <v>679393954.2900002</v>
      </c>
      <c r="BG78" s="63">
        <v>667850930.93757129</v>
      </c>
      <c r="BH78" s="63">
        <v>94457983.052428812</v>
      </c>
      <c r="BI78" s="63">
        <v>0</v>
      </c>
      <c r="BJ78" s="63">
        <v>-82914959.700000003</v>
      </c>
      <c r="BK78" s="63">
        <v>-622225467.00999999</v>
      </c>
      <c r="BL78" s="63">
        <v>-2415816</v>
      </c>
      <c r="BM78" s="63">
        <v>-2415816</v>
      </c>
      <c r="BN78" s="63">
        <v>0</v>
      </c>
      <c r="BO78" s="63">
        <v>-192160213.99000001</v>
      </c>
      <c r="BP78" s="63">
        <v>-192160213.99000001</v>
      </c>
      <c r="BQ78" s="63">
        <v>0</v>
      </c>
      <c r="BR78" s="63">
        <v>0</v>
      </c>
      <c r="BS78" s="63">
        <v>-20244071626.898884</v>
      </c>
      <c r="BT78" s="63">
        <v>-11693652985.553452</v>
      </c>
      <c r="BU78" s="63">
        <v>-4719281370.2382021</v>
      </c>
      <c r="BV78" s="63">
        <v>-1377156219.1668668</v>
      </c>
      <c r="BW78" s="63">
        <v>-230481.12</v>
      </c>
      <c r="BX78" s="63">
        <v>-630635623.12183344</v>
      </c>
      <c r="BY78" s="63">
        <v>-581204475.76156104</v>
      </c>
      <c r="BZ78" s="63">
        <v>165532079.9600001</v>
      </c>
      <c r="CA78" s="63">
        <v>-1407442551.8969722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-4899938155.9315004</v>
      </c>
      <c r="CJ78" s="63">
        <v>-4899938155.9315004</v>
      </c>
      <c r="CK78" s="63">
        <v>0</v>
      </c>
      <c r="CL78" s="63">
        <v>15266879211.552771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297375415.93000001</v>
      </c>
      <c r="E80" s="63">
        <v>274607113.09999996</v>
      </c>
      <c r="F80" s="63">
        <v>319292660.20000005</v>
      </c>
      <c r="G80" s="63">
        <v>-44685547.099999994</v>
      </c>
      <c r="H80" s="63">
        <v>0</v>
      </c>
      <c r="I80" s="63">
        <v>-12512694.549999997</v>
      </c>
      <c r="J80" s="63">
        <v>-12512694.549999997</v>
      </c>
      <c r="K80" s="63">
        <v>-184180782.81</v>
      </c>
      <c r="L80" s="63">
        <v>171668088.25999999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28999242.420000002</v>
      </c>
      <c r="AA80" s="63">
        <v>18212993.73</v>
      </c>
      <c r="AB80" s="63">
        <v>2639070.61</v>
      </c>
      <c r="AC80" s="63">
        <v>5415864.6299999999</v>
      </c>
      <c r="AD80" s="63">
        <v>2209982.71</v>
      </c>
      <c r="AE80" s="63">
        <v>0</v>
      </c>
      <c r="AF80" s="63">
        <v>0</v>
      </c>
      <c r="AG80" s="63">
        <v>0</v>
      </c>
      <c r="AH80" s="63">
        <v>521330.74</v>
      </c>
      <c r="AI80" s="63">
        <v>0</v>
      </c>
      <c r="AJ80" s="63">
        <v>6281754.96</v>
      </c>
      <c r="AK80" s="63">
        <v>5963886.6100000003</v>
      </c>
      <c r="AL80" s="63">
        <v>317868.34999999998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-287556088.5572263</v>
      </c>
      <c r="AT80" s="63">
        <v>-205232775.58999997</v>
      </c>
      <c r="AU80" s="63">
        <v>-205270850.67999998</v>
      </c>
      <c r="AV80" s="63">
        <v>38075.089999999997</v>
      </c>
      <c r="AW80" s="63">
        <v>28844037.770000026</v>
      </c>
      <c r="AX80" s="63">
        <v>25836627.870000027</v>
      </c>
      <c r="AY80" s="63">
        <v>-232491353.14000002</v>
      </c>
      <c r="AZ80" s="63">
        <v>-134948343.80000001</v>
      </c>
      <c r="BA80" s="63">
        <v>-105253774.01000001</v>
      </c>
      <c r="BB80" s="63">
        <v>0</v>
      </c>
      <c r="BC80" s="63">
        <v>7710764.6700000009</v>
      </c>
      <c r="BD80" s="63">
        <v>258327981.01000005</v>
      </c>
      <c r="BE80" s="63">
        <v>3007409.9000000004</v>
      </c>
      <c r="BF80" s="63">
        <v>2714858.66</v>
      </c>
      <c r="BG80" s="63">
        <v>1626048.85</v>
      </c>
      <c r="BH80" s="63">
        <v>1162940.81</v>
      </c>
      <c r="BI80" s="63">
        <v>0</v>
      </c>
      <c r="BJ80" s="63">
        <v>-74131</v>
      </c>
      <c r="BK80" s="63">
        <v>292551.24</v>
      </c>
      <c r="BL80" s="63">
        <v>0</v>
      </c>
      <c r="BM80" s="63">
        <v>0</v>
      </c>
      <c r="BN80" s="63">
        <v>0</v>
      </c>
      <c r="BO80" s="63">
        <v>104222.97</v>
      </c>
      <c r="BP80" s="63">
        <v>104222.97</v>
      </c>
      <c r="BQ80" s="63">
        <v>0</v>
      </c>
      <c r="BR80" s="63">
        <v>0</v>
      </c>
      <c r="BS80" s="63">
        <v>-111271573.70722637</v>
      </c>
      <c r="BT80" s="63">
        <v>-86437139.020000011</v>
      </c>
      <c r="BU80" s="63">
        <v>-11084869.007119654</v>
      </c>
      <c r="BV80" s="63">
        <v>-2813037.3058181913</v>
      </c>
      <c r="BW80" s="63">
        <v>0</v>
      </c>
      <c r="BX80" s="63">
        <v>0</v>
      </c>
      <c r="BY80" s="63">
        <v>-3497130.161289956</v>
      </c>
      <c r="BZ80" s="63">
        <v>0</v>
      </c>
      <c r="CA80" s="63">
        <v>-7439398.2129985625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9819327.372773651</v>
      </c>
    </row>
    <row r="81" spans="1:90">
      <c r="A81" s="45" t="s">
        <v>134</v>
      </c>
      <c r="B81" s="62">
        <v>9003</v>
      </c>
      <c r="C81" s="59" t="s">
        <v>383</v>
      </c>
      <c r="D81" s="63">
        <v>95138815072.518158</v>
      </c>
      <c r="E81" s="63">
        <v>79518170186.61998</v>
      </c>
      <c r="F81" s="63">
        <v>81909192843.509995</v>
      </c>
      <c r="G81" s="63">
        <v>-2391022656.8899994</v>
      </c>
      <c r="H81" s="63">
        <v>0</v>
      </c>
      <c r="I81" s="63">
        <v>-5459318870.9500027</v>
      </c>
      <c r="J81" s="63">
        <v>-5087136809.590003</v>
      </c>
      <c r="K81" s="63">
        <v>-88219968226.390015</v>
      </c>
      <c r="L81" s="63">
        <v>83132831416.799988</v>
      </c>
      <c r="M81" s="63">
        <v>-372182061.35999954</v>
      </c>
      <c r="N81" s="63">
        <v>1564226414.0900004</v>
      </c>
      <c r="O81" s="63">
        <v>-1936408475.4500003</v>
      </c>
      <c r="P81" s="63">
        <v>0</v>
      </c>
      <c r="Q81" s="63">
        <v>0</v>
      </c>
      <c r="R81" s="63">
        <v>0</v>
      </c>
      <c r="S81" s="63">
        <v>95902140.770000041</v>
      </c>
      <c r="T81" s="63">
        <v>96357138.660000026</v>
      </c>
      <c r="U81" s="63">
        <v>-329041815.34999996</v>
      </c>
      <c r="V81" s="63">
        <v>425398954.01000005</v>
      </c>
      <c r="W81" s="63">
        <v>-454997.89</v>
      </c>
      <c r="X81" s="63">
        <v>22724.1</v>
      </c>
      <c r="Y81" s="63">
        <v>-477721.99</v>
      </c>
      <c r="Z81" s="63">
        <v>19645653383.068199</v>
      </c>
      <c r="AA81" s="63">
        <v>13479360754.489208</v>
      </c>
      <c r="AB81" s="63">
        <v>499823743.49583602</v>
      </c>
      <c r="AC81" s="63">
        <v>3820992702.377811</v>
      </c>
      <c r="AD81" s="63">
        <v>1257728713.032656</v>
      </c>
      <c r="AE81" s="63">
        <v>206186609.30951238</v>
      </c>
      <c r="AF81" s="63">
        <v>91028387.620629102</v>
      </c>
      <c r="AG81" s="63">
        <v>292301190.3128382</v>
      </c>
      <c r="AH81" s="63">
        <v>-2196790.3700000006</v>
      </c>
      <c r="AI81" s="63">
        <v>428072.79971747892</v>
      </c>
      <c r="AJ81" s="63">
        <v>202834351.16000003</v>
      </c>
      <c r="AK81" s="63">
        <v>202916395.46000004</v>
      </c>
      <c r="AL81" s="63">
        <v>-82044.3</v>
      </c>
      <c r="AM81" s="63">
        <v>1135573881.8500004</v>
      </c>
      <c r="AN81" s="63">
        <v>1548480430.8500001</v>
      </c>
      <c r="AO81" s="63">
        <v>-23234896.379999999</v>
      </c>
      <c r="AP81" s="63">
        <v>-102750251.49000001</v>
      </c>
      <c r="AQ81" s="63">
        <v>-95315.77999999997</v>
      </c>
      <c r="AR81" s="63">
        <v>-286826085.3499999</v>
      </c>
      <c r="AS81" s="63">
        <v>-79871935860.965424</v>
      </c>
      <c r="AT81" s="63">
        <v>-49379888539.725006</v>
      </c>
      <c r="AU81" s="63">
        <v>-50815184213.070007</v>
      </c>
      <c r="AV81" s="63">
        <v>1435295673.3449998</v>
      </c>
      <c r="AW81" s="63">
        <v>-5153461508.4199982</v>
      </c>
      <c r="AX81" s="63">
        <v>-5210629995.6999989</v>
      </c>
      <c r="AY81" s="63">
        <v>-25159188774.93</v>
      </c>
      <c r="AZ81" s="63">
        <v>-27815444775.513821</v>
      </c>
      <c r="BA81" s="63">
        <v>1128620667.8038242</v>
      </c>
      <c r="BB81" s="63">
        <v>0</v>
      </c>
      <c r="BC81" s="63">
        <v>1527635332.7800004</v>
      </c>
      <c r="BD81" s="63">
        <v>19948558779.229996</v>
      </c>
      <c r="BE81" s="63">
        <v>57168487.279999971</v>
      </c>
      <c r="BF81" s="63">
        <v>679393954.2900002</v>
      </c>
      <c r="BG81" s="63">
        <v>667850930.93757129</v>
      </c>
      <c r="BH81" s="63">
        <v>94457983.052428812</v>
      </c>
      <c r="BI81" s="63">
        <v>0</v>
      </c>
      <c r="BJ81" s="63">
        <v>-82914959.700000003</v>
      </c>
      <c r="BK81" s="63">
        <v>-622225467.00999999</v>
      </c>
      <c r="BL81" s="63">
        <v>-2415816</v>
      </c>
      <c r="BM81" s="63">
        <v>-2415816</v>
      </c>
      <c r="BN81" s="63">
        <v>0</v>
      </c>
      <c r="BO81" s="63">
        <v>-192160213.99000001</v>
      </c>
      <c r="BP81" s="63">
        <v>-192160213.99000001</v>
      </c>
      <c r="BQ81" s="63">
        <v>0</v>
      </c>
      <c r="BR81" s="63">
        <v>0</v>
      </c>
      <c r="BS81" s="63">
        <v>-20244071626.898884</v>
      </c>
      <c r="BT81" s="63">
        <v>-11693652985.553452</v>
      </c>
      <c r="BU81" s="63">
        <v>-4719281370.2382021</v>
      </c>
      <c r="BV81" s="63">
        <v>-1377156219.1668668</v>
      </c>
      <c r="BW81" s="63">
        <v>-230481.12</v>
      </c>
      <c r="BX81" s="63">
        <v>-630635623.12183344</v>
      </c>
      <c r="BY81" s="63">
        <v>-581204475.76156104</v>
      </c>
      <c r="BZ81" s="63">
        <v>165532079.9600001</v>
      </c>
      <c r="CA81" s="63">
        <v>-1407442551.8969722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-4899938155.9315004</v>
      </c>
      <c r="CJ81" s="63">
        <v>-4899938155.9315004</v>
      </c>
      <c r="CK81" s="63">
        <v>0</v>
      </c>
      <c r="CL81" s="63">
        <v>15266879211.552771</v>
      </c>
    </row>
    <row r="82" spans="1:90" ht="12.75" customHeight="1">
      <c r="A82" s="46" t="s">
        <v>136</v>
      </c>
      <c r="B82" s="64"/>
      <c r="C82" s="59" t="s">
        <v>384</v>
      </c>
      <c r="D82" s="63">
        <v>95436190488.448151</v>
      </c>
      <c r="E82" s="63">
        <v>79792777299.719986</v>
      </c>
      <c r="F82" s="63">
        <v>82228485503.709991</v>
      </c>
      <c r="G82" s="63">
        <v>-2435708203.9899993</v>
      </c>
      <c r="H82" s="63">
        <v>0</v>
      </c>
      <c r="I82" s="63">
        <v>-5471831565.5000029</v>
      </c>
      <c r="J82" s="63">
        <v>-5099649504.1400032</v>
      </c>
      <c r="K82" s="63">
        <v>-88404149009.200012</v>
      </c>
      <c r="L82" s="63">
        <v>83304499505.059982</v>
      </c>
      <c r="M82" s="63">
        <v>-372182061.35999954</v>
      </c>
      <c r="N82" s="63">
        <v>1564226414.0900004</v>
      </c>
      <c r="O82" s="63">
        <v>-1936408475.4500003</v>
      </c>
      <c r="P82" s="63">
        <v>0</v>
      </c>
      <c r="Q82" s="63">
        <v>0</v>
      </c>
      <c r="R82" s="63">
        <v>0</v>
      </c>
      <c r="S82" s="63">
        <v>95902140.770000041</v>
      </c>
      <c r="T82" s="63">
        <v>96357138.660000026</v>
      </c>
      <c r="U82" s="63">
        <v>-329041815.34999996</v>
      </c>
      <c r="V82" s="63">
        <v>425398954.01000005</v>
      </c>
      <c r="W82" s="63">
        <v>-454997.89</v>
      </c>
      <c r="X82" s="63">
        <v>22724.1</v>
      </c>
      <c r="Y82" s="63">
        <v>-477721.99</v>
      </c>
      <c r="Z82" s="63">
        <v>19674652625.488197</v>
      </c>
      <c r="AA82" s="63">
        <v>13497573748.219208</v>
      </c>
      <c r="AB82" s="63">
        <v>502462814.10583603</v>
      </c>
      <c r="AC82" s="63">
        <v>3826408567.0078111</v>
      </c>
      <c r="AD82" s="63">
        <v>1259938695.742656</v>
      </c>
      <c r="AE82" s="63">
        <v>206186609.30951238</v>
      </c>
      <c r="AF82" s="63">
        <v>91028387.620629102</v>
      </c>
      <c r="AG82" s="63">
        <v>292301190.3128382</v>
      </c>
      <c r="AH82" s="63">
        <v>-1675459.6300000006</v>
      </c>
      <c r="AI82" s="63">
        <v>428072.79971747892</v>
      </c>
      <c r="AJ82" s="63">
        <v>209116106.12000003</v>
      </c>
      <c r="AK82" s="63">
        <v>208880282.07000005</v>
      </c>
      <c r="AL82" s="63">
        <v>235824.05</v>
      </c>
      <c r="AM82" s="63">
        <v>1135573881.8500004</v>
      </c>
      <c r="AN82" s="63">
        <v>1548480430.8500001</v>
      </c>
      <c r="AO82" s="63">
        <v>-23234896.379999999</v>
      </c>
      <c r="AP82" s="63">
        <v>-102750251.49000001</v>
      </c>
      <c r="AQ82" s="63">
        <v>-95315.77999999997</v>
      </c>
      <c r="AR82" s="63">
        <v>-286826085.3499999</v>
      </c>
      <c r="AS82" s="63">
        <v>-80159491949.522644</v>
      </c>
      <c r="AT82" s="63">
        <v>-49585121315.315002</v>
      </c>
      <c r="AU82" s="63">
        <v>-51020455063.750008</v>
      </c>
      <c r="AV82" s="63">
        <v>1435333748.4349997</v>
      </c>
      <c r="AW82" s="63">
        <v>-5124617470.6499977</v>
      </c>
      <c r="AX82" s="63">
        <v>-5184793367.829999</v>
      </c>
      <c r="AY82" s="63">
        <v>-25391680128.07</v>
      </c>
      <c r="AZ82" s="63">
        <v>-27950393119.31382</v>
      </c>
      <c r="BA82" s="63">
        <v>1023366893.7938242</v>
      </c>
      <c r="BB82" s="63">
        <v>0</v>
      </c>
      <c r="BC82" s="63">
        <v>1535346097.4500005</v>
      </c>
      <c r="BD82" s="63">
        <v>20206886760.239994</v>
      </c>
      <c r="BE82" s="63">
        <v>60175897.17999997</v>
      </c>
      <c r="BF82" s="63">
        <v>682108812.95000017</v>
      </c>
      <c r="BG82" s="63">
        <v>669476979.78757131</v>
      </c>
      <c r="BH82" s="63">
        <v>95620923.862428814</v>
      </c>
      <c r="BI82" s="63">
        <v>0</v>
      </c>
      <c r="BJ82" s="63">
        <v>-82989090.700000003</v>
      </c>
      <c r="BK82" s="63">
        <v>-621932915.76999998</v>
      </c>
      <c r="BL82" s="63">
        <v>-2415816</v>
      </c>
      <c r="BM82" s="63">
        <v>-2415816</v>
      </c>
      <c r="BN82" s="63">
        <v>0</v>
      </c>
      <c r="BO82" s="63">
        <v>-192055991.02000001</v>
      </c>
      <c r="BP82" s="63">
        <v>-192055991.02000001</v>
      </c>
      <c r="BQ82" s="63">
        <v>0</v>
      </c>
      <c r="BR82" s="63">
        <v>0</v>
      </c>
      <c r="BS82" s="63">
        <v>-20355343200.60611</v>
      </c>
      <c r="BT82" s="63">
        <v>-11780090124.573452</v>
      </c>
      <c r="BU82" s="63">
        <v>-4730366239.2453213</v>
      </c>
      <c r="BV82" s="63">
        <v>-1379969256.4726849</v>
      </c>
      <c r="BW82" s="63">
        <v>-230481.12</v>
      </c>
      <c r="BX82" s="63">
        <v>-630635623.12183344</v>
      </c>
      <c r="BY82" s="63">
        <v>-584701605.92285097</v>
      </c>
      <c r="BZ82" s="63">
        <v>165532079.9600001</v>
      </c>
      <c r="CA82" s="63">
        <v>-1414881950.1099708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-4899938155.9315004</v>
      </c>
      <c r="CJ82" s="63">
        <v>-4899938155.9315004</v>
      </c>
      <c r="CK82" s="63">
        <v>0</v>
      </c>
      <c r="CL82" s="63">
        <v>15276698538.925545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AD1C-C587-4E1D-9F31-37BB212FBDB2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230</v>
      </c>
      <c r="B2" s="75">
        <v>717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2460046045.52</v>
      </c>
      <c r="E8" s="60">
        <v>2292695225.0500002</v>
      </c>
      <c r="F8" s="60">
        <v>2346817069.0100002</v>
      </c>
      <c r="G8" s="60">
        <v>-54121843.960000001</v>
      </c>
      <c r="H8" s="60">
        <v>0</v>
      </c>
      <c r="I8" s="60">
        <v>-427051177.0400002</v>
      </c>
      <c r="J8" s="60">
        <v>-423568930.07000017</v>
      </c>
      <c r="K8" s="60">
        <v>-2430326913.6300001</v>
      </c>
      <c r="L8" s="60">
        <v>2006757983.5599999</v>
      </c>
      <c r="M8" s="60">
        <v>-3482246.97</v>
      </c>
      <c r="N8" s="60">
        <v>3196768.32</v>
      </c>
      <c r="O8" s="60">
        <v>-6679015.29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560987435.27999997</v>
      </c>
      <c r="AA8" s="60">
        <v>199186272.59</v>
      </c>
      <c r="AB8" s="60">
        <v>7550374.2700000005</v>
      </c>
      <c r="AC8" s="60">
        <v>313885116.72999996</v>
      </c>
      <c r="AD8" s="60">
        <v>40365671.689999998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9002774.0299999993</v>
      </c>
      <c r="AK8" s="60">
        <v>9002774.0299999993</v>
      </c>
      <c r="AL8" s="60">
        <v>0</v>
      </c>
      <c r="AM8" s="60">
        <v>24411788.200000003</v>
      </c>
      <c r="AN8" s="60">
        <v>24371714.800000001</v>
      </c>
      <c r="AO8" s="60">
        <v>8982236.5899999999</v>
      </c>
      <c r="AP8" s="60">
        <v>0</v>
      </c>
      <c r="AQ8" s="60">
        <v>0</v>
      </c>
      <c r="AR8" s="60">
        <v>-8942163.1899999976</v>
      </c>
      <c r="AS8" s="60">
        <v>-2363875199.4099998</v>
      </c>
      <c r="AT8" s="60">
        <v>-1152797346.4699998</v>
      </c>
      <c r="AU8" s="60">
        <v>-1169638668.3799999</v>
      </c>
      <c r="AV8" s="60">
        <v>16841321.909999993</v>
      </c>
      <c r="AW8" s="60">
        <v>-217445161.66999993</v>
      </c>
      <c r="AX8" s="60">
        <v>-194842471.81999993</v>
      </c>
      <c r="AY8" s="60">
        <v>-762679963.5</v>
      </c>
      <c r="AZ8" s="60">
        <v>-845480444.88999999</v>
      </c>
      <c r="BA8" s="60">
        <v>-7752395.3700000001</v>
      </c>
      <c r="BB8" s="60">
        <v>0</v>
      </c>
      <c r="BC8" s="60">
        <v>90552876.760000005</v>
      </c>
      <c r="BD8" s="60">
        <v>567837491.68000007</v>
      </c>
      <c r="BE8" s="60">
        <v>-22602689.850000001</v>
      </c>
      <c r="BF8" s="60">
        <v>32665604.689999998</v>
      </c>
      <c r="BG8" s="60">
        <v>27896336.330000002</v>
      </c>
      <c r="BH8" s="60">
        <v>9081955.0999999996</v>
      </c>
      <c r="BI8" s="60">
        <v>0</v>
      </c>
      <c r="BJ8" s="60">
        <v>-4312686.74</v>
      </c>
      <c r="BK8" s="60">
        <v>-55268294.539999999</v>
      </c>
      <c r="BL8" s="60">
        <v>0</v>
      </c>
      <c r="BM8" s="60">
        <v>0</v>
      </c>
      <c r="BN8" s="60">
        <v>0</v>
      </c>
      <c r="BO8" s="60">
        <v>-1132096.4000000001</v>
      </c>
      <c r="BP8" s="60">
        <v>-1132096.4000000001</v>
      </c>
      <c r="BQ8" s="60">
        <v>0</v>
      </c>
      <c r="BR8" s="60">
        <v>0</v>
      </c>
      <c r="BS8" s="60">
        <v>-991889124.53999996</v>
      </c>
      <c r="BT8" s="60">
        <v>-301464217.20999992</v>
      </c>
      <c r="BU8" s="60">
        <v>-334462873.67000002</v>
      </c>
      <c r="BV8" s="60">
        <v>-67898354.120000005</v>
      </c>
      <c r="BW8" s="60">
        <v>0</v>
      </c>
      <c r="BX8" s="60">
        <v>0</v>
      </c>
      <c r="BY8" s="60">
        <v>0</v>
      </c>
      <c r="BZ8" s="60">
        <v>-81524280.099999994</v>
      </c>
      <c r="CA8" s="60">
        <v>-206539399.44000009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-611470.32999999996</v>
      </c>
      <c r="CJ8" s="60">
        <v>-611470.32999999996</v>
      </c>
      <c r="CK8" s="60">
        <v>0</v>
      </c>
      <c r="CL8" s="60">
        <v>96170846.110000134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6495421269.1299992</v>
      </c>
      <c r="E9" s="60">
        <v>6059963054.8999996</v>
      </c>
      <c r="F9" s="60">
        <v>6231466599.6499996</v>
      </c>
      <c r="G9" s="60">
        <v>-171503544.75</v>
      </c>
      <c r="H9" s="60">
        <v>0</v>
      </c>
      <c r="I9" s="60">
        <v>-896716016.81000042</v>
      </c>
      <c r="J9" s="60">
        <v>-896716016.81000042</v>
      </c>
      <c r="K9" s="60">
        <v>-6422563941.0100002</v>
      </c>
      <c r="L9" s="60">
        <v>5525847924.1999998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1250269476.2399998</v>
      </c>
      <c r="AA9" s="60">
        <v>953341506.37999988</v>
      </c>
      <c r="AB9" s="60">
        <v>0</v>
      </c>
      <c r="AC9" s="60">
        <v>169489629.77000001</v>
      </c>
      <c r="AD9" s="60">
        <v>54871395.899999999</v>
      </c>
      <c r="AE9" s="60">
        <v>0</v>
      </c>
      <c r="AF9" s="60">
        <v>58769646.579999998</v>
      </c>
      <c r="AG9" s="60">
        <v>13797297.609999999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81904754.800000057</v>
      </c>
      <c r="AN9" s="60">
        <v>74962752.920000046</v>
      </c>
      <c r="AO9" s="60">
        <v>27707.37</v>
      </c>
      <c r="AP9" s="60">
        <v>0</v>
      </c>
      <c r="AQ9" s="60">
        <v>0</v>
      </c>
      <c r="AR9" s="60">
        <v>6914294.5099999998</v>
      </c>
      <c r="AS9" s="60">
        <v>-5473689332.539999</v>
      </c>
      <c r="AT9" s="60">
        <v>-3077215356.9200001</v>
      </c>
      <c r="AU9" s="60">
        <v>-3077274424.2600002</v>
      </c>
      <c r="AV9" s="60">
        <v>59067.34</v>
      </c>
      <c r="AW9" s="60">
        <v>-452536441.57999992</v>
      </c>
      <c r="AX9" s="60">
        <v>-452782873.54999995</v>
      </c>
      <c r="AY9" s="60">
        <v>-1843652757.24</v>
      </c>
      <c r="AZ9" s="60">
        <v>-1817390283.73</v>
      </c>
      <c r="BA9" s="60">
        <v>-26262473.510000002</v>
      </c>
      <c r="BB9" s="60">
        <v>0</v>
      </c>
      <c r="BC9" s="60">
        <v>0</v>
      </c>
      <c r="BD9" s="60">
        <v>1390869883.6900001</v>
      </c>
      <c r="BE9" s="60">
        <v>246431.96999999997</v>
      </c>
      <c r="BF9" s="60">
        <v>1650486.84</v>
      </c>
      <c r="BG9" s="60">
        <v>671427.38000000012</v>
      </c>
      <c r="BH9" s="60">
        <v>979059.46</v>
      </c>
      <c r="BI9" s="60">
        <v>0</v>
      </c>
      <c r="BJ9" s="60">
        <v>0</v>
      </c>
      <c r="BK9" s="60">
        <v>-1404054.87</v>
      </c>
      <c r="BL9" s="60">
        <v>0</v>
      </c>
      <c r="BM9" s="60">
        <v>0</v>
      </c>
      <c r="BN9" s="60">
        <v>0</v>
      </c>
      <c r="BO9" s="60">
        <v>-3088397.9600000009</v>
      </c>
      <c r="BP9" s="60">
        <v>-3088397.9600000009</v>
      </c>
      <c r="BQ9" s="60">
        <v>0</v>
      </c>
      <c r="BR9" s="60">
        <v>0</v>
      </c>
      <c r="BS9" s="60">
        <v>-1356269515.4199996</v>
      </c>
      <c r="BT9" s="60">
        <v>-809251652.12999988</v>
      </c>
      <c r="BU9" s="60">
        <v>-347891680.75999999</v>
      </c>
      <c r="BV9" s="60">
        <v>-126504400.09999999</v>
      </c>
      <c r="BW9" s="60">
        <v>0</v>
      </c>
      <c r="BX9" s="60">
        <v>-47601960.259999998</v>
      </c>
      <c r="BY9" s="60">
        <v>-26501068.800000001</v>
      </c>
      <c r="BZ9" s="60">
        <v>0</v>
      </c>
      <c r="CA9" s="60">
        <v>1481246.63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-584579620.66000009</v>
      </c>
      <c r="CJ9" s="60">
        <v>-584579620.66000009</v>
      </c>
      <c r="CK9" s="60">
        <v>0</v>
      </c>
      <c r="CL9" s="60">
        <v>1021731936.5900002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13246655838.389999</v>
      </c>
      <c r="E10" s="60">
        <v>9892416384.5200005</v>
      </c>
      <c r="F10" s="60">
        <v>10046869847.52</v>
      </c>
      <c r="G10" s="60">
        <v>-154453463</v>
      </c>
      <c r="H10" s="60">
        <v>0</v>
      </c>
      <c r="I10" s="60">
        <v>-351126359.17000002</v>
      </c>
      <c r="J10" s="60">
        <v>-352177132.5</v>
      </c>
      <c r="K10" s="60">
        <v>-11042807939.91</v>
      </c>
      <c r="L10" s="60">
        <v>10690630807.41</v>
      </c>
      <c r="M10" s="60">
        <v>1050773.3299999982</v>
      </c>
      <c r="N10" s="60">
        <v>31779022.68</v>
      </c>
      <c r="O10" s="60">
        <v>-30728249.350000001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3531694993.0800004</v>
      </c>
      <c r="AA10" s="60">
        <v>1466108482.74</v>
      </c>
      <c r="AB10" s="60">
        <v>285941112.67000002</v>
      </c>
      <c r="AC10" s="60">
        <v>1352738847.8500001</v>
      </c>
      <c r="AD10" s="60">
        <v>267867622.86000001</v>
      </c>
      <c r="AE10" s="60">
        <v>172750098.80000001</v>
      </c>
      <c r="AF10" s="60">
        <v>0</v>
      </c>
      <c r="AG10" s="60">
        <v>0</v>
      </c>
      <c r="AH10" s="60">
        <v>-13711171.84</v>
      </c>
      <c r="AI10" s="60">
        <v>0</v>
      </c>
      <c r="AJ10" s="60">
        <v>29179346.300000001</v>
      </c>
      <c r="AK10" s="60">
        <v>29179346.300000001</v>
      </c>
      <c r="AL10" s="60">
        <v>0</v>
      </c>
      <c r="AM10" s="60">
        <v>144491473.66</v>
      </c>
      <c r="AN10" s="60">
        <v>208744066.53</v>
      </c>
      <c r="AO10" s="60">
        <v>-218201.15</v>
      </c>
      <c r="AP10" s="60">
        <v>-33101770.449999999</v>
      </c>
      <c r="AQ10" s="60">
        <v>0</v>
      </c>
      <c r="AR10" s="60">
        <v>-30932621.27</v>
      </c>
      <c r="AS10" s="60">
        <v>-9969240281.5099983</v>
      </c>
      <c r="AT10" s="60">
        <v>-5626773007.1199989</v>
      </c>
      <c r="AU10" s="60">
        <v>-5646473458.039999</v>
      </c>
      <c r="AV10" s="60">
        <v>19700450.920000009</v>
      </c>
      <c r="AW10" s="60">
        <v>-1038356567.3199996</v>
      </c>
      <c r="AX10" s="60">
        <v>-1039988117.9399996</v>
      </c>
      <c r="AY10" s="60">
        <v>-2957908775.3099995</v>
      </c>
      <c r="AZ10" s="60">
        <v>-4363103698.7699995</v>
      </c>
      <c r="BA10" s="60">
        <v>1203996282.47</v>
      </c>
      <c r="BB10" s="60">
        <v>0</v>
      </c>
      <c r="BC10" s="60">
        <v>201198640.99000001</v>
      </c>
      <c r="BD10" s="60">
        <v>1917920657.3699999</v>
      </c>
      <c r="BE10" s="60">
        <v>1631550.6199999973</v>
      </c>
      <c r="BF10" s="60">
        <v>12028390.189999998</v>
      </c>
      <c r="BG10" s="60">
        <v>20104845.34</v>
      </c>
      <c r="BH10" s="60">
        <v>-7258277.1900000004</v>
      </c>
      <c r="BI10" s="60">
        <v>0</v>
      </c>
      <c r="BJ10" s="60">
        <v>-818177.96</v>
      </c>
      <c r="BK10" s="60">
        <v>-10396839.57</v>
      </c>
      <c r="BL10" s="60">
        <v>0</v>
      </c>
      <c r="BM10" s="60">
        <v>0</v>
      </c>
      <c r="BN10" s="60">
        <v>0</v>
      </c>
      <c r="BO10" s="60">
        <v>-32829343.440000001</v>
      </c>
      <c r="BP10" s="60">
        <v>-32829343.440000001</v>
      </c>
      <c r="BQ10" s="60">
        <v>0</v>
      </c>
      <c r="BR10" s="60">
        <v>0</v>
      </c>
      <c r="BS10" s="60">
        <v>-2487239507.8000002</v>
      </c>
      <c r="BT10" s="60">
        <v>-1383951909.8299999</v>
      </c>
      <c r="BU10" s="60">
        <v>-732419506.34000003</v>
      </c>
      <c r="BV10" s="60">
        <v>-216779962.56999999</v>
      </c>
      <c r="BW10" s="60">
        <v>0</v>
      </c>
      <c r="BX10" s="60">
        <v>-56058942.880000003</v>
      </c>
      <c r="BY10" s="60">
        <v>-35609910.439999998</v>
      </c>
      <c r="BZ10" s="60">
        <v>-62419275.740000002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-784041855.83000004</v>
      </c>
      <c r="CJ10" s="60">
        <v>-784041855.83000004</v>
      </c>
      <c r="CK10" s="60">
        <v>0</v>
      </c>
      <c r="CL10" s="60">
        <v>3277415556.8800011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1207657732.9799998</v>
      </c>
      <c r="E11" s="60">
        <v>1350889000.25</v>
      </c>
      <c r="F11" s="60">
        <v>1350889000.25</v>
      </c>
      <c r="G11" s="60">
        <v>0</v>
      </c>
      <c r="H11" s="60">
        <v>0</v>
      </c>
      <c r="I11" s="60">
        <v>-333021937.9000001</v>
      </c>
      <c r="J11" s="60">
        <v>-333021937.9000001</v>
      </c>
      <c r="K11" s="60">
        <v>-1359741908.9300001</v>
      </c>
      <c r="L11" s="60">
        <v>1026719971.03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40497011.920000002</v>
      </c>
      <c r="T11" s="60">
        <v>40497011.920000002</v>
      </c>
      <c r="U11" s="60">
        <v>0</v>
      </c>
      <c r="V11" s="60">
        <v>40497011.920000002</v>
      </c>
      <c r="W11" s="60">
        <v>0</v>
      </c>
      <c r="X11" s="60">
        <v>0</v>
      </c>
      <c r="Y11" s="60">
        <v>0</v>
      </c>
      <c r="Z11" s="60">
        <v>182228511.87</v>
      </c>
      <c r="AA11" s="60">
        <v>90331959.670000002</v>
      </c>
      <c r="AB11" s="60">
        <v>0</v>
      </c>
      <c r="AC11" s="60">
        <v>-25923701.27</v>
      </c>
      <c r="AD11" s="60">
        <v>106265510.31999999</v>
      </c>
      <c r="AE11" s="60">
        <v>0</v>
      </c>
      <c r="AF11" s="60">
        <v>0</v>
      </c>
      <c r="AG11" s="60">
        <v>268532.71000000002</v>
      </c>
      <c r="AH11" s="60">
        <v>11286210.439999999</v>
      </c>
      <c r="AI11" s="60">
        <v>0</v>
      </c>
      <c r="AJ11" s="60">
        <v>3249998</v>
      </c>
      <c r="AK11" s="60">
        <v>3249998</v>
      </c>
      <c r="AL11" s="60">
        <v>0</v>
      </c>
      <c r="AM11" s="60">
        <v>-36184851.159999996</v>
      </c>
      <c r="AN11" s="60">
        <v>-44059954.469999999</v>
      </c>
      <c r="AO11" s="60">
        <v>0</v>
      </c>
      <c r="AP11" s="60">
        <v>0</v>
      </c>
      <c r="AQ11" s="60">
        <v>0</v>
      </c>
      <c r="AR11" s="60">
        <v>7875103.3100000005</v>
      </c>
      <c r="AS11" s="60">
        <v>-1016118426.14</v>
      </c>
      <c r="AT11" s="60">
        <v>-734490924.79999995</v>
      </c>
      <c r="AU11" s="60">
        <v>-734490924.79999995</v>
      </c>
      <c r="AV11" s="60">
        <v>0</v>
      </c>
      <c r="AW11" s="60">
        <v>710059.46999992849</v>
      </c>
      <c r="AX11" s="60">
        <v>681792.19999992847</v>
      </c>
      <c r="AY11" s="60">
        <v>-513442969.89000005</v>
      </c>
      <c r="AZ11" s="60">
        <v>-485046603.91000003</v>
      </c>
      <c r="BA11" s="60">
        <v>-768836.37</v>
      </c>
      <c r="BB11" s="60">
        <v>0</v>
      </c>
      <c r="BC11" s="60">
        <v>-27627529.609999999</v>
      </c>
      <c r="BD11" s="60">
        <v>514124762.08999997</v>
      </c>
      <c r="BE11" s="60">
        <v>28267.26999999999</v>
      </c>
      <c r="BF11" s="60">
        <v>218355.61</v>
      </c>
      <c r="BG11" s="60">
        <v>206606.25</v>
      </c>
      <c r="BH11" s="60">
        <v>0</v>
      </c>
      <c r="BI11" s="60">
        <v>0</v>
      </c>
      <c r="BJ11" s="60">
        <v>11749.36</v>
      </c>
      <c r="BK11" s="60">
        <v>-190088.34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-172396434.63000003</v>
      </c>
      <c r="BT11" s="60">
        <v>-149028468.22</v>
      </c>
      <c r="BU11" s="60">
        <v>-12602197.34</v>
      </c>
      <c r="BV11" s="60">
        <v>-8555407.2100000009</v>
      </c>
      <c r="BW11" s="60">
        <v>-55646.36</v>
      </c>
      <c r="BX11" s="60">
        <v>-487434.81</v>
      </c>
      <c r="BY11" s="60">
        <v>-1667280.69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-109941126.17999999</v>
      </c>
      <c r="CJ11" s="60">
        <v>-109941126.17999999</v>
      </c>
      <c r="CK11" s="60">
        <v>0</v>
      </c>
      <c r="CL11" s="60">
        <v>191539306.83999979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3683931980.2368107</v>
      </c>
      <c r="E13" s="60">
        <v>2777356990.71</v>
      </c>
      <c r="F13" s="60">
        <v>2815510411.9499998</v>
      </c>
      <c r="G13" s="60">
        <v>-38153421.240000002</v>
      </c>
      <c r="H13" s="60">
        <v>0</v>
      </c>
      <c r="I13" s="60">
        <v>-403208217.07999992</v>
      </c>
      <c r="J13" s="60">
        <v>-403208217.07999992</v>
      </c>
      <c r="K13" s="60">
        <v>-2959639865.1100001</v>
      </c>
      <c r="L13" s="60">
        <v>2556431648.0300002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1222809043.9468107</v>
      </c>
      <c r="AA13" s="60">
        <v>724691559.14367652</v>
      </c>
      <c r="AB13" s="60">
        <v>40371865.691893727</v>
      </c>
      <c r="AC13" s="60">
        <v>239610126.29829895</v>
      </c>
      <c r="AD13" s="60">
        <v>13416012.36550846</v>
      </c>
      <c r="AE13" s="60">
        <v>0</v>
      </c>
      <c r="AF13" s="60">
        <v>1766427.6343691149</v>
      </c>
      <c r="AG13" s="60">
        <v>202953052.8130641</v>
      </c>
      <c r="AH13" s="60">
        <v>0</v>
      </c>
      <c r="AI13" s="60">
        <v>0</v>
      </c>
      <c r="AJ13" s="60">
        <v>8364920.9000000004</v>
      </c>
      <c r="AK13" s="60">
        <v>8364920.9000000004</v>
      </c>
      <c r="AL13" s="60">
        <v>0</v>
      </c>
      <c r="AM13" s="60">
        <v>78609241.759999961</v>
      </c>
      <c r="AN13" s="60">
        <v>78916150.039999962</v>
      </c>
      <c r="AO13" s="60">
        <v>4232.3799999999464</v>
      </c>
      <c r="AP13" s="60">
        <v>-489890</v>
      </c>
      <c r="AQ13" s="60">
        <v>0</v>
      </c>
      <c r="AR13" s="60">
        <v>178749.34000000358</v>
      </c>
      <c r="AS13" s="60">
        <v>-3100732738.1556368</v>
      </c>
      <c r="AT13" s="60">
        <v>-1711152242.2499998</v>
      </c>
      <c r="AU13" s="60">
        <v>-1711152059.5499997</v>
      </c>
      <c r="AV13" s="60">
        <v>-182.69999999999982</v>
      </c>
      <c r="AW13" s="60">
        <v>-167220275.90000007</v>
      </c>
      <c r="AX13" s="60">
        <v>-167202046.57000005</v>
      </c>
      <c r="AY13" s="60">
        <v>-834038545.73000002</v>
      </c>
      <c r="AZ13" s="60">
        <v>-937227262.32000005</v>
      </c>
      <c r="BA13" s="60">
        <v>6567668.75</v>
      </c>
      <c r="BB13" s="60">
        <v>0</v>
      </c>
      <c r="BC13" s="60">
        <v>96621047.840000004</v>
      </c>
      <c r="BD13" s="60">
        <v>666836499.15999997</v>
      </c>
      <c r="BE13" s="60">
        <v>-18229.329999999994</v>
      </c>
      <c r="BF13" s="60">
        <v>46938.070000000007</v>
      </c>
      <c r="BG13" s="60">
        <v>53309.520000000004</v>
      </c>
      <c r="BH13" s="60">
        <v>-933.81</v>
      </c>
      <c r="BI13" s="60">
        <v>0</v>
      </c>
      <c r="BJ13" s="60">
        <v>-5437.64</v>
      </c>
      <c r="BK13" s="60">
        <v>-65167.4</v>
      </c>
      <c r="BL13" s="60">
        <v>0</v>
      </c>
      <c r="BM13" s="60">
        <v>0</v>
      </c>
      <c r="BN13" s="60">
        <v>0</v>
      </c>
      <c r="BO13" s="60">
        <v>-82851.759999999995</v>
      </c>
      <c r="BP13" s="60">
        <v>-82851.759999999995</v>
      </c>
      <c r="BQ13" s="60">
        <v>0</v>
      </c>
      <c r="BR13" s="60">
        <v>0</v>
      </c>
      <c r="BS13" s="60">
        <v>-1030016748.5256373</v>
      </c>
      <c r="BT13" s="60">
        <v>-376228853.97000003</v>
      </c>
      <c r="BU13" s="60">
        <v>-230288705.65734583</v>
      </c>
      <c r="BV13" s="60">
        <v>-147680715.28045651</v>
      </c>
      <c r="BW13" s="60">
        <v>0</v>
      </c>
      <c r="BX13" s="60">
        <v>-22303236.017132308</v>
      </c>
      <c r="BY13" s="60">
        <v>-25055975.120290097</v>
      </c>
      <c r="BZ13" s="60">
        <v>0</v>
      </c>
      <c r="CA13" s="60">
        <v>-228459262.48041257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-192260619.72</v>
      </c>
      <c r="CJ13" s="60">
        <v>-192260619.72</v>
      </c>
      <c r="CK13" s="60">
        <v>0</v>
      </c>
      <c r="CL13" s="60">
        <v>583199242.0811739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9253820421.5624905</v>
      </c>
      <c r="E14" s="60">
        <v>7191210081.5199995</v>
      </c>
      <c r="F14" s="60">
        <v>7338482122.04</v>
      </c>
      <c r="G14" s="60">
        <v>-147272040.52000001</v>
      </c>
      <c r="H14" s="60">
        <v>0</v>
      </c>
      <c r="I14" s="60">
        <v>374711959.30999887</v>
      </c>
      <c r="J14" s="60">
        <v>374212951.19999886</v>
      </c>
      <c r="K14" s="60">
        <v>-8275068371.6000004</v>
      </c>
      <c r="L14" s="60">
        <v>8649281322.7999992</v>
      </c>
      <c r="M14" s="60">
        <v>499008.11000000034</v>
      </c>
      <c r="N14" s="60">
        <v>4436359.2300000004</v>
      </c>
      <c r="O14" s="60">
        <v>-3937351.12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1483452213.2424929</v>
      </c>
      <c r="AA14" s="60">
        <v>851116500.12939584</v>
      </c>
      <c r="AB14" s="60">
        <v>-5286609.2083620019</v>
      </c>
      <c r="AC14" s="60">
        <v>447016667.22021627</v>
      </c>
      <c r="AD14" s="60">
        <v>187986671.72447401</v>
      </c>
      <c r="AE14" s="60">
        <v>150397.60320000001</v>
      </c>
      <c r="AF14" s="60">
        <v>945208.57661400002</v>
      </c>
      <c r="AG14" s="60">
        <v>1227978.0861480001</v>
      </c>
      <c r="AH14" s="60">
        <v>0</v>
      </c>
      <c r="AI14" s="60">
        <v>295399.11080699996</v>
      </c>
      <c r="AJ14" s="60">
        <v>3925608.25</v>
      </c>
      <c r="AK14" s="60">
        <v>3925608.25</v>
      </c>
      <c r="AL14" s="60">
        <v>0</v>
      </c>
      <c r="AM14" s="60">
        <v>200520559.23999998</v>
      </c>
      <c r="AN14" s="60">
        <v>188186858.19999999</v>
      </c>
      <c r="AO14" s="60">
        <v>7833.16</v>
      </c>
      <c r="AP14" s="60">
        <v>27034522</v>
      </c>
      <c r="AQ14" s="60">
        <v>0</v>
      </c>
      <c r="AR14" s="60">
        <v>-14708654.119999999</v>
      </c>
      <c r="AS14" s="60">
        <v>-7769404462.1899986</v>
      </c>
      <c r="AT14" s="60">
        <v>-4738948835.2999992</v>
      </c>
      <c r="AU14" s="60">
        <v>-4739117290.4199991</v>
      </c>
      <c r="AV14" s="60">
        <v>168455.12</v>
      </c>
      <c r="AW14" s="60">
        <v>-313205314.49000007</v>
      </c>
      <c r="AX14" s="60">
        <v>-314000713.69000006</v>
      </c>
      <c r="AY14" s="60">
        <v>-1948642815.8800001</v>
      </c>
      <c r="AZ14" s="60">
        <v>-2410319494.48</v>
      </c>
      <c r="BA14" s="60">
        <v>461676678.60000002</v>
      </c>
      <c r="BB14" s="60">
        <v>0</v>
      </c>
      <c r="BC14" s="60">
        <v>0</v>
      </c>
      <c r="BD14" s="60">
        <v>1634642102.1900001</v>
      </c>
      <c r="BE14" s="60">
        <v>795399.19999999925</v>
      </c>
      <c r="BF14" s="60">
        <v>5828296.3999999994</v>
      </c>
      <c r="BG14" s="60">
        <v>5838717.0099999998</v>
      </c>
      <c r="BH14" s="60">
        <v>-10420.61</v>
      </c>
      <c r="BI14" s="60">
        <v>0</v>
      </c>
      <c r="BJ14" s="60">
        <v>0</v>
      </c>
      <c r="BK14" s="60">
        <v>-5032897.2</v>
      </c>
      <c r="BL14" s="60">
        <v>0</v>
      </c>
      <c r="BM14" s="60">
        <v>0</v>
      </c>
      <c r="BN14" s="60">
        <v>0</v>
      </c>
      <c r="BO14" s="60">
        <v>-22142844.25</v>
      </c>
      <c r="BP14" s="60">
        <v>-22142844.25</v>
      </c>
      <c r="BQ14" s="60">
        <v>0</v>
      </c>
      <c r="BR14" s="60">
        <v>0</v>
      </c>
      <c r="BS14" s="60">
        <v>-1960659897.48</v>
      </c>
      <c r="BT14" s="60">
        <v>-1362618142.0900002</v>
      </c>
      <c r="BU14" s="60">
        <v>-394052476.00999999</v>
      </c>
      <c r="BV14" s="60">
        <v>-135210945.34999999</v>
      </c>
      <c r="BW14" s="60">
        <v>0</v>
      </c>
      <c r="BX14" s="60">
        <v>-47350853.43</v>
      </c>
      <c r="BY14" s="60">
        <v>-220724.79</v>
      </c>
      <c r="BZ14" s="60">
        <v>883266.3</v>
      </c>
      <c r="CA14" s="60">
        <v>-22090022.109999999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-734447570.66999996</v>
      </c>
      <c r="CJ14" s="60">
        <v>-734447570.66999996</v>
      </c>
      <c r="CK14" s="60">
        <v>0</v>
      </c>
      <c r="CL14" s="60">
        <v>1484415959.3724918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7934416.4408580009</v>
      </c>
      <c r="E17" s="60">
        <v>6935417.9900000002</v>
      </c>
      <c r="F17" s="60">
        <v>6935417.9900000002</v>
      </c>
      <c r="G17" s="60">
        <v>0</v>
      </c>
      <c r="H17" s="60">
        <v>0</v>
      </c>
      <c r="I17" s="60">
        <v>-1308904.2600000007</v>
      </c>
      <c r="J17" s="60">
        <v>-1308904.2600000007</v>
      </c>
      <c r="K17" s="60">
        <v>-6338283.0300000003</v>
      </c>
      <c r="L17" s="60">
        <v>5029378.7699999996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-99615.27</v>
      </c>
      <c r="T17" s="60">
        <v>-99615.27</v>
      </c>
      <c r="U17" s="60">
        <v>-99615.27</v>
      </c>
      <c r="V17" s="60">
        <v>0</v>
      </c>
      <c r="W17" s="60">
        <v>0</v>
      </c>
      <c r="X17" s="60">
        <v>0</v>
      </c>
      <c r="Y17" s="60">
        <v>0</v>
      </c>
      <c r="Z17" s="60">
        <v>1509342.3008580001</v>
      </c>
      <c r="AA17" s="60">
        <v>759687.81278600008</v>
      </c>
      <c r="AB17" s="60">
        <v>130337.236288</v>
      </c>
      <c r="AC17" s="60">
        <v>619317.25178399996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898175.68000000017</v>
      </c>
      <c r="AN17" s="60">
        <v>1199152.3400000001</v>
      </c>
      <c r="AO17" s="60">
        <v>0</v>
      </c>
      <c r="AP17" s="60">
        <v>0</v>
      </c>
      <c r="AQ17" s="60">
        <v>0</v>
      </c>
      <c r="AR17" s="60">
        <v>-300976.65999999997</v>
      </c>
      <c r="AS17" s="60">
        <v>-100485498.87892334</v>
      </c>
      <c r="AT17" s="60">
        <v>-5477982.9100000001</v>
      </c>
      <c r="AU17" s="60">
        <v>-5477982.9100000001</v>
      </c>
      <c r="AV17" s="60">
        <v>0</v>
      </c>
      <c r="AW17" s="60">
        <v>-1642339.7000000002</v>
      </c>
      <c r="AX17" s="60">
        <v>-1640169.9400000002</v>
      </c>
      <c r="AY17" s="60">
        <v>-3321789.74</v>
      </c>
      <c r="AZ17" s="60">
        <v>-1254247.98</v>
      </c>
      <c r="BA17" s="60">
        <v>-2310697.2000000002</v>
      </c>
      <c r="BB17" s="60">
        <v>0</v>
      </c>
      <c r="BC17" s="60">
        <v>243155.44</v>
      </c>
      <c r="BD17" s="60">
        <v>1681619.8</v>
      </c>
      <c r="BE17" s="60">
        <v>-2169.7600000000002</v>
      </c>
      <c r="BF17" s="60">
        <v>-2580.09</v>
      </c>
      <c r="BG17" s="60">
        <v>0</v>
      </c>
      <c r="BH17" s="60">
        <v>-2883.52</v>
      </c>
      <c r="BI17" s="60">
        <v>0</v>
      </c>
      <c r="BJ17" s="60">
        <v>303.43</v>
      </c>
      <c r="BK17" s="60">
        <v>410.33000000000004</v>
      </c>
      <c r="BL17" s="60">
        <v>0</v>
      </c>
      <c r="BM17" s="60">
        <v>0</v>
      </c>
      <c r="BN17" s="60">
        <v>0</v>
      </c>
      <c r="BO17" s="60">
        <v>-2695.69</v>
      </c>
      <c r="BP17" s="60">
        <v>-2695.69</v>
      </c>
      <c r="BQ17" s="60">
        <v>0</v>
      </c>
      <c r="BR17" s="60">
        <v>0</v>
      </c>
      <c r="BS17" s="60">
        <v>-93362480.578923345</v>
      </c>
      <c r="BT17" s="60">
        <v>-576775.8917353549</v>
      </c>
      <c r="BU17" s="60">
        <v>-37885540.871160001</v>
      </c>
      <c r="BV17" s="60">
        <v>-44149735.13589599</v>
      </c>
      <c r="BW17" s="60">
        <v>0</v>
      </c>
      <c r="BX17" s="60">
        <v>-477906.56012399995</v>
      </c>
      <c r="BY17" s="60">
        <v>-10113161.980008001</v>
      </c>
      <c r="BZ17" s="60">
        <v>0</v>
      </c>
      <c r="CA17" s="60">
        <v>-159360.13999999998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-92551082.438065335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-289727.95</v>
      </c>
      <c r="E18" s="60">
        <v>2068.9</v>
      </c>
      <c r="F18" s="60">
        <v>2068.9</v>
      </c>
      <c r="G18" s="60">
        <v>0</v>
      </c>
      <c r="H18" s="60">
        <v>0</v>
      </c>
      <c r="I18" s="60">
        <v>-1043.05</v>
      </c>
      <c r="J18" s="60">
        <v>-1043.05</v>
      </c>
      <c r="K18" s="60">
        <v>-1795.75</v>
      </c>
      <c r="L18" s="60">
        <v>752.7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-290753.8</v>
      </c>
      <c r="AK18" s="60">
        <v>-208709.5</v>
      </c>
      <c r="AL18" s="60">
        <v>-82044.3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2220625.5700000008</v>
      </c>
      <c r="AT18" s="60">
        <v>95458.98000000001</v>
      </c>
      <c r="AU18" s="60">
        <v>95402.1</v>
      </c>
      <c r="AV18" s="60">
        <v>56.88</v>
      </c>
      <c r="AW18" s="60">
        <v>2439229.6300000008</v>
      </c>
      <c r="AX18" s="60">
        <v>2426848.3400000008</v>
      </c>
      <c r="AY18" s="60">
        <v>-4773381.1399999997</v>
      </c>
      <c r="AZ18" s="60">
        <v>-4986777.7699999996</v>
      </c>
      <c r="BA18" s="60">
        <v>-2102.4899999999998</v>
      </c>
      <c r="BB18" s="60">
        <v>0</v>
      </c>
      <c r="BC18" s="60">
        <v>215499.12</v>
      </c>
      <c r="BD18" s="60">
        <v>7200229.4800000004</v>
      </c>
      <c r="BE18" s="60">
        <v>12381.289999999979</v>
      </c>
      <c r="BF18" s="60">
        <v>308131.48</v>
      </c>
      <c r="BG18" s="60">
        <v>321690.26</v>
      </c>
      <c r="BH18" s="60">
        <v>148.54</v>
      </c>
      <c r="BI18" s="60">
        <v>0</v>
      </c>
      <c r="BJ18" s="60">
        <v>-13707.32</v>
      </c>
      <c r="BK18" s="60">
        <v>-295750.19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-314063.04000000004</v>
      </c>
      <c r="BT18" s="60">
        <v>0</v>
      </c>
      <c r="BU18" s="60">
        <v>-35598.1</v>
      </c>
      <c r="BV18" s="60">
        <v>-8549.68</v>
      </c>
      <c r="BW18" s="60">
        <v>0</v>
      </c>
      <c r="BX18" s="60">
        <v>-985.58</v>
      </c>
      <c r="BY18" s="60">
        <v>-10411.08</v>
      </c>
      <c r="BZ18" s="60">
        <v>0</v>
      </c>
      <c r="CA18" s="60">
        <v>-258518.6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1930897.6200000008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1818291233.9199998</v>
      </c>
      <c r="E20" s="60">
        <v>1479792441.8699999</v>
      </c>
      <c r="F20" s="60">
        <v>1500138099.27</v>
      </c>
      <c r="G20" s="60">
        <v>-20345657.399999999</v>
      </c>
      <c r="H20" s="60">
        <v>0</v>
      </c>
      <c r="I20" s="60">
        <v>121105803.43000007</v>
      </c>
      <c r="J20" s="60">
        <v>121105803.43000007</v>
      </c>
      <c r="K20" s="60">
        <v>-1715334090.3499999</v>
      </c>
      <c r="L20" s="60">
        <v>1836439893.78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191021164.03000003</v>
      </c>
      <c r="AA20" s="60">
        <v>143434324.86000001</v>
      </c>
      <c r="AB20" s="60">
        <v>0</v>
      </c>
      <c r="AC20" s="60">
        <v>47586839.170000002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5669113.5899999999</v>
      </c>
      <c r="AK20" s="60">
        <v>5669113.5899999999</v>
      </c>
      <c r="AL20" s="60">
        <v>0</v>
      </c>
      <c r="AM20" s="60">
        <v>20702711</v>
      </c>
      <c r="AN20" s="60">
        <v>37120938</v>
      </c>
      <c r="AO20" s="60">
        <v>5319</v>
      </c>
      <c r="AP20" s="60">
        <v>0</v>
      </c>
      <c r="AQ20" s="60">
        <v>0</v>
      </c>
      <c r="AR20" s="60">
        <v>-16423546</v>
      </c>
      <c r="AS20" s="60">
        <v>-1793311200.8900001</v>
      </c>
      <c r="AT20" s="60">
        <v>-1049056108.2899998</v>
      </c>
      <c r="AU20" s="60">
        <v>-1049075511.5499998</v>
      </c>
      <c r="AV20" s="60">
        <v>19403.260000000009</v>
      </c>
      <c r="AW20" s="60">
        <v>-61361401.72000014</v>
      </c>
      <c r="AX20" s="60">
        <v>-61363930.540000141</v>
      </c>
      <c r="AY20" s="60">
        <v>-452529854.40000015</v>
      </c>
      <c r="AZ20" s="60">
        <v>-628634033.58000016</v>
      </c>
      <c r="BA20" s="60">
        <v>176104179.18000001</v>
      </c>
      <c r="BB20" s="60">
        <v>0</v>
      </c>
      <c r="BC20" s="60">
        <v>0</v>
      </c>
      <c r="BD20" s="60">
        <v>391165923.86000001</v>
      </c>
      <c r="BE20" s="60">
        <v>2528.8199999998324</v>
      </c>
      <c r="BF20" s="60">
        <v>2060792.0299999998</v>
      </c>
      <c r="BG20" s="60">
        <v>2060792.0299999998</v>
      </c>
      <c r="BH20" s="60">
        <v>0</v>
      </c>
      <c r="BI20" s="60">
        <v>0</v>
      </c>
      <c r="BJ20" s="60">
        <v>0</v>
      </c>
      <c r="BK20" s="60">
        <v>-2058263.21</v>
      </c>
      <c r="BL20" s="60">
        <v>0</v>
      </c>
      <c r="BM20" s="60">
        <v>0</v>
      </c>
      <c r="BN20" s="60">
        <v>0</v>
      </c>
      <c r="BO20" s="60">
        <v>594642.93999999994</v>
      </c>
      <c r="BP20" s="60">
        <v>594642.93999999994</v>
      </c>
      <c r="BQ20" s="60">
        <v>0</v>
      </c>
      <c r="BR20" s="60">
        <v>0</v>
      </c>
      <c r="BS20" s="60">
        <v>-552274825.37000012</v>
      </c>
      <c r="BT20" s="60">
        <v>-228170825.69000003</v>
      </c>
      <c r="BU20" s="60">
        <v>-221643404.38999999</v>
      </c>
      <c r="BV20" s="60">
        <v>-28002268.43</v>
      </c>
      <c r="BW20" s="60">
        <v>-174834.76</v>
      </c>
      <c r="BX20" s="60">
        <v>-17881215.16</v>
      </c>
      <c r="BY20" s="60">
        <v>-56436252.710000001</v>
      </c>
      <c r="BZ20" s="60">
        <v>0</v>
      </c>
      <c r="CA20" s="60">
        <v>33975.769999999997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-131213508.45</v>
      </c>
      <c r="CJ20" s="60">
        <v>-131213508.45</v>
      </c>
      <c r="CK20" s="60">
        <v>0</v>
      </c>
      <c r="CL20" s="60">
        <v>24980033.029999733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240178079.26000002</v>
      </c>
      <c r="E21" s="60">
        <v>303906846.45000005</v>
      </c>
      <c r="F21" s="60">
        <v>305548556.29000002</v>
      </c>
      <c r="G21" s="60">
        <v>-1641709.84</v>
      </c>
      <c r="H21" s="60">
        <v>0</v>
      </c>
      <c r="I21" s="60">
        <v>-114481021.62</v>
      </c>
      <c r="J21" s="60">
        <v>-114481021.62</v>
      </c>
      <c r="K21" s="60">
        <v>-267866245.52000001</v>
      </c>
      <c r="L21" s="60">
        <v>153385223.90000001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-19782953.239999998</v>
      </c>
      <c r="T21" s="60">
        <v>-19782953.239999998</v>
      </c>
      <c r="U21" s="60">
        <v>-19782953.239999998</v>
      </c>
      <c r="V21" s="60">
        <v>0</v>
      </c>
      <c r="W21" s="60">
        <v>0</v>
      </c>
      <c r="X21" s="60">
        <v>0</v>
      </c>
      <c r="Y21" s="60">
        <v>0</v>
      </c>
      <c r="Z21" s="60">
        <v>63175434.750000007</v>
      </c>
      <c r="AA21" s="60">
        <v>42950479.450000003</v>
      </c>
      <c r="AB21" s="60">
        <v>0</v>
      </c>
      <c r="AC21" s="60">
        <v>18175462.669999998</v>
      </c>
      <c r="AD21" s="60">
        <v>2049492.63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7359772.9199999999</v>
      </c>
      <c r="AN21" s="60">
        <v>8344297.4900000002</v>
      </c>
      <c r="AO21" s="60">
        <v>3854.55</v>
      </c>
      <c r="AP21" s="60">
        <v>0</v>
      </c>
      <c r="AQ21" s="60">
        <v>0</v>
      </c>
      <c r="AR21" s="60">
        <v>-988379.12</v>
      </c>
      <c r="AS21" s="60">
        <v>-255478178.97</v>
      </c>
      <c r="AT21" s="60">
        <v>-181434154.10000002</v>
      </c>
      <c r="AU21" s="60">
        <v>-181427732.36000001</v>
      </c>
      <c r="AV21" s="60">
        <v>-6421.74</v>
      </c>
      <c r="AW21" s="60">
        <v>-19698785.959999986</v>
      </c>
      <c r="AX21" s="60">
        <v>-19016853.029999986</v>
      </c>
      <c r="AY21" s="60">
        <v>-92211339.719999984</v>
      </c>
      <c r="AZ21" s="60">
        <v>-97435705.889999986</v>
      </c>
      <c r="BA21" s="60">
        <v>-1011791.14</v>
      </c>
      <c r="BB21" s="60">
        <v>0</v>
      </c>
      <c r="BC21" s="60">
        <v>6236157.3099999996</v>
      </c>
      <c r="BD21" s="60">
        <v>73194486.689999998</v>
      </c>
      <c r="BE21" s="60">
        <v>-681932.93</v>
      </c>
      <c r="BF21" s="60">
        <v>16796.13</v>
      </c>
      <c r="BG21" s="60">
        <v>209.17999999999998</v>
      </c>
      <c r="BH21" s="60">
        <v>-3212.36</v>
      </c>
      <c r="BI21" s="60">
        <v>0</v>
      </c>
      <c r="BJ21" s="60">
        <v>19799.310000000001</v>
      </c>
      <c r="BK21" s="60">
        <v>-698729.06</v>
      </c>
      <c r="BL21" s="60">
        <v>0</v>
      </c>
      <c r="BM21" s="60">
        <v>0</v>
      </c>
      <c r="BN21" s="60">
        <v>0</v>
      </c>
      <c r="BO21" s="60">
        <v>-300286.27</v>
      </c>
      <c r="BP21" s="60">
        <v>-300286.27</v>
      </c>
      <c r="BQ21" s="60">
        <v>0</v>
      </c>
      <c r="BR21" s="60">
        <v>0</v>
      </c>
      <c r="BS21" s="60">
        <v>-41821539.729999997</v>
      </c>
      <c r="BT21" s="60">
        <v>-25054070.409999996</v>
      </c>
      <c r="BU21" s="60">
        <v>-11898318.640000001</v>
      </c>
      <c r="BV21" s="60">
        <v>-4475299.32</v>
      </c>
      <c r="BW21" s="60">
        <v>0</v>
      </c>
      <c r="BX21" s="60">
        <v>-125246.89</v>
      </c>
      <c r="BY21" s="60">
        <v>-268604.46999999997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-12223412.91</v>
      </c>
      <c r="CJ21" s="60">
        <v>-12223412.91</v>
      </c>
      <c r="CK21" s="60">
        <v>0</v>
      </c>
      <c r="CL21" s="60">
        <v>-15300099.709999979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11355532862.735067</v>
      </c>
      <c r="E22" s="60">
        <v>9839753071.7099991</v>
      </c>
      <c r="F22" s="60">
        <v>9875973538.7999992</v>
      </c>
      <c r="G22" s="60">
        <v>-36220467.089999996</v>
      </c>
      <c r="H22" s="60">
        <v>0</v>
      </c>
      <c r="I22" s="60">
        <v>-1175639392.7200015</v>
      </c>
      <c r="J22" s="60">
        <v>-1062810506.7300014</v>
      </c>
      <c r="K22" s="60">
        <v>-9860225329.6600018</v>
      </c>
      <c r="L22" s="60">
        <v>8797414822.9300003</v>
      </c>
      <c r="M22" s="60">
        <v>-112828885.99000001</v>
      </c>
      <c r="N22" s="60">
        <v>44616588.659999996</v>
      </c>
      <c r="O22" s="60">
        <v>-157445474.65000001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2541865599.075069</v>
      </c>
      <c r="AA22" s="60">
        <v>2237128776.8726854</v>
      </c>
      <c r="AB22" s="60">
        <v>0</v>
      </c>
      <c r="AC22" s="60">
        <v>186176770.6340895</v>
      </c>
      <c r="AD22" s="60">
        <v>86450662.963109419</v>
      </c>
      <c r="AE22" s="60">
        <v>31244289.80536605</v>
      </c>
      <c r="AF22" s="60">
        <v>0</v>
      </c>
      <c r="AG22" s="60">
        <v>732425.11090804602</v>
      </c>
      <c r="AH22" s="60">
        <v>0</v>
      </c>
      <c r="AI22" s="60">
        <v>132673.68891047899</v>
      </c>
      <c r="AJ22" s="60">
        <v>0</v>
      </c>
      <c r="AK22" s="60">
        <v>0</v>
      </c>
      <c r="AL22" s="60">
        <v>0</v>
      </c>
      <c r="AM22" s="60">
        <v>149553584.67000002</v>
      </c>
      <c r="AN22" s="60">
        <v>-105013494</v>
      </c>
      <c r="AO22" s="60">
        <v>5232146.38</v>
      </c>
      <c r="AP22" s="60">
        <v>0</v>
      </c>
      <c r="AQ22" s="60">
        <v>0</v>
      </c>
      <c r="AR22" s="60">
        <v>249334932.29000002</v>
      </c>
      <c r="AS22" s="60">
        <v>-7447884451.2079573</v>
      </c>
      <c r="AT22" s="60">
        <v>-5213619540.0900002</v>
      </c>
      <c r="AU22" s="60">
        <v>-5316990861.79</v>
      </c>
      <c r="AV22" s="60">
        <v>103371321.7</v>
      </c>
      <c r="AW22" s="60">
        <v>-488372880.31999969</v>
      </c>
      <c r="AX22" s="60">
        <v>-477491634.52999973</v>
      </c>
      <c r="AY22" s="60">
        <v>-2742600498.4099998</v>
      </c>
      <c r="AZ22" s="60">
        <v>-3049417639.1799998</v>
      </c>
      <c r="BA22" s="60">
        <v>-173613786.5</v>
      </c>
      <c r="BB22" s="60">
        <v>0</v>
      </c>
      <c r="BC22" s="60">
        <v>480430927.26999998</v>
      </c>
      <c r="BD22" s="60">
        <v>2265108863.8800001</v>
      </c>
      <c r="BE22" s="60">
        <v>-10881245.789999992</v>
      </c>
      <c r="BF22" s="60">
        <v>46318527.570000008</v>
      </c>
      <c r="BG22" s="60">
        <v>51395750.620000005</v>
      </c>
      <c r="BH22" s="60">
        <v>3036555.52</v>
      </c>
      <c r="BI22" s="60">
        <v>0</v>
      </c>
      <c r="BJ22" s="60">
        <v>-8113778.5700000003</v>
      </c>
      <c r="BK22" s="60">
        <v>-57199773.359999999</v>
      </c>
      <c r="BL22" s="60">
        <v>0</v>
      </c>
      <c r="BM22" s="60">
        <v>0</v>
      </c>
      <c r="BN22" s="60">
        <v>0</v>
      </c>
      <c r="BO22" s="60">
        <v>-5051761.67</v>
      </c>
      <c r="BP22" s="60">
        <v>-5051761.67</v>
      </c>
      <c r="BQ22" s="60">
        <v>0</v>
      </c>
      <c r="BR22" s="60">
        <v>0</v>
      </c>
      <c r="BS22" s="60">
        <v>-1740840269.1279576</v>
      </c>
      <c r="BT22" s="60">
        <v>-1084686211.9099998</v>
      </c>
      <c r="BU22" s="60">
        <v>-191057821.18912902</v>
      </c>
      <c r="BV22" s="60">
        <v>-7515770.681981978</v>
      </c>
      <c r="BW22" s="60">
        <v>0</v>
      </c>
      <c r="BX22" s="60">
        <v>-14537231.513873866</v>
      </c>
      <c r="BY22" s="60">
        <v>-15362881.932972966</v>
      </c>
      <c r="BZ22" s="60">
        <v>33375683.170000002</v>
      </c>
      <c r="CA22" s="60">
        <v>-461056035.06999999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3907648411.5271101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6530799580.0500002</v>
      </c>
      <c r="E23" s="60">
        <v>5246963268.4200001</v>
      </c>
      <c r="F23" s="60">
        <v>5424401080.79</v>
      </c>
      <c r="G23" s="60">
        <v>-177437812.37</v>
      </c>
      <c r="H23" s="60">
        <v>0</v>
      </c>
      <c r="I23" s="60">
        <v>305448608.27999949</v>
      </c>
      <c r="J23" s="60">
        <v>345800348.0199995</v>
      </c>
      <c r="K23" s="60">
        <v>-6237174017</v>
      </c>
      <c r="L23" s="60">
        <v>6582974365.0199995</v>
      </c>
      <c r="M23" s="60">
        <v>-40351739.739999995</v>
      </c>
      <c r="N23" s="60">
        <v>19887581.120000001</v>
      </c>
      <c r="O23" s="60">
        <v>-60239320.859999999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753009924.13</v>
      </c>
      <c r="AA23" s="60">
        <v>593442667.16000009</v>
      </c>
      <c r="AB23" s="60">
        <v>60435309.990000002</v>
      </c>
      <c r="AC23" s="60">
        <v>25327437.130000003</v>
      </c>
      <c r="AD23" s="60">
        <v>45182071.049999997</v>
      </c>
      <c r="AE23" s="60">
        <v>450379.05</v>
      </c>
      <c r="AF23" s="60">
        <v>26703762.219999999</v>
      </c>
      <c r="AG23" s="60">
        <v>1468297.53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225377779.22000003</v>
      </c>
      <c r="AN23" s="60">
        <v>254179553.31</v>
      </c>
      <c r="AO23" s="60">
        <v>-2491073.14</v>
      </c>
      <c r="AP23" s="60">
        <v>0</v>
      </c>
      <c r="AQ23" s="60">
        <v>0</v>
      </c>
      <c r="AR23" s="60">
        <v>-26310700.949999999</v>
      </c>
      <c r="AS23" s="60">
        <v>-5867071575.3400011</v>
      </c>
      <c r="AT23" s="60">
        <v>-4076399567.0600009</v>
      </c>
      <c r="AU23" s="60">
        <v>-4111292645.0100007</v>
      </c>
      <c r="AV23" s="60">
        <v>34893077.950000025</v>
      </c>
      <c r="AW23" s="60">
        <v>-149088382.41999987</v>
      </c>
      <c r="AX23" s="60">
        <v>-141332299.12999988</v>
      </c>
      <c r="AY23" s="60">
        <v>-2064792770.8899999</v>
      </c>
      <c r="AZ23" s="60">
        <v>-1978064944.3999999</v>
      </c>
      <c r="BA23" s="60">
        <v>-86727826.489999995</v>
      </c>
      <c r="BB23" s="60">
        <v>0</v>
      </c>
      <c r="BC23" s="60">
        <v>0</v>
      </c>
      <c r="BD23" s="60">
        <v>1923460471.76</v>
      </c>
      <c r="BE23" s="60">
        <v>-7756083.2899999972</v>
      </c>
      <c r="BF23" s="60">
        <v>14064313.860000001</v>
      </c>
      <c r="BG23" s="60">
        <v>15014418.300000001</v>
      </c>
      <c r="BH23" s="60">
        <v>-950104.44</v>
      </c>
      <c r="BI23" s="60">
        <v>0</v>
      </c>
      <c r="BJ23" s="60">
        <v>0</v>
      </c>
      <c r="BK23" s="60">
        <v>-21820397.149999999</v>
      </c>
      <c r="BL23" s="60">
        <v>0</v>
      </c>
      <c r="BM23" s="60">
        <v>0</v>
      </c>
      <c r="BN23" s="60">
        <v>0</v>
      </c>
      <c r="BO23" s="60">
        <v>-27314226.440000001</v>
      </c>
      <c r="BP23" s="60">
        <v>-27314226.440000001</v>
      </c>
      <c r="BQ23" s="60">
        <v>0</v>
      </c>
      <c r="BR23" s="60">
        <v>0</v>
      </c>
      <c r="BS23" s="60">
        <v>-1493380992.8299997</v>
      </c>
      <c r="BT23" s="60">
        <v>-1018358897.2799999</v>
      </c>
      <c r="BU23" s="60">
        <v>-348106519.76999998</v>
      </c>
      <c r="BV23" s="60">
        <v>-8474278.0800000001</v>
      </c>
      <c r="BW23" s="60">
        <v>0</v>
      </c>
      <c r="BX23" s="60">
        <v>-37100388.18</v>
      </c>
      <c r="BY23" s="60">
        <v>-86490599.329999998</v>
      </c>
      <c r="BZ23" s="60">
        <v>12909292.359999999</v>
      </c>
      <c r="CA23" s="60">
        <v>-7759602.5499999998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-120888406.59</v>
      </c>
      <c r="CJ23" s="60">
        <v>-120888406.59</v>
      </c>
      <c r="CK23" s="60">
        <v>0</v>
      </c>
      <c r="CL23" s="60">
        <v>663728004.70999908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699167616.6099999</v>
      </c>
      <c r="E24" s="60">
        <v>831416550.87</v>
      </c>
      <c r="F24" s="60">
        <v>1216481806.52</v>
      </c>
      <c r="G24" s="60">
        <v>-385065255.64999998</v>
      </c>
      <c r="H24" s="60">
        <v>0</v>
      </c>
      <c r="I24" s="60">
        <v>-256010525.5200001</v>
      </c>
      <c r="J24" s="60">
        <v>-363607901.53000009</v>
      </c>
      <c r="K24" s="60">
        <v>-1256016750.3800001</v>
      </c>
      <c r="L24" s="60">
        <v>892408848.85000002</v>
      </c>
      <c r="M24" s="60">
        <v>107597376.00999999</v>
      </c>
      <c r="N24" s="60">
        <v>362341664.19999999</v>
      </c>
      <c r="O24" s="60">
        <v>-254744288.19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124203839.58000001</v>
      </c>
      <c r="AA24" s="60">
        <v>96437815.730000004</v>
      </c>
      <c r="AB24" s="60">
        <v>0</v>
      </c>
      <c r="AC24" s="60">
        <v>27766023.850000001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-442248.3200000003</v>
      </c>
      <c r="AN24" s="60">
        <v>15174760.52</v>
      </c>
      <c r="AO24" s="60">
        <v>-5793483.7999999998</v>
      </c>
      <c r="AP24" s="60">
        <v>0</v>
      </c>
      <c r="AQ24" s="60">
        <v>0</v>
      </c>
      <c r="AR24" s="60">
        <v>-9823525.0399999991</v>
      </c>
      <c r="AS24" s="60">
        <v>-723746244.38999999</v>
      </c>
      <c r="AT24" s="60">
        <v>-430122971.19000006</v>
      </c>
      <c r="AU24" s="60">
        <v>-661000542.95000005</v>
      </c>
      <c r="AV24" s="60">
        <v>230877571.75999999</v>
      </c>
      <c r="AW24" s="60">
        <v>-54682110.609999985</v>
      </c>
      <c r="AX24" s="60">
        <v>-86035202.73999998</v>
      </c>
      <c r="AY24" s="60">
        <v>-269649392.75</v>
      </c>
      <c r="AZ24" s="60">
        <v>-243235127.00999999</v>
      </c>
      <c r="BA24" s="60">
        <v>-99396075.349999994</v>
      </c>
      <c r="BB24" s="60">
        <v>0</v>
      </c>
      <c r="BC24" s="60">
        <v>72981809.609999999</v>
      </c>
      <c r="BD24" s="60">
        <v>183614190.01000002</v>
      </c>
      <c r="BE24" s="60">
        <v>31353092.129999995</v>
      </c>
      <c r="BF24" s="60">
        <v>92120209.760000005</v>
      </c>
      <c r="BG24" s="60">
        <v>81808644.049999997</v>
      </c>
      <c r="BH24" s="60">
        <v>35244311.039999999</v>
      </c>
      <c r="BI24" s="60">
        <v>0</v>
      </c>
      <c r="BJ24" s="60">
        <v>-24932745.329999998</v>
      </c>
      <c r="BK24" s="60">
        <v>-60767117.63000001</v>
      </c>
      <c r="BL24" s="60">
        <v>0</v>
      </c>
      <c r="BM24" s="60">
        <v>0</v>
      </c>
      <c r="BN24" s="60">
        <v>0</v>
      </c>
      <c r="BO24" s="60">
        <v>-282529.28000000003</v>
      </c>
      <c r="BP24" s="60">
        <v>-282529.28000000003</v>
      </c>
      <c r="BQ24" s="60">
        <v>0</v>
      </c>
      <c r="BR24" s="60">
        <v>0</v>
      </c>
      <c r="BS24" s="60">
        <v>-238658633.30999997</v>
      </c>
      <c r="BT24" s="60">
        <v>-137535606.80000001</v>
      </c>
      <c r="BU24" s="60">
        <v>-36214139.299999997</v>
      </c>
      <c r="BV24" s="60">
        <v>-5212927.3099999996</v>
      </c>
      <c r="BW24" s="60">
        <v>0</v>
      </c>
      <c r="BX24" s="60">
        <v>-3989678.07</v>
      </c>
      <c r="BY24" s="60">
        <v>-8083591.9500000002</v>
      </c>
      <c r="BZ24" s="60">
        <v>41859946.850000009</v>
      </c>
      <c r="CA24" s="60">
        <v>-89482636.729999989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-24578627.780000091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657397977.9000001</v>
      </c>
      <c r="E25" s="60">
        <v>-2055756.0099999309</v>
      </c>
      <c r="F25" s="60">
        <v>146883187.43000001</v>
      </c>
      <c r="G25" s="60">
        <v>-148938943.43999994</v>
      </c>
      <c r="H25" s="60">
        <v>0</v>
      </c>
      <c r="I25" s="60">
        <v>702875612.16000009</v>
      </c>
      <c r="J25" s="60">
        <v>709079146.76999998</v>
      </c>
      <c r="K25" s="60">
        <v>-286462965.25</v>
      </c>
      <c r="L25" s="60">
        <v>995542112.01999998</v>
      </c>
      <c r="M25" s="60">
        <v>-6203534.60999991</v>
      </c>
      <c r="N25" s="60">
        <v>94024338.650000095</v>
      </c>
      <c r="O25" s="60">
        <v>-100227873.26000001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-43421878.24999997</v>
      </c>
      <c r="AN25" s="60">
        <v>1072679.1900000125</v>
      </c>
      <c r="AO25" s="60">
        <v>-3785090.0199999996</v>
      </c>
      <c r="AP25" s="60">
        <v>0</v>
      </c>
      <c r="AQ25" s="60">
        <v>0</v>
      </c>
      <c r="AR25" s="60">
        <v>-40709467.419999987</v>
      </c>
      <c r="AS25" s="60">
        <v>-920381302.79123437</v>
      </c>
      <c r="AT25" s="60">
        <v>-745023301.4550159</v>
      </c>
      <c r="AU25" s="60">
        <v>-809279478.46001589</v>
      </c>
      <c r="AV25" s="60">
        <v>64256177.005000025</v>
      </c>
      <c r="AW25" s="60">
        <v>298430871.69000018</v>
      </c>
      <c r="AX25" s="60">
        <v>284826354.33000016</v>
      </c>
      <c r="AY25" s="60">
        <v>-225589965.70999983</v>
      </c>
      <c r="AZ25" s="60">
        <v>-259710108.15999982</v>
      </c>
      <c r="BA25" s="60">
        <v>-3333644.1199999973</v>
      </c>
      <c r="BB25" s="60">
        <v>0</v>
      </c>
      <c r="BC25" s="60">
        <v>37453786.569999993</v>
      </c>
      <c r="BD25" s="60">
        <v>510416320.03999996</v>
      </c>
      <c r="BE25" s="60">
        <v>13604517.360000011</v>
      </c>
      <c r="BF25" s="60">
        <v>26488039.830000009</v>
      </c>
      <c r="BG25" s="60">
        <v>30215407.49000001</v>
      </c>
      <c r="BH25" s="60">
        <v>670334.04999999981</v>
      </c>
      <c r="BI25" s="60">
        <v>0</v>
      </c>
      <c r="BJ25" s="60">
        <v>-4397701.7100000009</v>
      </c>
      <c r="BK25" s="60">
        <v>-12883522.469999999</v>
      </c>
      <c r="BL25" s="60">
        <v>0</v>
      </c>
      <c r="BM25" s="60">
        <v>0</v>
      </c>
      <c r="BN25" s="60">
        <v>0</v>
      </c>
      <c r="BO25" s="60">
        <v>-575193.80000000005</v>
      </c>
      <c r="BP25" s="60">
        <v>-575193.80000000005</v>
      </c>
      <c r="BQ25" s="60">
        <v>0</v>
      </c>
      <c r="BR25" s="60">
        <v>0</v>
      </c>
      <c r="BS25" s="60">
        <v>-375939281.59621865</v>
      </c>
      <c r="BT25" s="60">
        <v>-129090024.13</v>
      </c>
      <c r="BU25" s="60">
        <v>-124559471.28919198</v>
      </c>
      <c r="BV25" s="60">
        <v>-41239715.294829115</v>
      </c>
      <c r="BW25" s="60">
        <v>0</v>
      </c>
      <c r="BX25" s="60">
        <v>-85413406.983035311</v>
      </c>
      <c r="BY25" s="60">
        <v>-9455667.7391622439</v>
      </c>
      <c r="BZ25" s="60">
        <v>16193069.670000017</v>
      </c>
      <c r="CA25" s="60">
        <v>-2374065.83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-97274397.629999995</v>
      </c>
      <c r="CJ25" s="60">
        <v>-97274397.629999995</v>
      </c>
      <c r="CK25" s="60">
        <v>0</v>
      </c>
      <c r="CL25" s="60">
        <v>-262983324.89123428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1191561610.47</v>
      </c>
      <c r="E26" s="60">
        <v>1022617005.38</v>
      </c>
      <c r="F26" s="60">
        <v>1025113826.23</v>
      </c>
      <c r="G26" s="60">
        <v>-2496820.85</v>
      </c>
      <c r="H26" s="60">
        <v>0</v>
      </c>
      <c r="I26" s="60">
        <v>-39557933.120000005</v>
      </c>
      <c r="J26" s="60">
        <v>-39557933.120000005</v>
      </c>
      <c r="K26" s="60">
        <v>-1084723899.45</v>
      </c>
      <c r="L26" s="60">
        <v>1045165966.33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223738635.08000001</v>
      </c>
      <c r="AA26" s="60">
        <v>224557710.60000002</v>
      </c>
      <c r="AB26" s="60">
        <v>0</v>
      </c>
      <c r="AC26" s="60">
        <v>-2013449.9400000009</v>
      </c>
      <c r="AD26" s="60">
        <v>0</v>
      </c>
      <c r="AE26" s="60">
        <v>0</v>
      </c>
      <c r="AF26" s="60">
        <v>0</v>
      </c>
      <c r="AG26" s="60">
        <v>1194374.42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-15236096.869999999</v>
      </c>
      <c r="AN26" s="60">
        <v>-3632827.23</v>
      </c>
      <c r="AO26" s="60">
        <v>-2556.12</v>
      </c>
      <c r="AP26" s="60">
        <v>-253559</v>
      </c>
      <c r="AQ26" s="60">
        <v>0</v>
      </c>
      <c r="AR26" s="60">
        <v>-11347154.52</v>
      </c>
      <c r="AS26" s="60">
        <v>-1025868239.2899997</v>
      </c>
      <c r="AT26" s="60">
        <v>-680952482.57999992</v>
      </c>
      <c r="AU26" s="60">
        <v>-680953876.63999987</v>
      </c>
      <c r="AV26" s="60">
        <v>1394.06</v>
      </c>
      <c r="AW26" s="60">
        <v>-48809989.4099999</v>
      </c>
      <c r="AX26" s="60">
        <v>-48810638.139999896</v>
      </c>
      <c r="AY26" s="60">
        <v>-275115200.15999991</v>
      </c>
      <c r="AZ26" s="60">
        <v>-276600930.9799999</v>
      </c>
      <c r="BA26" s="60">
        <v>1485730.82</v>
      </c>
      <c r="BB26" s="60">
        <v>0</v>
      </c>
      <c r="BC26" s="60">
        <v>0</v>
      </c>
      <c r="BD26" s="60">
        <v>226304562.02000001</v>
      </c>
      <c r="BE26" s="60">
        <v>648.73000000003958</v>
      </c>
      <c r="BF26" s="60">
        <v>311491.46000000002</v>
      </c>
      <c r="BG26" s="60">
        <v>311983</v>
      </c>
      <c r="BH26" s="60">
        <v>-491.54</v>
      </c>
      <c r="BI26" s="60">
        <v>0</v>
      </c>
      <c r="BJ26" s="60">
        <v>0</v>
      </c>
      <c r="BK26" s="60">
        <v>-310842.73</v>
      </c>
      <c r="BL26" s="60">
        <v>-5875340.4199999999</v>
      </c>
      <c r="BM26" s="60">
        <v>-5875340.4199999999</v>
      </c>
      <c r="BN26" s="60">
        <v>0</v>
      </c>
      <c r="BO26" s="60">
        <v>-1593490.8200000003</v>
      </c>
      <c r="BP26" s="60">
        <v>-1593490.8200000003</v>
      </c>
      <c r="BQ26" s="60">
        <v>0</v>
      </c>
      <c r="BR26" s="60">
        <v>0</v>
      </c>
      <c r="BS26" s="60">
        <v>-231017661.83999994</v>
      </c>
      <c r="BT26" s="60">
        <v>-163141852.24999997</v>
      </c>
      <c r="BU26" s="60">
        <v>-46580066.670000002</v>
      </c>
      <c r="BV26" s="60">
        <v>-8748007.9800000004</v>
      </c>
      <c r="BW26" s="60">
        <v>0</v>
      </c>
      <c r="BX26" s="60">
        <v>-3675874.22</v>
      </c>
      <c r="BY26" s="60">
        <v>-7468786.9299999997</v>
      </c>
      <c r="BZ26" s="60">
        <v>0</v>
      </c>
      <c r="CA26" s="60">
        <v>-1403073.79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-57619274.220000006</v>
      </c>
      <c r="CJ26" s="60">
        <v>-57619274.220000006</v>
      </c>
      <c r="CK26" s="60">
        <v>0</v>
      </c>
      <c r="CL26" s="60">
        <v>165693371.18000031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3805648275.0000005</v>
      </c>
      <c r="E27" s="60">
        <v>3009784552.8400002</v>
      </c>
      <c r="F27" s="60">
        <v>3052960194.0799999</v>
      </c>
      <c r="G27" s="60">
        <v>-43175641.240000002</v>
      </c>
      <c r="H27" s="60">
        <v>0</v>
      </c>
      <c r="I27" s="60">
        <v>117245463.01000023</v>
      </c>
      <c r="J27" s="60">
        <v>117245463.01000023</v>
      </c>
      <c r="K27" s="60">
        <v>-3336486919.77</v>
      </c>
      <c r="L27" s="60">
        <v>3453732382.7800002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682748658.75</v>
      </c>
      <c r="AA27" s="60">
        <v>192715255.60999998</v>
      </c>
      <c r="AB27" s="60">
        <v>27109828.890000004</v>
      </c>
      <c r="AC27" s="60">
        <v>462923574.25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22451400</v>
      </c>
      <c r="AK27" s="60">
        <v>22451400</v>
      </c>
      <c r="AL27" s="60">
        <v>0</v>
      </c>
      <c r="AM27" s="60">
        <v>-26581799.599999998</v>
      </c>
      <c r="AN27" s="60">
        <v>-2306114.12</v>
      </c>
      <c r="AO27" s="60">
        <v>-3033284.67</v>
      </c>
      <c r="AP27" s="60">
        <v>0</v>
      </c>
      <c r="AQ27" s="60">
        <v>0</v>
      </c>
      <c r="AR27" s="60">
        <v>-21242400.809999999</v>
      </c>
      <c r="AS27" s="60">
        <v>-3323503573.0900002</v>
      </c>
      <c r="AT27" s="60">
        <v>-2101270013.8100002</v>
      </c>
      <c r="AU27" s="60">
        <v>-2101379896.8100002</v>
      </c>
      <c r="AV27" s="60">
        <v>109882.99999999999</v>
      </c>
      <c r="AW27" s="60">
        <v>-160648966.66000009</v>
      </c>
      <c r="AX27" s="60">
        <v>-160499602.04000008</v>
      </c>
      <c r="AY27" s="60">
        <v>-1141362510.9400001</v>
      </c>
      <c r="AZ27" s="60">
        <v>-1140238670.2</v>
      </c>
      <c r="BA27" s="60">
        <v>-1123840.74</v>
      </c>
      <c r="BB27" s="60">
        <v>0</v>
      </c>
      <c r="BC27" s="60">
        <v>0</v>
      </c>
      <c r="BD27" s="60">
        <v>980862908.89999998</v>
      </c>
      <c r="BE27" s="60">
        <v>-149364.61999999965</v>
      </c>
      <c r="BF27" s="60">
        <v>2408936.1500000004</v>
      </c>
      <c r="BG27" s="60">
        <v>2364742.7100000004</v>
      </c>
      <c r="BH27" s="60">
        <v>44193.440000000002</v>
      </c>
      <c r="BI27" s="60">
        <v>0</v>
      </c>
      <c r="BJ27" s="60">
        <v>0</v>
      </c>
      <c r="BK27" s="60">
        <v>-2558300.77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-839281827.20999992</v>
      </c>
      <c r="BT27" s="60">
        <v>-533911768.7899999</v>
      </c>
      <c r="BU27" s="60">
        <v>-206939019.09999999</v>
      </c>
      <c r="BV27" s="60">
        <v>-38912056.640000001</v>
      </c>
      <c r="BW27" s="60">
        <v>0</v>
      </c>
      <c r="BX27" s="60">
        <v>-36759845.240000002</v>
      </c>
      <c r="BY27" s="60">
        <v>-22759137.440000001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-222302765.41</v>
      </c>
      <c r="CJ27" s="60">
        <v>-222302765.41</v>
      </c>
      <c r="CK27" s="60">
        <v>0</v>
      </c>
      <c r="CL27" s="60">
        <v>482144701.91000032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396783735.69999999</v>
      </c>
      <c r="E28" s="60">
        <v>350094996.65000004</v>
      </c>
      <c r="F28" s="60">
        <v>358036299.16000003</v>
      </c>
      <c r="G28" s="60">
        <v>-7941302.5099999998</v>
      </c>
      <c r="H28" s="60">
        <v>0</v>
      </c>
      <c r="I28" s="60">
        <v>-24130885.550000012</v>
      </c>
      <c r="J28" s="60">
        <v>-24130885.550000012</v>
      </c>
      <c r="K28" s="60">
        <v>-374786684.24000001</v>
      </c>
      <c r="L28" s="60">
        <v>350655798.69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61170071.710000001</v>
      </c>
      <c r="AA28" s="60">
        <v>28099751.350000001</v>
      </c>
      <c r="AB28" s="60">
        <v>0</v>
      </c>
      <c r="AC28" s="60">
        <v>0</v>
      </c>
      <c r="AD28" s="60">
        <v>33070320.359999999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9649552.8899999857</v>
      </c>
      <c r="AN28" s="60">
        <v>13609334.739999987</v>
      </c>
      <c r="AO28" s="60">
        <v>0</v>
      </c>
      <c r="AP28" s="60">
        <v>0</v>
      </c>
      <c r="AQ28" s="60">
        <v>0</v>
      </c>
      <c r="AR28" s="60">
        <v>-3959781.8500000015</v>
      </c>
      <c r="AS28" s="60">
        <v>-444315643.79999989</v>
      </c>
      <c r="AT28" s="60">
        <v>-282142950.82999992</v>
      </c>
      <c r="AU28" s="60">
        <v>-282142950.82999992</v>
      </c>
      <c r="AV28" s="60">
        <v>0</v>
      </c>
      <c r="AW28" s="60">
        <v>-4286319.6600000225</v>
      </c>
      <c r="AX28" s="60">
        <v>-4179887.0700000226</v>
      </c>
      <c r="AY28" s="60">
        <v>-183452254.16000003</v>
      </c>
      <c r="AZ28" s="60">
        <v>-199230796.97</v>
      </c>
      <c r="BA28" s="60">
        <v>-21797165.140000001</v>
      </c>
      <c r="BB28" s="60">
        <v>0</v>
      </c>
      <c r="BC28" s="60">
        <v>37575707.950000003</v>
      </c>
      <c r="BD28" s="60">
        <v>179272367.09</v>
      </c>
      <c r="BE28" s="60">
        <v>-106432.59000000003</v>
      </c>
      <c r="BF28" s="60">
        <v>152490.16999999998</v>
      </c>
      <c r="BG28" s="60">
        <v>183724.05</v>
      </c>
      <c r="BH28" s="60">
        <v>0</v>
      </c>
      <c r="BI28" s="60">
        <v>0</v>
      </c>
      <c r="BJ28" s="60">
        <v>-31233.88</v>
      </c>
      <c r="BK28" s="60">
        <v>-258922.76</v>
      </c>
      <c r="BL28" s="60">
        <v>0</v>
      </c>
      <c r="BM28" s="60">
        <v>0</v>
      </c>
      <c r="BN28" s="60">
        <v>0</v>
      </c>
      <c r="BO28" s="60">
        <v>-1784112.11</v>
      </c>
      <c r="BP28" s="60">
        <v>-1784112.11</v>
      </c>
      <c r="BQ28" s="60">
        <v>0</v>
      </c>
      <c r="BR28" s="60">
        <v>0</v>
      </c>
      <c r="BS28" s="60">
        <v>-117524606.73999998</v>
      </c>
      <c r="BT28" s="60">
        <v>-73750064.139999986</v>
      </c>
      <c r="BU28" s="60">
        <v>-29243683.640000001</v>
      </c>
      <c r="BV28" s="60">
        <v>-8824954.1799999997</v>
      </c>
      <c r="BW28" s="60">
        <v>0</v>
      </c>
      <c r="BX28" s="60">
        <v>-143744.70000000001</v>
      </c>
      <c r="BY28" s="60">
        <v>-5562160.0800000001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-38577654.460000001</v>
      </c>
      <c r="CJ28" s="60">
        <v>-38577654.460000001</v>
      </c>
      <c r="CK28" s="60">
        <v>0</v>
      </c>
      <c r="CL28" s="60">
        <v>-47531908.099999905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3584685672.9696903</v>
      </c>
      <c r="E29" s="60">
        <v>2688976748.1299987</v>
      </c>
      <c r="F29" s="60">
        <v>3326834472.1699986</v>
      </c>
      <c r="G29" s="60">
        <v>-637857724.04000008</v>
      </c>
      <c r="H29" s="60">
        <v>0</v>
      </c>
      <c r="I29" s="60">
        <v>104320549.18000126</v>
      </c>
      <c r="J29" s="60">
        <v>78806217.270000935</v>
      </c>
      <c r="K29" s="60">
        <v>-3758567081.7599993</v>
      </c>
      <c r="L29" s="60">
        <v>3837373299.0300002</v>
      </c>
      <c r="M29" s="60">
        <v>25514331.910000324</v>
      </c>
      <c r="N29" s="60">
        <v>679885520.49000025</v>
      </c>
      <c r="O29" s="60">
        <v>-654371188.57999992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707610160.10969019</v>
      </c>
      <c r="AA29" s="60">
        <v>707610160.10969019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44623429.090000004</v>
      </c>
      <c r="AK29" s="60">
        <v>44623429.090000004</v>
      </c>
      <c r="AL29" s="60">
        <v>0</v>
      </c>
      <c r="AM29" s="60">
        <v>39154786.460000157</v>
      </c>
      <c r="AN29" s="60">
        <v>57998177.240000159</v>
      </c>
      <c r="AO29" s="60">
        <v>-12940365</v>
      </c>
      <c r="AP29" s="60">
        <v>193850.6599999998</v>
      </c>
      <c r="AQ29" s="60">
        <v>-22715.779999999973</v>
      </c>
      <c r="AR29" s="60">
        <v>-6074160.6600000001</v>
      </c>
      <c r="AS29" s="60">
        <v>-3224287137.553205</v>
      </c>
      <c r="AT29" s="60">
        <v>-1863897919.3500013</v>
      </c>
      <c r="AU29" s="60">
        <v>-2330018438.0600014</v>
      </c>
      <c r="AV29" s="60">
        <v>466120518.7100001</v>
      </c>
      <c r="AW29" s="60">
        <v>-241360536.89999959</v>
      </c>
      <c r="AX29" s="60">
        <v>-300228275.08999956</v>
      </c>
      <c r="AY29" s="60">
        <v>-1006288829.2499996</v>
      </c>
      <c r="AZ29" s="60">
        <v>-1084961804.8299997</v>
      </c>
      <c r="BA29" s="60">
        <v>-2486984.33</v>
      </c>
      <c r="BB29" s="60">
        <v>0</v>
      </c>
      <c r="BC29" s="60">
        <v>81159959.909999996</v>
      </c>
      <c r="BD29" s="60">
        <v>706060554.16000009</v>
      </c>
      <c r="BE29" s="60">
        <v>58867738.189999968</v>
      </c>
      <c r="BF29" s="60">
        <v>194677323.74999997</v>
      </c>
      <c r="BG29" s="60">
        <v>211925794.70999998</v>
      </c>
      <c r="BH29" s="60">
        <v>-1547209.72</v>
      </c>
      <c r="BI29" s="60">
        <v>0</v>
      </c>
      <c r="BJ29" s="60">
        <v>-15701261.24</v>
      </c>
      <c r="BK29" s="60">
        <v>-135809585.56</v>
      </c>
      <c r="BL29" s="60">
        <v>0</v>
      </c>
      <c r="BM29" s="60">
        <v>0</v>
      </c>
      <c r="BN29" s="60">
        <v>0</v>
      </c>
      <c r="BO29" s="60">
        <v>-7444845.54</v>
      </c>
      <c r="BP29" s="60">
        <v>-7444845.54</v>
      </c>
      <c r="BQ29" s="60">
        <v>0</v>
      </c>
      <c r="BR29" s="60">
        <v>0</v>
      </c>
      <c r="BS29" s="60">
        <v>-819332019.43320429</v>
      </c>
      <c r="BT29" s="60">
        <v>-539408427.83000028</v>
      </c>
      <c r="BU29" s="60">
        <v>-193009722.55593953</v>
      </c>
      <c r="BV29" s="60">
        <v>-23724942.101739258</v>
      </c>
      <c r="BW29" s="60">
        <v>0</v>
      </c>
      <c r="BX29" s="60">
        <v>-52142134.857868358</v>
      </c>
      <c r="BY29" s="60">
        <v>-53315809.776355125</v>
      </c>
      <c r="BZ29" s="60">
        <v>40656928.210000083</v>
      </c>
      <c r="CA29" s="60">
        <v>1612089.478698303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-292251816.33000004</v>
      </c>
      <c r="CJ29" s="60">
        <v>-292251816.33000004</v>
      </c>
      <c r="CK29" s="60">
        <v>0</v>
      </c>
      <c r="CL29" s="60">
        <v>360398535.41648531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139470870.78741509</v>
      </c>
      <c r="E30" s="60">
        <v>80132338.74000001</v>
      </c>
      <c r="F30" s="60">
        <v>86508314.900000006</v>
      </c>
      <c r="G30" s="60">
        <v>-6375976.1600000001</v>
      </c>
      <c r="H30" s="60">
        <v>0</v>
      </c>
      <c r="I30" s="60">
        <v>20209902.420000002</v>
      </c>
      <c r="J30" s="60">
        <v>20209902.420000002</v>
      </c>
      <c r="K30" s="60">
        <v>-100497446.70999999</v>
      </c>
      <c r="L30" s="60">
        <v>120707349.13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38985881.937415063</v>
      </c>
      <c r="AA30" s="60">
        <v>21350715.960672811</v>
      </c>
      <c r="AB30" s="60">
        <v>17635165.976742249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142747.69</v>
      </c>
      <c r="AN30" s="60">
        <v>142747.69</v>
      </c>
      <c r="AO30" s="60">
        <v>0</v>
      </c>
      <c r="AP30" s="60">
        <v>0</v>
      </c>
      <c r="AQ30" s="60">
        <v>0</v>
      </c>
      <c r="AR30" s="60">
        <v>0</v>
      </c>
      <c r="AS30" s="60">
        <v>-97232072.992948145</v>
      </c>
      <c r="AT30" s="60">
        <v>-62436699.789999984</v>
      </c>
      <c r="AU30" s="60">
        <v>-62436699.789999984</v>
      </c>
      <c r="AV30" s="60">
        <v>0</v>
      </c>
      <c r="AW30" s="60">
        <v>-5140221.4800000042</v>
      </c>
      <c r="AX30" s="60">
        <v>-5140221.4800000042</v>
      </c>
      <c r="AY30" s="60">
        <v>-23567053.890000004</v>
      </c>
      <c r="AZ30" s="60">
        <v>-45794766.150000006</v>
      </c>
      <c r="BA30" s="60">
        <v>20726098.920000002</v>
      </c>
      <c r="BB30" s="60">
        <v>0</v>
      </c>
      <c r="BC30" s="60">
        <v>1501613.34</v>
      </c>
      <c r="BD30" s="60">
        <v>18426832.41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-464201.18</v>
      </c>
      <c r="BP30" s="60">
        <v>-464201.18</v>
      </c>
      <c r="BQ30" s="60">
        <v>0</v>
      </c>
      <c r="BR30" s="60">
        <v>0</v>
      </c>
      <c r="BS30" s="60">
        <v>-29190950.542948164</v>
      </c>
      <c r="BT30" s="60">
        <v>-10449632.07</v>
      </c>
      <c r="BU30" s="60">
        <v>-5428033.6707168035</v>
      </c>
      <c r="BV30" s="60">
        <v>-2138624.8188620429</v>
      </c>
      <c r="BW30" s="60">
        <v>0</v>
      </c>
      <c r="BX30" s="60">
        <v>-312984.96035638446</v>
      </c>
      <c r="BY30" s="60">
        <v>-336715.14301292889</v>
      </c>
      <c r="BZ30" s="60">
        <v>0</v>
      </c>
      <c r="CA30" s="60">
        <v>-10524959.880000001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42238797.794466943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10727737493.6057</v>
      </c>
      <c r="E31" s="60">
        <v>8895606115.6800003</v>
      </c>
      <c r="F31" s="60">
        <v>8973048604.2900009</v>
      </c>
      <c r="G31" s="60">
        <v>-77442488.609999999</v>
      </c>
      <c r="H31" s="60">
        <v>0</v>
      </c>
      <c r="I31" s="60">
        <v>-981013596.72999918</v>
      </c>
      <c r="J31" s="60">
        <v>-981010482.54999924</v>
      </c>
      <c r="K31" s="60">
        <v>-9811928473.9899998</v>
      </c>
      <c r="L31" s="60">
        <v>8830917991.4400005</v>
      </c>
      <c r="M31" s="60">
        <v>-3114.18</v>
      </c>
      <c r="N31" s="60">
        <v>0</v>
      </c>
      <c r="O31" s="60">
        <v>-3114.18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2840136129.0056982</v>
      </c>
      <c r="AA31" s="60">
        <v>2840136129.0056982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-26991154.349999998</v>
      </c>
      <c r="AN31" s="60">
        <v>92202636.950000003</v>
      </c>
      <c r="AO31" s="60">
        <v>2676.88</v>
      </c>
      <c r="AP31" s="60">
        <v>-92521794.769999996</v>
      </c>
      <c r="AQ31" s="60">
        <v>-72600</v>
      </c>
      <c r="AR31" s="60">
        <v>-26602073.41</v>
      </c>
      <c r="AS31" s="60">
        <v>-7726191972.7465649</v>
      </c>
      <c r="AT31" s="60">
        <v>-4770887396.6900005</v>
      </c>
      <c r="AU31" s="60">
        <v>-4770878569.7700005</v>
      </c>
      <c r="AV31" s="60">
        <v>-8826.92</v>
      </c>
      <c r="AW31" s="60">
        <v>-755269766.63999999</v>
      </c>
      <c r="AX31" s="60">
        <v>-755272269.51999998</v>
      </c>
      <c r="AY31" s="60">
        <v>-3149910869.0599999</v>
      </c>
      <c r="AZ31" s="60">
        <v>-2552233835.0599999</v>
      </c>
      <c r="BA31" s="60">
        <v>-597677034</v>
      </c>
      <c r="BB31" s="60">
        <v>0</v>
      </c>
      <c r="BC31" s="60">
        <v>0</v>
      </c>
      <c r="BD31" s="60">
        <v>2394638599.54</v>
      </c>
      <c r="BE31" s="60">
        <v>2502.8800000000047</v>
      </c>
      <c r="BF31" s="60">
        <v>77102.98000000001</v>
      </c>
      <c r="BG31" s="60">
        <v>77102.98000000001</v>
      </c>
      <c r="BH31" s="60">
        <v>0</v>
      </c>
      <c r="BI31" s="60">
        <v>0</v>
      </c>
      <c r="BJ31" s="60">
        <v>0</v>
      </c>
      <c r="BK31" s="60">
        <v>-74600.100000000006</v>
      </c>
      <c r="BL31" s="60">
        <v>1194462.6199999999</v>
      </c>
      <c r="BM31" s="60">
        <v>1194462.6199999999</v>
      </c>
      <c r="BN31" s="60">
        <v>0</v>
      </c>
      <c r="BO31" s="60">
        <v>-32423961.509999998</v>
      </c>
      <c r="BP31" s="60">
        <v>-32423961.509999998</v>
      </c>
      <c r="BQ31" s="60">
        <v>0</v>
      </c>
      <c r="BR31" s="60">
        <v>0</v>
      </c>
      <c r="BS31" s="60">
        <v>-1640670038.0265636</v>
      </c>
      <c r="BT31" s="60">
        <v>-1168594529.8500001</v>
      </c>
      <c r="BU31" s="60">
        <v>-303908162.98020124</v>
      </c>
      <c r="BV31" s="60">
        <v>-131580834.16990882</v>
      </c>
      <c r="BW31" s="60">
        <v>0</v>
      </c>
      <c r="BX31" s="60">
        <v>-36586513.946453489</v>
      </c>
      <c r="BY31" s="60">
        <v>0</v>
      </c>
      <c r="BZ31" s="60">
        <v>2.92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-528135272.5</v>
      </c>
      <c r="CJ31" s="60">
        <v>-528135272.5</v>
      </c>
      <c r="CK31" s="60">
        <v>0</v>
      </c>
      <c r="CL31" s="60">
        <v>3001545520.8591347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2684912531.9098425</v>
      </c>
      <c r="E32" s="60">
        <v>2449546175.2600002</v>
      </c>
      <c r="F32" s="60">
        <v>2604254804.1100001</v>
      </c>
      <c r="G32" s="60">
        <v>-154708628.84999999</v>
      </c>
      <c r="H32" s="60">
        <v>0</v>
      </c>
      <c r="I32" s="60">
        <v>-641274405.05000007</v>
      </c>
      <c r="J32" s="60">
        <v>-597870413.62000012</v>
      </c>
      <c r="K32" s="60">
        <v>-2687028169.5100002</v>
      </c>
      <c r="L32" s="60">
        <v>2089157755.8900001</v>
      </c>
      <c r="M32" s="60">
        <v>-43403991.429999977</v>
      </c>
      <c r="N32" s="60">
        <v>195721133.77000001</v>
      </c>
      <c r="O32" s="60">
        <v>-239125125.19999999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849703153.82984221</v>
      </c>
      <c r="AA32" s="60">
        <v>398066962.40724409</v>
      </c>
      <c r="AB32" s="60">
        <v>0</v>
      </c>
      <c r="AC32" s="60">
        <v>15176089.277359385</v>
      </c>
      <c r="AD32" s="60">
        <v>364209426.06157434</v>
      </c>
      <c r="AE32" s="60">
        <v>1591444.0509463134</v>
      </c>
      <c r="AF32" s="60">
        <v>0</v>
      </c>
      <c r="AG32" s="60">
        <v>70659232.032718107</v>
      </c>
      <c r="AH32" s="60">
        <v>0</v>
      </c>
      <c r="AI32" s="60">
        <v>0</v>
      </c>
      <c r="AJ32" s="60">
        <v>2014922.51</v>
      </c>
      <c r="AK32" s="60">
        <v>2014922.51</v>
      </c>
      <c r="AL32" s="60">
        <v>0</v>
      </c>
      <c r="AM32" s="60">
        <v>24922685.359999999</v>
      </c>
      <c r="AN32" s="60">
        <v>19780868.949999999</v>
      </c>
      <c r="AO32" s="60">
        <v>1804005.25</v>
      </c>
      <c r="AP32" s="60">
        <v>0</v>
      </c>
      <c r="AQ32" s="60">
        <v>0</v>
      </c>
      <c r="AR32" s="60">
        <v>3337811.1599999992</v>
      </c>
      <c r="AS32" s="60">
        <v>-2356016368.4611645</v>
      </c>
      <c r="AT32" s="60">
        <v>-1424877133.96</v>
      </c>
      <c r="AU32" s="60">
        <v>-1604738004.02</v>
      </c>
      <c r="AV32" s="60">
        <v>179860870.06</v>
      </c>
      <c r="AW32" s="60">
        <v>-218324811.12000006</v>
      </c>
      <c r="AX32" s="60">
        <v>-257379168.01000005</v>
      </c>
      <c r="AY32" s="60">
        <v>-792746019.56000006</v>
      </c>
      <c r="AZ32" s="60">
        <v>-624343432.00999999</v>
      </c>
      <c r="BA32" s="60">
        <v>-266254607.97</v>
      </c>
      <c r="BB32" s="60">
        <v>0</v>
      </c>
      <c r="BC32" s="60">
        <v>97852020.420000002</v>
      </c>
      <c r="BD32" s="60">
        <v>535366851.55000001</v>
      </c>
      <c r="BE32" s="60">
        <v>39054356.890000001</v>
      </c>
      <c r="BF32" s="60">
        <v>140546573.97</v>
      </c>
      <c r="BG32" s="60">
        <v>112003296.64999999</v>
      </c>
      <c r="BH32" s="60">
        <v>45891540.039999999</v>
      </c>
      <c r="BI32" s="60">
        <v>0</v>
      </c>
      <c r="BJ32" s="60">
        <v>-17348262.719999999</v>
      </c>
      <c r="BK32" s="60">
        <v>-101492217.08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-393644341.80966312</v>
      </c>
      <c r="BT32" s="60">
        <v>-317086700.69999999</v>
      </c>
      <c r="BU32" s="60">
        <v>-77345869.258037806</v>
      </c>
      <c r="BV32" s="60">
        <v>-67219251.774688572</v>
      </c>
      <c r="BW32" s="60">
        <v>0</v>
      </c>
      <c r="BX32" s="60">
        <v>-8151495.8430123422</v>
      </c>
      <c r="BY32" s="60">
        <v>-12758845.393924488</v>
      </c>
      <c r="BZ32" s="60">
        <v>96936190.859999999</v>
      </c>
      <c r="CA32" s="60">
        <v>-8018369.7000000002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-319170081.57150114</v>
      </c>
      <c r="CJ32" s="60">
        <v>-319170081.57150114</v>
      </c>
      <c r="CK32" s="60">
        <v>0</v>
      </c>
      <c r="CL32" s="60">
        <v>328896163.44867802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1102598478.1480703</v>
      </c>
      <c r="E33" s="60">
        <v>864393733.32000005</v>
      </c>
      <c r="F33" s="60">
        <v>864393733.32000005</v>
      </c>
      <c r="G33" s="60">
        <v>0</v>
      </c>
      <c r="H33" s="60">
        <v>0</v>
      </c>
      <c r="I33" s="60">
        <v>-182087173.5</v>
      </c>
      <c r="J33" s="60">
        <v>-182087173.5</v>
      </c>
      <c r="K33" s="60">
        <v>-861548099.39999998</v>
      </c>
      <c r="L33" s="60">
        <v>679460925.89999998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402869204.69807017</v>
      </c>
      <c r="AA33" s="60">
        <v>402869204.69807017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2000000</v>
      </c>
      <c r="AK33" s="60">
        <v>2000000</v>
      </c>
      <c r="AL33" s="60">
        <v>0</v>
      </c>
      <c r="AM33" s="60">
        <v>15422713.630000003</v>
      </c>
      <c r="AN33" s="60">
        <v>14670722.810000002</v>
      </c>
      <c r="AO33" s="60">
        <v>4854.4400000000005</v>
      </c>
      <c r="AP33" s="60">
        <v>0</v>
      </c>
      <c r="AQ33" s="60">
        <v>0</v>
      </c>
      <c r="AR33" s="60">
        <v>747136.38</v>
      </c>
      <c r="AS33" s="60">
        <v>-729150451.37307394</v>
      </c>
      <c r="AT33" s="60">
        <v>-417363857.29999995</v>
      </c>
      <c r="AU33" s="60">
        <v>-417364483.85999995</v>
      </c>
      <c r="AV33" s="60">
        <v>626.55999999999995</v>
      </c>
      <c r="AW33" s="60">
        <v>-55157394.579999991</v>
      </c>
      <c r="AX33" s="60">
        <v>-55078609.679999992</v>
      </c>
      <c r="AY33" s="60">
        <v>-178245815.88999999</v>
      </c>
      <c r="AZ33" s="60">
        <v>-152024792.16999999</v>
      </c>
      <c r="BA33" s="60">
        <v>-56425196.969999999</v>
      </c>
      <c r="BB33" s="60">
        <v>0</v>
      </c>
      <c r="BC33" s="60">
        <v>30204173.25</v>
      </c>
      <c r="BD33" s="60">
        <v>123167206.20999999</v>
      </c>
      <c r="BE33" s="60">
        <v>-78784.900000000009</v>
      </c>
      <c r="BF33" s="60">
        <v>39365.729999999996</v>
      </c>
      <c r="BG33" s="60">
        <v>38409.429999999993</v>
      </c>
      <c r="BH33" s="60">
        <v>2057.87</v>
      </c>
      <c r="BI33" s="60">
        <v>0</v>
      </c>
      <c r="BJ33" s="60">
        <v>-1101.57</v>
      </c>
      <c r="BK33" s="60">
        <v>-118150.63</v>
      </c>
      <c r="BL33" s="60">
        <v>0</v>
      </c>
      <c r="BM33" s="60">
        <v>0</v>
      </c>
      <c r="BN33" s="60">
        <v>0</v>
      </c>
      <c r="BO33" s="60">
        <v>-800623.73</v>
      </c>
      <c r="BP33" s="60">
        <v>-800623.73</v>
      </c>
      <c r="BQ33" s="60">
        <v>0</v>
      </c>
      <c r="BR33" s="60">
        <v>0</v>
      </c>
      <c r="BS33" s="60">
        <v>-189519357.083074</v>
      </c>
      <c r="BT33" s="60">
        <v>-105102673.91999999</v>
      </c>
      <c r="BU33" s="60">
        <v>-51210988.739058584</v>
      </c>
      <c r="BV33" s="60">
        <v>-28190273.305918757</v>
      </c>
      <c r="BW33" s="60">
        <v>0</v>
      </c>
      <c r="BX33" s="60">
        <v>-1444600.576953681</v>
      </c>
      <c r="BY33" s="60">
        <v>-3570820.5411430127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-66309218.68</v>
      </c>
      <c r="CJ33" s="60">
        <v>-66309218.68</v>
      </c>
      <c r="CK33" s="60">
        <v>0</v>
      </c>
      <c r="CL33" s="60">
        <v>373448026.7749964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128703543.30349024</v>
      </c>
      <c r="E34" s="60">
        <v>137501668.45000002</v>
      </c>
      <c r="F34" s="60">
        <v>160042622.30000001</v>
      </c>
      <c r="G34" s="60">
        <v>-22540953.849999998</v>
      </c>
      <c r="H34" s="60">
        <v>0</v>
      </c>
      <c r="I34" s="60">
        <v>-21566508.779999986</v>
      </c>
      <c r="J34" s="60">
        <v>-28956130.639999986</v>
      </c>
      <c r="K34" s="60">
        <v>-170932618.75</v>
      </c>
      <c r="L34" s="60">
        <v>141976488.11000001</v>
      </c>
      <c r="M34" s="60">
        <v>7389621.8599999994</v>
      </c>
      <c r="N34" s="60">
        <v>9603245.5199999996</v>
      </c>
      <c r="O34" s="60">
        <v>-2213623.66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8663647.1034902018</v>
      </c>
      <c r="AA34" s="60">
        <v>4879359.5054058069</v>
      </c>
      <c r="AB34" s="60">
        <v>0</v>
      </c>
      <c r="AC34" s="60">
        <v>3784287.5980843948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4104736.5300000017</v>
      </c>
      <c r="AN34" s="60">
        <v>3963834.0000000019</v>
      </c>
      <c r="AO34" s="60">
        <v>140902.52999999991</v>
      </c>
      <c r="AP34" s="60">
        <v>0</v>
      </c>
      <c r="AQ34" s="60">
        <v>0</v>
      </c>
      <c r="AR34" s="60">
        <v>0</v>
      </c>
      <c r="AS34" s="60">
        <v>-159890218.01295656</v>
      </c>
      <c r="AT34" s="60">
        <v>-96948923.400000006</v>
      </c>
      <c r="AU34" s="60">
        <v>-97163069.400000006</v>
      </c>
      <c r="AV34" s="60">
        <v>214146</v>
      </c>
      <c r="AW34" s="60">
        <v>-5607626.619999975</v>
      </c>
      <c r="AX34" s="60">
        <v>-6620317.1899999753</v>
      </c>
      <c r="AY34" s="60">
        <v>-42806166.49999997</v>
      </c>
      <c r="AZ34" s="60">
        <v>-49393476.343823902</v>
      </c>
      <c r="BA34" s="60">
        <v>6587309.8438239302</v>
      </c>
      <c r="BB34" s="60">
        <v>0</v>
      </c>
      <c r="BC34" s="60">
        <v>0</v>
      </c>
      <c r="BD34" s="60">
        <v>36185849.309999995</v>
      </c>
      <c r="BE34" s="60">
        <v>1012690.57</v>
      </c>
      <c r="BF34" s="60">
        <v>1656980.96</v>
      </c>
      <c r="BG34" s="60">
        <v>1685948.7675711836</v>
      </c>
      <c r="BH34" s="60">
        <v>-28967.807571183654</v>
      </c>
      <c r="BI34" s="60">
        <v>0</v>
      </c>
      <c r="BJ34" s="60">
        <v>0</v>
      </c>
      <c r="BK34" s="60">
        <v>-644290.39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-37287271.072956584</v>
      </c>
      <c r="BT34" s="60">
        <v>-22434976.369999997</v>
      </c>
      <c r="BU34" s="60">
        <v>-14212235.706927123</v>
      </c>
      <c r="BV34" s="60">
        <v>-2074586.5390724968</v>
      </c>
      <c r="BW34" s="60">
        <v>0</v>
      </c>
      <c r="BX34" s="60">
        <v>-6247.0147107711391</v>
      </c>
      <c r="BY34" s="60">
        <v>-523383.04677638609</v>
      </c>
      <c r="BZ34" s="60">
        <v>2036717.6499999978</v>
      </c>
      <c r="CA34" s="60">
        <v>-72560.045469815304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-20046396.920000002</v>
      </c>
      <c r="CJ34" s="60">
        <v>-20046396.920000002</v>
      </c>
      <c r="CK34" s="60">
        <v>0</v>
      </c>
      <c r="CL34" s="60">
        <v>-31186674.709466323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435338400.13</v>
      </c>
      <c r="E35" s="60">
        <v>363055018.96999997</v>
      </c>
      <c r="F35" s="60">
        <v>365614944.81999999</v>
      </c>
      <c r="G35" s="60">
        <v>-2559925.85</v>
      </c>
      <c r="H35" s="60">
        <v>0</v>
      </c>
      <c r="I35" s="60">
        <v>46079531.160000026</v>
      </c>
      <c r="J35" s="60">
        <v>46079531.160000026</v>
      </c>
      <c r="K35" s="60">
        <v>-382012683.31</v>
      </c>
      <c r="L35" s="60">
        <v>428092214.47000003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27154917.75</v>
      </c>
      <c r="AA35" s="60">
        <v>27154917.75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-951067.75</v>
      </c>
      <c r="AN35" s="60">
        <v>-218373.67</v>
      </c>
      <c r="AO35" s="60">
        <v>0</v>
      </c>
      <c r="AP35" s="60">
        <v>0</v>
      </c>
      <c r="AQ35" s="60">
        <v>0</v>
      </c>
      <c r="AR35" s="60">
        <v>-732694.08</v>
      </c>
      <c r="AS35" s="60">
        <v>-526655006.05279994</v>
      </c>
      <c r="AT35" s="60">
        <v>-365822119.53999996</v>
      </c>
      <c r="AU35" s="60">
        <v>-365868570.65999997</v>
      </c>
      <c r="AV35" s="60">
        <v>46451.119999999995</v>
      </c>
      <c r="AW35" s="60">
        <v>308277.64000000106</v>
      </c>
      <c r="AX35" s="60">
        <v>607533.03000000119</v>
      </c>
      <c r="AY35" s="60">
        <v>-201053770.78999999</v>
      </c>
      <c r="AZ35" s="60">
        <v>-235789691.78999999</v>
      </c>
      <c r="BA35" s="60">
        <v>-6502151</v>
      </c>
      <c r="BB35" s="60">
        <v>0</v>
      </c>
      <c r="BC35" s="60">
        <v>41238072</v>
      </c>
      <c r="BD35" s="60">
        <v>201661303.81999999</v>
      </c>
      <c r="BE35" s="60">
        <v>-299255.39000000013</v>
      </c>
      <c r="BF35" s="60">
        <v>3005721.32</v>
      </c>
      <c r="BG35" s="60">
        <v>3622223.32</v>
      </c>
      <c r="BH35" s="60">
        <v>0</v>
      </c>
      <c r="BI35" s="60">
        <v>0</v>
      </c>
      <c r="BJ35" s="60">
        <v>-616502</v>
      </c>
      <c r="BK35" s="60">
        <v>-3304976.71</v>
      </c>
      <c r="BL35" s="60">
        <v>0</v>
      </c>
      <c r="BM35" s="60">
        <v>0</v>
      </c>
      <c r="BN35" s="60">
        <v>0</v>
      </c>
      <c r="BO35" s="60">
        <v>-1121650.9299999997</v>
      </c>
      <c r="BP35" s="60">
        <v>-1121650.9299999997</v>
      </c>
      <c r="BQ35" s="60">
        <v>0</v>
      </c>
      <c r="BR35" s="60">
        <v>0</v>
      </c>
      <c r="BS35" s="60">
        <v>-124207038.3228</v>
      </c>
      <c r="BT35" s="60">
        <v>-67963814.070000008</v>
      </c>
      <c r="BU35" s="60">
        <v>-33826119.328000002</v>
      </c>
      <c r="BV35" s="60">
        <v>-19270804.747200001</v>
      </c>
      <c r="BW35" s="60">
        <v>0</v>
      </c>
      <c r="BX35" s="60">
        <v>-3146300.1776000001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-35812474.899999999</v>
      </c>
      <c r="CJ35" s="60">
        <v>-35812474.899999999</v>
      </c>
      <c r="CK35" s="60">
        <v>0</v>
      </c>
      <c r="CL35" s="60">
        <v>-91316605.922799945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2547226787.2192755</v>
      </c>
      <c r="E37" s="60">
        <v>2419942621.1399999</v>
      </c>
      <c r="F37" s="60">
        <v>2449296568.2799997</v>
      </c>
      <c r="G37" s="60">
        <v>-29353947.140000001</v>
      </c>
      <c r="H37" s="60">
        <v>0</v>
      </c>
      <c r="I37" s="60">
        <v>-9705269.9299998861</v>
      </c>
      <c r="J37" s="60">
        <v>-9728184.1199998856</v>
      </c>
      <c r="K37" s="60">
        <v>-2752063197.3800001</v>
      </c>
      <c r="L37" s="60">
        <v>2742335013.2600002</v>
      </c>
      <c r="M37" s="60">
        <v>22914.189999999944</v>
      </c>
      <c r="N37" s="60">
        <v>2591252.02</v>
      </c>
      <c r="O37" s="60">
        <v>-2568337.83</v>
      </c>
      <c r="P37" s="60">
        <v>0</v>
      </c>
      <c r="Q37" s="60">
        <v>0</v>
      </c>
      <c r="R37" s="60">
        <v>0</v>
      </c>
      <c r="S37" s="60">
        <v>-316326.84000000003</v>
      </c>
      <c r="T37" s="60">
        <v>0</v>
      </c>
      <c r="U37" s="60">
        <v>0</v>
      </c>
      <c r="V37" s="60">
        <v>0</v>
      </c>
      <c r="W37" s="60">
        <v>-316326.84000000003</v>
      </c>
      <c r="X37" s="60">
        <v>0</v>
      </c>
      <c r="Y37" s="60">
        <v>-316326.84000000003</v>
      </c>
      <c r="Z37" s="60">
        <v>82047229.029275298</v>
      </c>
      <c r="AA37" s="60">
        <v>82047229.029275298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11400000</v>
      </c>
      <c r="AK37" s="60">
        <v>11400000</v>
      </c>
      <c r="AL37" s="60">
        <v>0</v>
      </c>
      <c r="AM37" s="60">
        <v>43858533.82</v>
      </c>
      <c r="AN37" s="60">
        <v>75435450.640000001</v>
      </c>
      <c r="AO37" s="60">
        <v>0</v>
      </c>
      <c r="AP37" s="60">
        <v>0</v>
      </c>
      <c r="AQ37" s="60">
        <v>0</v>
      </c>
      <c r="AR37" s="60">
        <v>-31576916.82</v>
      </c>
      <c r="AS37" s="60">
        <v>-3225267759.8091984</v>
      </c>
      <c r="AT37" s="60">
        <v>-1963152562.25</v>
      </c>
      <c r="AU37" s="60">
        <v>-1963176923.75</v>
      </c>
      <c r="AV37" s="60">
        <v>24361.5</v>
      </c>
      <c r="AW37" s="60">
        <v>-360714196.09000003</v>
      </c>
      <c r="AX37" s="60">
        <v>-360626769.39000005</v>
      </c>
      <c r="AY37" s="60">
        <v>-458046601.43000007</v>
      </c>
      <c r="AZ37" s="60">
        <v>-1172392314.97</v>
      </c>
      <c r="BA37" s="60">
        <v>680679292.05999994</v>
      </c>
      <c r="BB37" s="60">
        <v>0</v>
      </c>
      <c r="BC37" s="60">
        <v>33666421.479999997</v>
      </c>
      <c r="BD37" s="60">
        <v>97419832.040000007</v>
      </c>
      <c r="BE37" s="60">
        <v>-87426.699999999953</v>
      </c>
      <c r="BF37" s="60">
        <v>227981.21000000002</v>
      </c>
      <c r="BG37" s="60">
        <v>244737.83000000002</v>
      </c>
      <c r="BH37" s="60">
        <v>0</v>
      </c>
      <c r="BI37" s="60">
        <v>0</v>
      </c>
      <c r="BJ37" s="60">
        <v>-16756.62</v>
      </c>
      <c r="BK37" s="60">
        <v>-315407.90999999997</v>
      </c>
      <c r="BL37" s="60">
        <v>2265061.7999999998</v>
      </c>
      <c r="BM37" s="60">
        <v>2265061.7999999998</v>
      </c>
      <c r="BN37" s="60">
        <v>0</v>
      </c>
      <c r="BO37" s="60">
        <v>-6215129.2699999996</v>
      </c>
      <c r="BP37" s="60">
        <v>-6215129.2699999996</v>
      </c>
      <c r="BQ37" s="60">
        <v>0</v>
      </c>
      <c r="BR37" s="60">
        <v>0</v>
      </c>
      <c r="BS37" s="60">
        <v>-897450933.99919868</v>
      </c>
      <c r="BT37" s="60">
        <v>-283897276.9000001</v>
      </c>
      <c r="BU37" s="60">
        <v>-282726022.56861556</v>
      </c>
      <c r="BV37" s="60">
        <v>-11722339.054638393</v>
      </c>
      <c r="BW37" s="60">
        <v>0</v>
      </c>
      <c r="BX37" s="60">
        <v>-31917557.410628531</v>
      </c>
      <c r="BY37" s="60">
        <v>-85372021.036230654</v>
      </c>
      <c r="BZ37" s="60">
        <v>110603.62</v>
      </c>
      <c r="CA37" s="60">
        <v>-201926320.64908546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-678040972.5899229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1420892428.1400001</v>
      </c>
      <c r="E38" s="60">
        <v>1257158170.6700001</v>
      </c>
      <c r="F38" s="60">
        <v>1268972378.6900001</v>
      </c>
      <c r="G38" s="60">
        <v>-11814208.02</v>
      </c>
      <c r="H38" s="60">
        <v>0</v>
      </c>
      <c r="I38" s="60">
        <v>-248025206.43000007</v>
      </c>
      <c r="J38" s="60">
        <v>-248025206.43000007</v>
      </c>
      <c r="K38" s="60">
        <v>-1325680820.55</v>
      </c>
      <c r="L38" s="60">
        <v>1077655614.1199999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368517975.56</v>
      </c>
      <c r="AA38" s="60">
        <v>335678398.13999999</v>
      </c>
      <c r="AB38" s="60">
        <v>14979842.109999999</v>
      </c>
      <c r="AC38" s="60">
        <v>20515625.760000002</v>
      </c>
      <c r="AD38" s="60">
        <v>-2655890.4500000002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5114527.1900000004</v>
      </c>
      <c r="AK38" s="60">
        <v>5114527.1900000004</v>
      </c>
      <c r="AL38" s="60">
        <v>0</v>
      </c>
      <c r="AM38" s="60">
        <v>38126961.150000006</v>
      </c>
      <c r="AN38" s="60">
        <v>40229282.18</v>
      </c>
      <c r="AO38" s="60">
        <v>134604.81</v>
      </c>
      <c r="AP38" s="60">
        <v>0</v>
      </c>
      <c r="AQ38" s="60">
        <v>0</v>
      </c>
      <c r="AR38" s="60">
        <v>-2236925.84</v>
      </c>
      <c r="AS38" s="60">
        <v>-1206747878.1699998</v>
      </c>
      <c r="AT38" s="60">
        <v>-740878055.1099999</v>
      </c>
      <c r="AU38" s="60">
        <v>-741020933.07999992</v>
      </c>
      <c r="AV38" s="60">
        <v>142877.97</v>
      </c>
      <c r="AW38" s="60">
        <v>-92377666.74000001</v>
      </c>
      <c r="AX38" s="60">
        <v>-92126634.99000001</v>
      </c>
      <c r="AY38" s="60">
        <v>-307939789.79000002</v>
      </c>
      <c r="AZ38" s="60">
        <v>-230669360.67000002</v>
      </c>
      <c r="BA38" s="60">
        <v>-109182924.75</v>
      </c>
      <c r="BB38" s="60">
        <v>0</v>
      </c>
      <c r="BC38" s="60">
        <v>31912495.629999999</v>
      </c>
      <c r="BD38" s="60">
        <v>215813154.80000001</v>
      </c>
      <c r="BE38" s="60">
        <v>-251031.74999999997</v>
      </c>
      <c r="BF38" s="60">
        <v>99149.59</v>
      </c>
      <c r="BG38" s="60">
        <v>81949.090000000011</v>
      </c>
      <c r="BH38" s="60">
        <v>27475.599999999999</v>
      </c>
      <c r="BI38" s="60">
        <v>0</v>
      </c>
      <c r="BJ38" s="60">
        <v>-10275.1</v>
      </c>
      <c r="BK38" s="60">
        <v>-350181.33999999997</v>
      </c>
      <c r="BL38" s="60">
        <v>0</v>
      </c>
      <c r="BM38" s="60">
        <v>0</v>
      </c>
      <c r="BN38" s="60">
        <v>0</v>
      </c>
      <c r="BO38" s="60">
        <v>-30066401.400000006</v>
      </c>
      <c r="BP38" s="60">
        <v>-30066401.400000006</v>
      </c>
      <c r="BQ38" s="60">
        <v>0</v>
      </c>
      <c r="BR38" s="60">
        <v>0</v>
      </c>
      <c r="BS38" s="60">
        <v>-193329306.19</v>
      </c>
      <c r="BT38" s="60">
        <v>-153070263.53999999</v>
      </c>
      <c r="BU38" s="60">
        <v>-23064762.91</v>
      </c>
      <c r="BV38" s="60">
        <v>-4747106.28</v>
      </c>
      <c r="BW38" s="60">
        <v>0</v>
      </c>
      <c r="BX38" s="60">
        <v>-1054392.51</v>
      </c>
      <c r="BY38" s="60">
        <v>-1642612.58</v>
      </c>
      <c r="BZ38" s="60">
        <v>0</v>
      </c>
      <c r="CA38" s="60">
        <v>-9750168.3699999992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-150096448.72999999</v>
      </c>
      <c r="CJ38" s="60">
        <v>-150096448.72999999</v>
      </c>
      <c r="CK38" s="60">
        <v>0</v>
      </c>
      <c r="CL38" s="60">
        <v>214144549.97000027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2306787254.2311158</v>
      </c>
      <c r="E39" s="60">
        <v>1597021825.6099999</v>
      </c>
      <c r="F39" s="60">
        <v>1613812607.24</v>
      </c>
      <c r="G39" s="60">
        <v>-16790781.629999999</v>
      </c>
      <c r="H39" s="60">
        <v>0</v>
      </c>
      <c r="I39" s="60">
        <v>59530313.849999972</v>
      </c>
      <c r="J39" s="60">
        <v>60176812.279999971</v>
      </c>
      <c r="K39" s="60">
        <v>-1743089659.71</v>
      </c>
      <c r="L39" s="60">
        <v>1803266471.99</v>
      </c>
      <c r="M39" s="60">
        <v>-646498.42999999993</v>
      </c>
      <c r="N39" s="60">
        <v>140967.20000000001</v>
      </c>
      <c r="O39" s="60">
        <v>-787465.63</v>
      </c>
      <c r="P39" s="60">
        <v>0</v>
      </c>
      <c r="Q39" s="60">
        <v>0</v>
      </c>
      <c r="R39" s="60">
        <v>0</v>
      </c>
      <c r="S39" s="60">
        <v>88461745.110000029</v>
      </c>
      <c r="T39" s="60">
        <v>88600416.160000026</v>
      </c>
      <c r="U39" s="60">
        <v>-280988372.45999998</v>
      </c>
      <c r="V39" s="60">
        <v>369588788.62</v>
      </c>
      <c r="W39" s="60">
        <v>-138671.04999999999</v>
      </c>
      <c r="X39" s="60">
        <v>22724.1</v>
      </c>
      <c r="Y39" s="60">
        <v>-161395.15</v>
      </c>
      <c r="Z39" s="60">
        <v>481140891.851116</v>
      </c>
      <c r="AA39" s="60">
        <v>532218873.036228</v>
      </c>
      <c r="AB39" s="60">
        <v>47850209.359273992</v>
      </c>
      <c r="AC39" s="60">
        <v>-105353777.85202199</v>
      </c>
      <c r="AD39" s="60">
        <v>3582244.6979899998</v>
      </c>
      <c r="AE39" s="60">
        <v>0</v>
      </c>
      <c r="AF39" s="60">
        <v>2843342.609646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80632477.810000002</v>
      </c>
      <c r="AN39" s="60">
        <v>152396194.86000001</v>
      </c>
      <c r="AO39" s="60">
        <v>-8502.8299999999581</v>
      </c>
      <c r="AP39" s="60">
        <v>0</v>
      </c>
      <c r="AQ39" s="60">
        <v>0</v>
      </c>
      <c r="AR39" s="60">
        <v>-71755214.219999999</v>
      </c>
      <c r="AS39" s="60">
        <v>-1997357899.1233613</v>
      </c>
      <c r="AT39" s="60">
        <v>-1581718569.9900002</v>
      </c>
      <c r="AU39" s="60">
        <v>-1581725834.7600002</v>
      </c>
      <c r="AV39" s="60">
        <v>7264.7699999999986</v>
      </c>
      <c r="AW39" s="60">
        <v>-68393001.140000045</v>
      </c>
      <c r="AX39" s="60">
        <v>-68418018.950000048</v>
      </c>
      <c r="AY39" s="60">
        <v>-618918034.71000004</v>
      </c>
      <c r="AZ39" s="60">
        <v>-641684930.18000007</v>
      </c>
      <c r="BA39" s="60">
        <v>-19332262.050000001</v>
      </c>
      <c r="BB39" s="60">
        <v>0</v>
      </c>
      <c r="BC39" s="60">
        <v>42099157.520000003</v>
      </c>
      <c r="BD39" s="60">
        <v>550500015.75999999</v>
      </c>
      <c r="BE39" s="60">
        <v>25017.81</v>
      </c>
      <c r="BF39" s="60">
        <v>16148.710000000001</v>
      </c>
      <c r="BG39" s="60">
        <v>15969.16</v>
      </c>
      <c r="BH39" s="60">
        <v>-152.46</v>
      </c>
      <c r="BI39" s="60">
        <v>0</v>
      </c>
      <c r="BJ39" s="60">
        <v>332.01</v>
      </c>
      <c r="BK39" s="60">
        <v>8869.1</v>
      </c>
      <c r="BL39" s="60">
        <v>0</v>
      </c>
      <c r="BM39" s="60">
        <v>0</v>
      </c>
      <c r="BN39" s="60">
        <v>0</v>
      </c>
      <c r="BO39" s="60">
        <v>-899717.19</v>
      </c>
      <c r="BP39" s="60">
        <v>-899717.19</v>
      </c>
      <c r="BQ39" s="60">
        <v>0</v>
      </c>
      <c r="BR39" s="60">
        <v>0</v>
      </c>
      <c r="BS39" s="60">
        <v>-342218069.21336097</v>
      </c>
      <c r="BT39" s="60">
        <v>-265806394.34171695</v>
      </c>
      <c r="BU39" s="60">
        <v>-22087423.835661002</v>
      </c>
      <c r="BV39" s="60">
        <v>-32529491.004884996</v>
      </c>
      <c r="BW39" s="60">
        <v>0</v>
      </c>
      <c r="BX39" s="60">
        <v>-3183068.0585199995</v>
      </c>
      <c r="BY39" s="60">
        <v>-18609866.310798001</v>
      </c>
      <c r="BZ39" s="60">
        <v>0</v>
      </c>
      <c r="CA39" s="60">
        <v>-1825.6617800000001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-4128541.59</v>
      </c>
      <c r="CJ39" s="60">
        <v>-4128541.59</v>
      </c>
      <c r="CK39" s="60">
        <v>0</v>
      </c>
      <c r="CL39" s="60">
        <v>309429355.10775447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363580851.91999996</v>
      </c>
      <c r="E40" s="60">
        <v>415034467.57999998</v>
      </c>
      <c r="F40" s="60">
        <v>428441711.77999997</v>
      </c>
      <c r="G40" s="60">
        <v>-13407244.199999999</v>
      </c>
      <c r="H40" s="60">
        <v>0</v>
      </c>
      <c r="I40" s="60">
        <v>-111812668.86000001</v>
      </c>
      <c r="J40" s="60">
        <v>-111812668.86000001</v>
      </c>
      <c r="K40" s="60">
        <v>-423379541.24000001</v>
      </c>
      <c r="L40" s="60">
        <v>311566872.38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64723351.359999999</v>
      </c>
      <c r="AA40" s="60">
        <v>43442242.689999998</v>
      </c>
      <c r="AB40" s="60">
        <v>3106306.51</v>
      </c>
      <c r="AC40" s="60">
        <v>18174802.16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-4364298.16</v>
      </c>
      <c r="AN40" s="60">
        <v>-4364298.16</v>
      </c>
      <c r="AO40" s="60">
        <v>0</v>
      </c>
      <c r="AP40" s="60">
        <v>0</v>
      </c>
      <c r="AQ40" s="60">
        <v>0</v>
      </c>
      <c r="AR40" s="60">
        <v>0</v>
      </c>
      <c r="AS40" s="60">
        <v>-403888610.64999992</v>
      </c>
      <c r="AT40" s="60">
        <v>-207878035.81999999</v>
      </c>
      <c r="AU40" s="60">
        <v>-207878035.81999999</v>
      </c>
      <c r="AV40" s="60">
        <v>0</v>
      </c>
      <c r="AW40" s="60">
        <v>5974770.5700000469</v>
      </c>
      <c r="AX40" s="60">
        <v>6363393.9200000465</v>
      </c>
      <c r="AY40" s="60">
        <v>-188220582.64999998</v>
      </c>
      <c r="AZ40" s="60">
        <v>-143476022.16999999</v>
      </c>
      <c r="BA40" s="60">
        <v>-107934919.36</v>
      </c>
      <c r="BB40" s="60">
        <v>0</v>
      </c>
      <c r="BC40" s="60">
        <v>63190358.880000003</v>
      </c>
      <c r="BD40" s="60">
        <v>194583976.57000002</v>
      </c>
      <c r="BE40" s="60">
        <v>-388623.35000000003</v>
      </c>
      <c r="BF40" s="60">
        <v>-35440.840000000004</v>
      </c>
      <c r="BG40" s="60">
        <v>-47339.22</v>
      </c>
      <c r="BH40" s="60">
        <v>0</v>
      </c>
      <c r="BI40" s="60">
        <v>0</v>
      </c>
      <c r="BJ40" s="60">
        <v>11898.38</v>
      </c>
      <c r="BK40" s="60">
        <v>-353182.51</v>
      </c>
      <c r="BL40" s="60">
        <v>0</v>
      </c>
      <c r="BM40" s="60">
        <v>0</v>
      </c>
      <c r="BN40" s="60">
        <v>0</v>
      </c>
      <c r="BO40" s="60">
        <v>-569547.94999999995</v>
      </c>
      <c r="BP40" s="60">
        <v>-569547.94999999995</v>
      </c>
      <c r="BQ40" s="60">
        <v>0</v>
      </c>
      <c r="BR40" s="60">
        <v>0</v>
      </c>
      <c r="BS40" s="60">
        <v>-184564496.76000002</v>
      </c>
      <c r="BT40" s="60">
        <v>-47958301.210000008</v>
      </c>
      <c r="BU40" s="60">
        <v>-69311560.25</v>
      </c>
      <c r="BV40" s="60">
        <v>-48522679.760000005</v>
      </c>
      <c r="BW40" s="60">
        <v>0</v>
      </c>
      <c r="BX40" s="60">
        <v>-11934630.119999999</v>
      </c>
      <c r="BY40" s="60">
        <v>-4986408.7300000004</v>
      </c>
      <c r="BZ40" s="60">
        <v>0</v>
      </c>
      <c r="CA40" s="60">
        <v>-1850916.69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-16851300.690000001</v>
      </c>
      <c r="CJ40" s="60">
        <v>-16851300.690000001</v>
      </c>
      <c r="CK40" s="60">
        <v>0</v>
      </c>
      <c r="CL40" s="60">
        <v>-40307758.729999959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1429086352.7183471</v>
      </c>
      <c r="E41" s="60">
        <v>2110912892.6599681</v>
      </c>
      <c r="F41" s="60">
        <v>2084069278.1999681</v>
      </c>
      <c r="G41" s="60">
        <v>26843614.460000001</v>
      </c>
      <c r="H41" s="60">
        <v>0</v>
      </c>
      <c r="I41" s="60">
        <v>-988066323.13999999</v>
      </c>
      <c r="J41" s="60">
        <v>-680730247.72000003</v>
      </c>
      <c r="K41" s="60">
        <v>-1998124850.47</v>
      </c>
      <c r="L41" s="60">
        <v>1317394602.75</v>
      </c>
      <c r="M41" s="60">
        <v>-307336075.41999996</v>
      </c>
      <c r="N41" s="60">
        <v>116001972.23</v>
      </c>
      <c r="O41" s="60">
        <v>-423338047.64999998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164929182.80837917</v>
      </c>
      <c r="AA41" s="60">
        <v>164929182.80837917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44525328.299999997</v>
      </c>
      <c r="AK41" s="60">
        <v>44525328.299999997</v>
      </c>
      <c r="AL41" s="60">
        <v>0</v>
      </c>
      <c r="AM41" s="60">
        <v>96785272.090000004</v>
      </c>
      <c r="AN41" s="60">
        <v>78790444.969999999</v>
      </c>
      <c r="AO41" s="60">
        <v>-11312712.99</v>
      </c>
      <c r="AP41" s="60">
        <v>0</v>
      </c>
      <c r="AQ41" s="60">
        <v>0</v>
      </c>
      <c r="AR41" s="60">
        <v>29307540.109999999</v>
      </c>
      <c r="AS41" s="60">
        <v>-1466088789.2499998</v>
      </c>
      <c r="AT41" s="60">
        <v>-704147807.76999974</v>
      </c>
      <c r="AU41" s="60">
        <v>-1022743614.8799998</v>
      </c>
      <c r="AV41" s="60">
        <v>318595807.10999995</v>
      </c>
      <c r="AW41" s="60">
        <v>-213463817.66999996</v>
      </c>
      <c r="AX41" s="60">
        <v>-167298451.46999997</v>
      </c>
      <c r="AY41" s="60">
        <v>-529917606.56999999</v>
      </c>
      <c r="AZ41" s="60">
        <v>-519938599.70999998</v>
      </c>
      <c r="BA41" s="60">
        <v>-44338553.670000002</v>
      </c>
      <c r="BB41" s="60">
        <v>0</v>
      </c>
      <c r="BC41" s="60">
        <v>34359546.810000002</v>
      </c>
      <c r="BD41" s="60">
        <v>362619155.10000002</v>
      </c>
      <c r="BE41" s="60">
        <v>-46165366.200000003</v>
      </c>
      <c r="BF41" s="60">
        <v>102397826.76000001</v>
      </c>
      <c r="BG41" s="60">
        <v>99754234.700000018</v>
      </c>
      <c r="BH41" s="60">
        <v>9283005.8499999996</v>
      </c>
      <c r="BI41" s="60">
        <v>0</v>
      </c>
      <c r="BJ41" s="60">
        <v>-6639413.79</v>
      </c>
      <c r="BK41" s="60">
        <v>-148563192.96000001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-548477163.81000006</v>
      </c>
      <c r="BT41" s="60">
        <v>-229409774.79000002</v>
      </c>
      <c r="BU41" s="60">
        <v>-139667123.93000001</v>
      </c>
      <c r="BV41" s="60">
        <v>-45521972.700000003</v>
      </c>
      <c r="BW41" s="60">
        <v>0</v>
      </c>
      <c r="BX41" s="60">
        <v>-38462211.100000001</v>
      </c>
      <c r="BY41" s="60">
        <v>-23042740.210000001</v>
      </c>
      <c r="BZ41" s="60">
        <v>64513934.18999999</v>
      </c>
      <c r="CA41" s="60">
        <v>-136887275.27000001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-37002436.531652689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1065485430.9799991</v>
      </c>
      <c r="E42" s="60">
        <v>875643313.05000007</v>
      </c>
      <c r="F42" s="60">
        <v>883165416.1500001</v>
      </c>
      <c r="G42" s="60">
        <v>-7522103.0999999996</v>
      </c>
      <c r="H42" s="60">
        <v>0</v>
      </c>
      <c r="I42" s="60">
        <v>232371864.13999915</v>
      </c>
      <c r="J42" s="60">
        <v>232371864.13999915</v>
      </c>
      <c r="K42" s="60">
        <v>-1196374161.0400009</v>
      </c>
      <c r="L42" s="60">
        <v>1428746025.1800001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-7752072.5300000031</v>
      </c>
      <c r="T42" s="60">
        <v>-7752072.5300000031</v>
      </c>
      <c r="U42" s="60">
        <v>-17352790.000000004</v>
      </c>
      <c r="V42" s="60">
        <v>9600717.4700000007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1897396.8</v>
      </c>
      <c r="AK42" s="60">
        <v>1897396.8</v>
      </c>
      <c r="AL42" s="60">
        <v>0</v>
      </c>
      <c r="AM42" s="60">
        <v>-36675070.480000079</v>
      </c>
      <c r="AN42" s="60">
        <v>-23651543.150000095</v>
      </c>
      <c r="AO42" s="60">
        <v>0</v>
      </c>
      <c r="AP42" s="60">
        <v>0</v>
      </c>
      <c r="AQ42" s="60">
        <v>0</v>
      </c>
      <c r="AR42" s="60">
        <v>-13023527.329999983</v>
      </c>
      <c r="AS42" s="60">
        <v>-1367557967.4674916</v>
      </c>
      <c r="AT42" s="60">
        <v>-906429482.24000001</v>
      </c>
      <c r="AU42" s="60">
        <v>-906429482.24000001</v>
      </c>
      <c r="AV42" s="60">
        <v>0</v>
      </c>
      <c r="AW42" s="60">
        <v>-81787505.709999919</v>
      </c>
      <c r="AX42" s="60">
        <v>-81787505.709999919</v>
      </c>
      <c r="AY42" s="60">
        <v>-435589993.12999994</v>
      </c>
      <c r="AZ42" s="60">
        <v>-459763874.24999994</v>
      </c>
      <c r="BA42" s="60">
        <v>-5455198.5100000054</v>
      </c>
      <c r="BB42" s="60">
        <v>0</v>
      </c>
      <c r="BC42" s="60">
        <v>29629079.63000001</v>
      </c>
      <c r="BD42" s="60">
        <v>353802487.42000002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-256850928.29749173</v>
      </c>
      <c r="BT42" s="60">
        <v>-183373512.8900001</v>
      </c>
      <c r="BU42" s="60">
        <v>-39964113.176755041</v>
      </c>
      <c r="BV42" s="60">
        <v>-27875339.828916889</v>
      </c>
      <c r="BW42" s="60">
        <v>0</v>
      </c>
      <c r="BX42" s="60">
        <v>-3172329.7349647465</v>
      </c>
      <c r="BY42" s="60">
        <v>-2465632.6668549394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-122490051.22</v>
      </c>
      <c r="CJ42" s="60">
        <v>-122490051.22</v>
      </c>
      <c r="CK42" s="60">
        <v>0</v>
      </c>
      <c r="CL42" s="60">
        <v>-302072536.48749256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1313945.3900000001</v>
      </c>
      <c r="E43" s="60">
        <v>-139272.04</v>
      </c>
      <c r="F43" s="60">
        <v>-139272.04</v>
      </c>
      <c r="G43" s="60">
        <v>0</v>
      </c>
      <c r="H43" s="60">
        <v>0</v>
      </c>
      <c r="I43" s="60">
        <v>1793090.55</v>
      </c>
      <c r="J43" s="60">
        <v>1793090.55</v>
      </c>
      <c r="K43" s="60">
        <v>-9403.44</v>
      </c>
      <c r="L43" s="60">
        <v>1802493.99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-339873.12</v>
      </c>
      <c r="AN43" s="60">
        <v>-339873.12</v>
      </c>
      <c r="AO43" s="60">
        <v>0</v>
      </c>
      <c r="AP43" s="60">
        <v>0</v>
      </c>
      <c r="AQ43" s="60">
        <v>0</v>
      </c>
      <c r="AR43" s="60">
        <v>0</v>
      </c>
      <c r="AS43" s="60">
        <v>-6361838.5165000232</v>
      </c>
      <c r="AT43" s="60">
        <v>-4749035.59</v>
      </c>
      <c r="AU43" s="60">
        <v>-4749035.59</v>
      </c>
      <c r="AV43" s="60">
        <v>0</v>
      </c>
      <c r="AW43" s="60">
        <v>9874641.9699999988</v>
      </c>
      <c r="AX43" s="60">
        <v>9874641.9699999988</v>
      </c>
      <c r="AY43" s="60">
        <v>-3246199.04</v>
      </c>
      <c r="AZ43" s="60">
        <v>-3246199.04</v>
      </c>
      <c r="BA43" s="60">
        <v>0</v>
      </c>
      <c r="BB43" s="60">
        <v>0</v>
      </c>
      <c r="BC43" s="60">
        <v>0</v>
      </c>
      <c r="BD43" s="60">
        <v>13120841.01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-11017261.186500022</v>
      </c>
      <c r="BT43" s="60">
        <v>-221621.82</v>
      </c>
      <c r="BU43" s="60">
        <v>-7590393.547982078</v>
      </c>
      <c r="BV43" s="60">
        <v>-3022128.8032052894</v>
      </c>
      <c r="BW43" s="60">
        <v>0</v>
      </c>
      <c r="BX43" s="60">
        <v>-25502.46608369282</v>
      </c>
      <c r="BY43" s="60">
        <v>-157614.54922896239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-470183.71</v>
      </c>
      <c r="CJ43" s="60">
        <v>-470183.71</v>
      </c>
      <c r="CK43" s="60">
        <v>0</v>
      </c>
      <c r="CL43" s="60">
        <v>-5047893.1265000235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11398340.51</v>
      </c>
      <c r="E44" s="60">
        <v>15446193.529999999</v>
      </c>
      <c r="F44" s="60">
        <v>16607193.529999999</v>
      </c>
      <c r="G44" s="60">
        <v>-1161000</v>
      </c>
      <c r="H44" s="60">
        <v>0</v>
      </c>
      <c r="I44" s="60">
        <v>-275235.01999999955</v>
      </c>
      <c r="J44" s="60">
        <v>-275235.01999999955</v>
      </c>
      <c r="K44" s="60">
        <v>-12965908.16</v>
      </c>
      <c r="L44" s="60">
        <v>12690673.140000001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-476461</v>
      </c>
      <c r="T44" s="60">
        <v>-476461</v>
      </c>
      <c r="U44" s="60">
        <v>-6188897</v>
      </c>
      <c r="V44" s="60">
        <v>5712436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113840</v>
      </c>
      <c r="AK44" s="60">
        <v>113840</v>
      </c>
      <c r="AL44" s="60">
        <v>0</v>
      </c>
      <c r="AM44" s="60">
        <v>-3409997</v>
      </c>
      <c r="AN44" s="60">
        <v>-3409997</v>
      </c>
      <c r="AO44" s="60">
        <v>0</v>
      </c>
      <c r="AP44" s="60">
        <v>0</v>
      </c>
      <c r="AQ44" s="60">
        <v>0</v>
      </c>
      <c r="AR44" s="60">
        <v>0</v>
      </c>
      <c r="AS44" s="60">
        <v>-40375936.678478062</v>
      </c>
      <c r="AT44" s="60">
        <v>-26907465.389999997</v>
      </c>
      <c r="AU44" s="60">
        <v>-26907465.389999997</v>
      </c>
      <c r="AV44" s="60">
        <v>0</v>
      </c>
      <c r="AW44" s="60">
        <v>15509874.92</v>
      </c>
      <c r="AX44" s="60">
        <v>15509874.92</v>
      </c>
      <c r="AY44" s="60">
        <v>-9885467.5499999989</v>
      </c>
      <c r="AZ44" s="60">
        <v>-13782581.549999999</v>
      </c>
      <c r="BA44" s="60">
        <v>3224699</v>
      </c>
      <c r="BB44" s="60">
        <v>0</v>
      </c>
      <c r="BC44" s="60">
        <v>672415</v>
      </c>
      <c r="BD44" s="60">
        <v>25395342.469999999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-25486755.498478066</v>
      </c>
      <c r="BT44" s="60">
        <v>-2447366.04</v>
      </c>
      <c r="BU44" s="60">
        <v>-12219937.651836054</v>
      </c>
      <c r="BV44" s="60">
        <v>-9356068.9988470618</v>
      </c>
      <c r="BW44" s="60">
        <v>0</v>
      </c>
      <c r="BX44" s="60">
        <v>-73271.985239318994</v>
      </c>
      <c r="BY44" s="60">
        <v>-1390110.8225556288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-3491590.71</v>
      </c>
      <c r="CJ44" s="60">
        <v>-3491590.71</v>
      </c>
      <c r="CK44" s="60">
        <v>0</v>
      </c>
      <c r="CL44" s="60">
        <v>-28977596.168478064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3915251806.1200004</v>
      </c>
      <c r="E45" s="60">
        <v>3461556044.3800001</v>
      </c>
      <c r="F45" s="60">
        <v>3505207435.1900001</v>
      </c>
      <c r="G45" s="60">
        <v>-43651390.810000002</v>
      </c>
      <c r="H45" s="60">
        <v>0</v>
      </c>
      <c r="I45" s="60">
        <v>-308443094.46000004</v>
      </c>
      <c r="J45" s="60">
        <v>-308443094.46000004</v>
      </c>
      <c r="K45" s="60">
        <v>-3820736952.71</v>
      </c>
      <c r="L45" s="60">
        <v>3512293858.25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721526652.00999999</v>
      </c>
      <c r="AA45" s="60">
        <v>63460645.890000001</v>
      </c>
      <c r="AB45" s="60">
        <v>0</v>
      </c>
      <c r="AC45" s="60">
        <v>604646281.56000006</v>
      </c>
      <c r="AD45" s="60">
        <v>53191553.530000001</v>
      </c>
      <c r="AE45" s="60">
        <v>0</v>
      </c>
      <c r="AF45" s="60">
        <v>0</v>
      </c>
      <c r="AG45" s="60">
        <v>0</v>
      </c>
      <c r="AH45" s="60">
        <v>228171.03</v>
      </c>
      <c r="AI45" s="60">
        <v>0</v>
      </c>
      <c r="AJ45" s="60">
        <v>9450000</v>
      </c>
      <c r="AK45" s="60">
        <v>9450000</v>
      </c>
      <c r="AL45" s="60">
        <v>0</v>
      </c>
      <c r="AM45" s="60">
        <v>31162204.189999968</v>
      </c>
      <c r="AN45" s="60">
        <v>281516021.38999999</v>
      </c>
      <c r="AO45" s="60">
        <v>0</v>
      </c>
      <c r="AP45" s="60">
        <v>-3611609.93</v>
      </c>
      <c r="AQ45" s="60">
        <v>0</v>
      </c>
      <c r="AR45" s="60">
        <v>-246742207.27000001</v>
      </c>
      <c r="AS45" s="60">
        <v>-3438076239.6639094</v>
      </c>
      <c r="AT45" s="60">
        <v>-2316536521.8399992</v>
      </c>
      <c r="AU45" s="60">
        <v>-2316536521.8399992</v>
      </c>
      <c r="AV45" s="60">
        <v>0</v>
      </c>
      <c r="AW45" s="60">
        <v>-182163266.02999997</v>
      </c>
      <c r="AX45" s="60">
        <v>-182163266.02999997</v>
      </c>
      <c r="AY45" s="60">
        <v>-771503776.15999997</v>
      </c>
      <c r="AZ45" s="60">
        <v>-1023636827.2399999</v>
      </c>
      <c r="BA45" s="60">
        <v>209452228.16999999</v>
      </c>
      <c r="BB45" s="60">
        <v>0</v>
      </c>
      <c r="BC45" s="60">
        <v>42680822.909999996</v>
      </c>
      <c r="BD45" s="60">
        <v>589340510.13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-15369155.77</v>
      </c>
      <c r="BP45" s="60">
        <v>-15369155.77</v>
      </c>
      <c r="BQ45" s="60">
        <v>0</v>
      </c>
      <c r="BR45" s="60">
        <v>0</v>
      </c>
      <c r="BS45" s="60">
        <v>-682967112.92391062</v>
      </c>
      <c r="BT45" s="60">
        <v>-482536364.81999999</v>
      </c>
      <c r="BU45" s="60">
        <v>-84382649.621643424</v>
      </c>
      <c r="BV45" s="60">
        <v>-7335748.3458210155</v>
      </c>
      <c r="BW45" s="60">
        <v>0</v>
      </c>
      <c r="BX45" s="60">
        <v>-34765071.245276459</v>
      </c>
      <c r="BY45" s="60">
        <v>-53336903.252247542</v>
      </c>
      <c r="BZ45" s="60">
        <v>0</v>
      </c>
      <c r="CA45" s="60">
        <v>-20610375.638922114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-241040183.09999999</v>
      </c>
      <c r="CJ45" s="60">
        <v>-241040183.09999999</v>
      </c>
      <c r="CK45" s="60">
        <v>0</v>
      </c>
      <c r="CL45" s="60">
        <v>477175566.45609093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-2566982.8899999992</v>
      </c>
      <c r="E48" s="60">
        <v>2897176.6300000004</v>
      </c>
      <c r="F48" s="60">
        <v>3265700.47</v>
      </c>
      <c r="G48" s="60">
        <v>-368523.84</v>
      </c>
      <c r="H48" s="60">
        <v>0</v>
      </c>
      <c r="I48" s="60">
        <v>-2528700.4899999998</v>
      </c>
      <c r="J48" s="60">
        <v>-2528700.4899999998</v>
      </c>
      <c r="K48" s="60">
        <v>-3039090.28</v>
      </c>
      <c r="L48" s="60">
        <v>510389.79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-4629187.38</v>
      </c>
      <c r="T48" s="60">
        <v>-4629187.38</v>
      </c>
      <c r="U48" s="60">
        <v>-4629187.38</v>
      </c>
      <c r="V48" s="60">
        <v>0</v>
      </c>
      <c r="W48" s="60">
        <v>0</v>
      </c>
      <c r="X48" s="60">
        <v>0</v>
      </c>
      <c r="Y48" s="60">
        <v>0</v>
      </c>
      <c r="Z48" s="60">
        <v>1317893.53</v>
      </c>
      <c r="AA48" s="60">
        <v>562497.84</v>
      </c>
      <c r="AB48" s="60">
        <v>0</v>
      </c>
      <c r="AC48" s="60">
        <v>670732.26</v>
      </c>
      <c r="AD48" s="60">
        <v>84663.43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375834.82</v>
      </c>
      <c r="AN48" s="60">
        <v>375834.82</v>
      </c>
      <c r="AO48" s="60">
        <v>0</v>
      </c>
      <c r="AP48" s="60">
        <v>0</v>
      </c>
      <c r="AQ48" s="60">
        <v>0</v>
      </c>
      <c r="AR48" s="60">
        <v>0</v>
      </c>
      <c r="AS48" s="60">
        <v>-2648793.5499999998</v>
      </c>
      <c r="AT48" s="60">
        <v>-624050.53</v>
      </c>
      <c r="AU48" s="60">
        <v>-624050.53</v>
      </c>
      <c r="AV48" s="60">
        <v>0</v>
      </c>
      <c r="AW48" s="60">
        <v>-1829744.8899999997</v>
      </c>
      <c r="AX48" s="60">
        <v>-1829744.8899999997</v>
      </c>
      <c r="AY48" s="60">
        <v>-2529976.1799999997</v>
      </c>
      <c r="AZ48" s="60">
        <v>-1837040.1300000001</v>
      </c>
      <c r="BA48" s="60">
        <v>-856979</v>
      </c>
      <c r="BB48" s="60">
        <v>0</v>
      </c>
      <c r="BC48" s="60">
        <v>164042.95000000001</v>
      </c>
      <c r="BD48" s="60">
        <v>700231.29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-19007</v>
      </c>
      <c r="BP48" s="60">
        <v>-19007</v>
      </c>
      <c r="BQ48" s="60">
        <v>0</v>
      </c>
      <c r="BR48" s="60">
        <v>0</v>
      </c>
      <c r="BS48" s="60">
        <v>-175991.13</v>
      </c>
      <c r="BT48" s="60">
        <v>-100213.57</v>
      </c>
      <c r="BU48" s="60">
        <v>-24237.22</v>
      </c>
      <c r="BV48" s="60">
        <v>-41580.76</v>
      </c>
      <c r="BW48" s="60">
        <v>0</v>
      </c>
      <c r="BX48" s="60">
        <v>-588.21</v>
      </c>
      <c r="BY48" s="60">
        <v>-9371.3700000000008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-5215776.4399999995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140101980.69</v>
      </c>
      <c r="E49" s="60">
        <v>135082882.37</v>
      </c>
      <c r="F49" s="60">
        <v>138626333.75999999</v>
      </c>
      <c r="G49" s="60">
        <v>-3543451.39</v>
      </c>
      <c r="H49" s="60">
        <v>0</v>
      </c>
      <c r="I49" s="60">
        <v>-5454247.1599999964</v>
      </c>
      <c r="J49" s="60">
        <v>-5454247.1599999964</v>
      </c>
      <c r="K49" s="60">
        <v>-158253360.27000001</v>
      </c>
      <c r="L49" s="60">
        <v>152799113.11000001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4752989.3199999994</v>
      </c>
      <c r="AA49" s="60">
        <v>4596690.26</v>
      </c>
      <c r="AB49" s="60">
        <v>0</v>
      </c>
      <c r="AC49" s="60">
        <v>0</v>
      </c>
      <c r="AD49" s="60">
        <v>156299.06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142500</v>
      </c>
      <c r="AK49" s="60">
        <v>142500</v>
      </c>
      <c r="AL49" s="60">
        <v>0</v>
      </c>
      <c r="AM49" s="60">
        <v>5577856.1600000001</v>
      </c>
      <c r="AN49" s="60">
        <v>5666418.0300000003</v>
      </c>
      <c r="AO49" s="60">
        <v>0</v>
      </c>
      <c r="AP49" s="60">
        <v>0</v>
      </c>
      <c r="AQ49" s="60">
        <v>0</v>
      </c>
      <c r="AR49" s="60">
        <v>-88561.87</v>
      </c>
      <c r="AS49" s="60">
        <v>-173656540.49999997</v>
      </c>
      <c r="AT49" s="60">
        <v>-62779797.82</v>
      </c>
      <c r="AU49" s="60">
        <v>-62779797.82</v>
      </c>
      <c r="AV49" s="60">
        <v>0</v>
      </c>
      <c r="AW49" s="60">
        <v>-27440651.170000002</v>
      </c>
      <c r="AX49" s="60">
        <v>-27440651.170000002</v>
      </c>
      <c r="AY49" s="60">
        <v>-102086210.05</v>
      </c>
      <c r="AZ49" s="60">
        <v>-87085287</v>
      </c>
      <c r="BA49" s="60">
        <v>-15000923.050000001</v>
      </c>
      <c r="BB49" s="60">
        <v>0</v>
      </c>
      <c r="BC49" s="60">
        <v>0</v>
      </c>
      <c r="BD49" s="60">
        <v>74645558.879999995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-602806.38</v>
      </c>
      <c r="BP49" s="60">
        <v>-602806.38</v>
      </c>
      <c r="BQ49" s="60">
        <v>0</v>
      </c>
      <c r="BR49" s="60">
        <v>0</v>
      </c>
      <c r="BS49" s="60">
        <v>-73358784.529999986</v>
      </c>
      <c r="BT49" s="60">
        <v>-30564253.110000003</v>
      </c>
      <c r="BU49" s="60">
        <v>-33744837.219999999</v>
      </c>
      <c r="BV49" s="60">
        <v>-414894.4</v>
      </c>
      <c r="BW49" s="60">
        <v>0</v>
      </c>
      <c r="BX49" s="60">
        <v>-49056.959999999999</v>
      </c>
      <c r="BY49" s="60">
        <v>-7240627.71</v>
      </c>
      <c r="BZ49" s="60">
        <v>0</v>
      </c>
      <c r="CA49" s="60">
        <v>-1345115.13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-9474500.6000000015</v>
      </c>
      <c r="CJ49" s="60">
        <v>-9474500.6000000015</v>
      </c>
      <c r="CK49" s="60">
        <v>0</v>
      </c>
      <c r="CL49" s="60">
        <v>-33554559.809999973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86270938.679999977</v>
      </c>
      <c r="E50" s="60">
        <v>94660870.469999999</v>
      </c>
      <c r="F50" s="60">
        <v>94660870.469999999</v>
      </c>
      <c r="G50" s="60">
        <v>0</v>
      </c>
      <c r="H50" s="60">
        <v>0</v>
      </c>
      <c r="I50" s="60">
        <v>-22505725.050000012</v>
      </c>
      <c r="J50" s="60">
        <v>-22505725.050000012</v>
      </c>
      <c r="K50" s="60">
        <v>-98170787.120000005</v>
      </c>
      <c r="L50" s="60">
        <v>75665062.069999993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7689780.0999999996</v>
      </c>
      <c r="AA50" s="60">
        <v>6054795.2599999998</v>
      </c>
      <c r="AB50" s="60">
        <v>0</v>
      </c>
      <c r="AC50" s="60">
        <v>0</v>
      </c>
      <c r="AD50" s="60">
        <v>1634984.84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6426013.1600000001</v>
      </c>
      <c r="AN50" s="60">
        <v>6426013.1600000001</v>
      </c>
      <c r="AO50" s="60">
        <v>0</v>
      </c>
      <c r="AP50" s="60">
        <v>0</v>
      </c>
      <c r="AQ50" s="60">
        <v>0</v>
      </c>
      <c r="AR50" s="60">
        <v>0</v>
      </c>
      <c r="AS50" s="60">
        <v>-131598657.37</v>
      </c>
      <c r="AT50" s="60">
        <v>-55071779.150000013</v>
      </c>
      <c r="AU50" s="60">
        <v>-55071779.150000013</v>
      </c>
      <c r="AV50" s="60">
        <v>0</v>
      </c>
      <c r="AW50" s="60">
        <v>-324090.1099999994</v>
      </c>
      <c r="AX50" s="60">
        <v>-324090.1099999994</v>
      </c>
      <c r="AY50" s="60">
        <v>-20921227.16</v>
      </c>
      <c r="AZ50" s="60">
        <v>-36013170.030000001</v>
      </c>
      <c r="BA50" s="60">
        <v>13668869.07</v>
      </c>
      <c r="BB50" s="60">
        <v>0</v>
      </c>
      <c r="BC50" s="60">
        <v>1423073.8</v>
      </c>
      <c r="BD50" s="60">
        <v>20597137.050000001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-577979.18999999994</v>
      </c>
      <c r="BP50" s="60">
        <v>-577979.18999999994</v>
      </c>
      <c r="BQ50" s="60">
        <v>0</v>
      </c>
      <c r="BR50" s="60">
        <v>0</v>
      </c>
      <c r="BS50" s="60">
        <v>-71436397.299999997</v>
      </c>
      <c r="BT50" s="60">
        <v>-6407546.9699999997</v>
      </c>
      <c r="BU50" s="60">
        <v>-19676153.329999998</v>
      </c>
      <c r="BV50" s="60">
        <v>-13674204.41</v>
      </c>
      <c r="BW50" s="60">
        <v>0</v>
      </c>
      <c r="BX50" s="60">
        <v>-30299715.449999999</v>
      </c>
      <c r="BY50" s="60">
        <v>-1378777.14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-4188411.62</v>
      </c>
      <c r="CJ50" s="60">
        <v>-4188411.62</v>
      </c>
      <c r="CK50" s="60">
        <v>0</v>
      </c>
      <c r="CL50" s="60">
        <v>-45327718.690000027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108342997.57999998</v>
      </c>
      <c r="E74" s="60">
        <v>90535930.099999994</v>
      </c>
      <c r="F74" s="60">
        <v>90535930.099999994</v>
      </c>
      <c r="G74" s="60">
        <v>0</v>
      </c>
      <c r="H74" s="60">
        <v>0</v>
      </c>
      <c r="I74" s="60">
        <v>-9717514.9300000072</v>
      </c>
      <c r="J74" s="60">
        <v>-9717514.9300000072</v>
      </c>
      <c r="K74" s="60">
        <v>-81530123.790000007</v>
      </c>
      <c r="L74" s="60">
        <v>71812608.859999999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21242827.449999999</v>
      </c>
      <c r="AA74" s="60">
        <v>11835885.140000001</v>
      </c>
      <c r="AB74" s="60">
        <v>2227394.34</v>
      </c>
      <c r="AC74" s="60">
        <v>4709024.78</v>
      </c>
      <c r="AD74" s="60">
        <v>1949192.45</v>
      </c>
      <c r="AE74" s="60">
        <v>0</v>
      </c>
      <c r="AF74" s="60">
        <v>0</v>
      </c>
      <c r="AG74" s="60">
        <v>0</v>
      </c>
      <c r="AH74" s="60">
        <v>521330.74</v>
      </c>
      <c r="AI74" s="60">
        <v>0</v>
      </c>
      <c r="AJ74" s="60">
        <v>6281754.96</v>
      </c>
      <c r="AK74" s="60">
        <v>5963886.6100000003</v>
      </c>
      <c r="AL74" s="60">
        <v>317868.34999999998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-94037335.969999999</v>
      </c>
      <c r="AT74" s="60">
        <v>-47822104.699999996</v>
      </c>
      <c r="AU74" s="60">
        <v>-47860179.789999999</v>
      </c>
      <c r="AV74" s="60">
        <v>38075.089999999997</v>
      </c>
      <c r="AW74" s="60">
        <v>-2247770.769999994</v>
      </c>
      <c r="AX74" s="60">
        <v>-2324712.099999994</v>
      </c>
      <c r="AY74" s="60">
        <v>-119132046.25999999</v>
      </c>
      <c r="AZ74" s="60">
        <v>-53833034.969999999</v>
      </c>
      <c r="BA74" s="60">
        <v>-65299011.289999999</v>
      </c>
      <c r="BB74" s="60">
        <v>0</v>
      </c>
      <c r="BC74" s="60">
        <v>0</v>
      </c>
      <c r="BD74" s="60">
        <v>116807334.16</v>
      </c>
      <c r="BE74" s="60">
        <v>76941.330000000075</v>
      </c>
      <c r="BF74" s="60">
        <v>1625026.6400000001</v>
      </c>
      <c r="BG74" s="60">
        <v>1626048.85</v>
      </c>
      <c r="BH74" s="60">
        <v>-1022.21</v>
      </c>
      <c r="BI74" s="60">
        <v>0</v>
      </c>
      <c r="BJ74" s="60">
        <v>0</v>
      </c>
      <c r="BK74" s="60">
        <v>-1548085.31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-43967460.5</v>
      </c>
      <c r="BT74" s="60">
        <v>-29563756.420000002</v>
      </c>
      <c r="BU74" s="60">
        <v>-5323346.93</v>
      </c>
      <c r="BV74" s="60">
        <v>-1341715.72</v>
      </c>
      <c r="BW74" s="60">
        <v>0</v>
      </c>
      <c r="BX74" s="60">
        <v>0</v>
      </c>
      <c r="BY74" s="60">
        <v>-299263.67</v>
      </c>
      <c r="BZ74" s="60">
        <v>0</v>
      </c>
      <c r="CA74" s="60">
        <v>-7439377.7599999998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14305661.609999985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-2142.2472263636114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-2142.2472263636114</v>
      </c>
      <c r="BT75" s="60">
        <v>0</v>
      </c>
      <c r="BU75" s="60">
        <v>-1424.4671196535301</v>
      </c>
      <c r="BV75" s="60">
        <v>-694.71581819117307</v>
      </c>
      <c r="BW75" s="60">
        <v>0</v>
      </c>
      <c r="BX75" s="60">
        <v>0</v>
      </c>
      <c r="BY75" s="60">
        <v>-2.6112899560519902</v>
      </c>
      <c r="BZ75" s="60">
        <v>0</v>
      </c>
      <c r="CA75" s="60">
        <v>-20.45299856285617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-2142.2472263636114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187537923.66</v>
      </c>
      <c r="E76" s="60">
        <v>178770770.94999999</v>
      </c>
      <c r="F76" s="60">
        <v>218674964.5</v>
      </c>
      <c r="G76" s="60">
        <v>-39904193.549999997</v>
      </c>
      <c r="H76" s="60">
        <v>0</v>
      </c>
      <c r="I76" s="60">
        <v>2285730.5200000107</v>
      </c>
      <c r="J76" s="60">
        <v>2285730.5200000107</v>
      </c>
      <c r="K76" s="60">
        <v>-97569748.879999995</v>
      </c>
      <c r="L76" s="60">
        <v>99855479.400000006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6481422.1900000004</v>
      </c>
      <c r="AA76" s="60">
        <v>5295315.3600000003</v>
      </c>
      <c r="AB76" s="60">
        <v>411676.27</v>
      </c>
      <c r="AC76" s="60">
        <v>603965.51</v>
      </c>
      <c r="AD76" s="60">
        <v>170465.05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-191396530.68999997</v>
      </c>
      <c r="AT76" s="60">
        <v>-157358741.97</v>
      </c>
      <c r="AU76" s="60">
        <v>-157358741.97</v>
      </c>
      <c r="AV76" s="60">
        <v>0</v>
      </c>
      <c r="AW76" s="60">
        <v>32711724.210000023</v>
      </c>
      <c r="AX76" s="60">
        <v>32711724.210000023</v>
      </c>
      <c r="AY76" s="60">
        <v>-111015408.78000002</v>
      </c>
      <c r="AZ76" s="60">
        <v>-80292816.480000004</v>
      </c>
      <c r="BA76" s="60">
        <v>-38273923.690000005</v>
      </c>
      <c r="BB76" s="60">
        <v>0</v>
      </c>
      <c r="BC76" s="60">
        <v>7551331.3900000006</v>
      </c>
      <c r="BD76" s="60">
        <v>143727132.99000004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94295.87</v>
      </c>
      <c r="BP76" s="60">
        <v>94295.87</v>
      </c>
      <c r="BQ76" s="60">
        <v>0</v>
      </c>
      <c r="BR76" s="60">
        <v>0</v>
      </c>
      <c r="BS76" s="60">
        <v>-66843808.800000004</v>
      </c>
      <c r="BT76" s="60">
        <v>-56643848.150000006</v>
      </c>
      <c r="BU76" s="60">
        <v>-5630639.2599999998</v>
      </c>
      <c r="BV76" s="60">
        <v>-1446475.84</v>
      </c>
      <c r="BW76" s="60">
        <v>0</v>
      </c>
      <c r="BX76" s="60">
        <v>0</v>
      </c>
      <c r="BY76" s="60">
        <v>-3122845.55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-3858607.0299999714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1494494.6900000002</v>
      </c>
      <c r="E77" s="60">
        <v>5300412.05</v>
      </c>
      <c r="F77" s="60">
        <v>10081765.6</v>
      </c>
      <c r="G77" s="60">
        <v>-4781353.55</v>
      </c>
      <c r="H77" s="60">
        <v>0</v>
      </c>
      <c r="I77" s="60">
        <v>-5080910.1399999997</v>
      </c>
      <c r="J77" s="60">
        <v>-5080910.1399999997</v>
      </c>
      <c r="K77" s="60">
        <v>-5080910.1399999997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1274992.78</v>
      </c>
      <c r="AA77" s="60">
        <v>1081793.23</v>
      </c>
      <c r="AB77" s="60">
        <v>0</v>
      </c>
      <c r="AC77" s="60">
        <v>102874.34</v>
      </c>
      <c r="AD77" s="60">
        <v>90325.21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-2120079.65</v>
      </c>
      <c r="AT77" s="60">
        <v>-51928.92</v>
      </c>
      <c r="AU77" s="60">
        <v>-51928.92</v>
      </c>
      <c r="AV77" s="60">
        <v>0</v>
      </c>
      <c r="AW77" s="60">
        <v>-1619915.67</v>
      </c>
      <c r="AX77" s="60">
        <v>-4550384.24</v>
      </c>
      <c r="AY77" s="60">
        <v>-2343898.1</v>
      </c>
      <c r="AZ77" s="60">
        <v>-822492.35</v>
      </c>
      <c r="BA77" s="60">
        <v>-1680839.03</v>
      </c>
      <c r="BB77" s="60">
        <v>0</v>
      </c>
      <c r="BC77" s="60">
        <v>159433.28</v>
      </c>
      <c r="BD77" s="60">
        <v>-2206486.14</v>
      </c>
      <c r="BE77" s="60">
        <v>2930468.5700000003</v>
      </c>
      <c r="BF77" s="60">
        <v>1089832.02</v>
      </c>
      <c r="BG77" s="60">
        <v>0</v>
      </c>
      <c r="BH77" s="60">
        <v>1163963.02</v>
      </c>
      <c r="BI77" s="60">
        <v>0</v>
      </c>
      <c r="BJ77" s="60">
        <v>-74131</v>
      </c>
      <c r="BK77" s="60">
        <v>1840636.55</v>
      </c>
      <c r="BL77" s="60">
        <v>0</v>
      </c>
      <c r="BM77" s="60">
        <v>0</v>
      </c>
      <c r="BN77" s="60">
        <v>0</v>
      </c>
      <c r="BO77" s="60">
        <v>9927.1000000000022</v>
      </c>
      <c r="BP77" s="60">
        <v>9927.1000000000022</v>
      </c>
      <c r="BQ77" s="60">
        <v>0</v>
      </c>
      <c r="BR77" s="60">
        <v>0</v>
      </c>
      <c r="BS77" s="60">
        <v>-458162.16</v>
      </c>
      <c r="BT77" s="60">
        <v>-229534.44999999998</v>
      </c>
      <c r="BU77" s="60">
        <v>-129458.35</v>
      </c>
      <c r="BV77" s="60">
        <v>-24151.03</v>
      </c>
      <c r="BW77" s="60">
        <v>0</v>
      </c>
      <c r="BX77" s="60">
        <v>0</v>
      </c>
      <c r="BY77" s="60">
        <v>-75018.33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-625584.95999999973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95138815072.518158</v>
      </c>
      <c r="E78" s="63">
        <v>79518170186.61998</v>
      </c>
      <c r="F78" s="63">
        <v>81909192843.509995</v>
      </c>
      <c r="G78" s="63">
        <v>-2391022656.8899994</v>
      </c>
      <c r="H78" s="63">
        <v>0</v>
      </c>
      <c r="I78" s="63">
        <v>-5459318870.9500027</v>
      </c>
      <c r="J78" s="63">
        <v>-5087136809.590003</v>
      </c>
      <c r="K78" s="63">
        <v>-88219968226.390015</v>
      </c>
      <c r="L78" s="63">
        <v>83132831416.799988</v>
      </c>
      <c r="M78" s="63">
        <v>-372182061.35999954</v>
      </c>
      <c r="N78" s="63">
        <v>1564226414.0900004</v>
      </c>
      <c r="O78" s="63">
        <v>-1936408475.4500003</v>
      </c>
      <c r="P78" s="63">
        <v>0</v>
      </c>
      <c r="Q78" s="63">
        <v>0</v>
      </c>
      <c r="R78" s="63">
        <v>0</v>
      </c>
      <c r="S78" s="63">
        <v>95902140.770000041</v>
      </c>
      <c r="T78" s="63">
        <v>96357138.660000026</v>
      </c>
      <c r="U78" s="63">
        <v>-329041815.34999996</v>
      </c>
      <c r="V78" s="63">
        <v>425398954.01000005</v>
      </c>
      <c r="W78" s="63">
        <v>-454997.89</v>
      </c>
      <c r="X78" s="63">
        <v>22724.1</v>
      </c>
      <c r="Y78" s="63">
        <v>-477721.99</v>
      </c>
      <c r="Z78" s="63">
        <v>19645653383.068199</v>
      </c>
      <c r="AA78" s="63">
        <v>13479360754.489208</v>
      </c>
      <c r="AB78" s="63">
        <v>499823743.49583602</v>
      </c>
      <c r="AC78" s="63">
        <v>3820992702.377811</v>
      </c>
      <c r="AD78" s="63">
        <v>1257728713.032656</v>
      </c>
      <c r="AE78" s="63">
        <v>206186609.30951238</v>
      </c>
      <c r="AF78" s="63">
        <v>91028387.620629102</v>
      </c>
      <c r="AG78" s="63">
        <v>292301190.3128382</v>
      </c>
      <c r="AH78" s="63">
        <v>-2196790.3700000006</v>
      </c>
      <c r="AI78" s="63">
        <v>428072.79971747892</v>
      </c>
      <c r="AJ78" s="63">
        <v>202834351.16000003</v>
      </c>
      <c r="AK78" s="63">
        <v>202916395.46000004</v>
      </c>
      <c r="AL78" s="63">
        <v>-82044.3</v>
      </c>
      <c r="AM78" s="63">
        <v>1135573881.8500004</v>
      </c>
      <c r="AN78" s="63">
        <v>1548480430.8500001</v>
      </c>
      <c r="AO78" s="63">
        <v>-23234896.379999999</v>
      </c>
      <c r="AP78" s="63">
        <v>-102750251.49000001</v>
      </c>
      <c r="AQ78" s="63">
        <v>-95315.77999999997</v>
      </c>
      <c r="AR78" s="63">
        <v>-286826085.3499999</v>
      </c>
      <c r="AS78" s="63">
        <v>-79871935860.965424</v>
      </c>
      <c r="AT78" s="63">
        <v>-49379888539.725006</v>
      </c>
      <c r="AU78" s="63">
        <v>-50815184213.070007</v>
      </c>
      <c r="AV78" s="63">
        <v>1435295673.3449998</v>
      </c>
      <c r="AW78" s="63">
        <v>-5153461508.4199982</v>
      </c>
      <c r="AX78" s="63">
        <v>-5210629995.6999989</v>
      </c>
      <c r="AY78" s="63">
        <v>-25159188774.93</v>
      </c>
      <c r="AZ78" s="63">
        <v>-27815444775.513821</v>
      </c>
      <c r="BA78" s="63">
        <v>1128620667.8038242</v>
      </c>
      <c r="BB78" s="63">
        <v>0</v>
      </c>
      <c r="BC78" s="63">
        <v>1527635332.7800004</v>
      </c>
      <c r="BD78" s="63">
        <v>19948558779.229996</v>
      </c>
      <c r="BE78" s="63">
        <v>57168487.279999971</v>
      </c>
      <c r="BF78" s="63">
        <v>679393954.2900002</v>
      </c>
      <c r="BG78" s="63">
        <v>667850930.93757129</v>
      </c>
      <c r="BH78" s="63">
        <v>94457983.052428812</v>
      </c>
      <c r="BI78" s="63">
        <v>0</v>
      </c>
      <c r="BJ78" s="63">
        <v>-82914959.700000003</v>
      </c>
      <c r="BK78" s="63">
        <v>-622225467.00999999</v>
      </c>
      <c r="BL78" s="63">
        <v>-2415816</v>
      </c>
      <c r="BM78" s="63">
        <v>-2415816</v>
      </c>
      <c r="BN78" s="63">
        <v>0</v>
      </c>
      <c r="BO78" s="63">
        <v>-192160213.99000001</v>
      </c>
      <c r="BP78" s="63">
        <v>-192160213.99000001</v>
      </c>
      <c r="BQ78" s="63">
        <v>0</v>
      </c>
      <c r="BR78" s="63">
        <v>0</v>
      </c>
      <c r="BS78" s="63">
        <v>-20244071626.898884</v>
      </c>
      <c r="BT78" s="63">
        <v>-11693652985.553452</v>
      </c>
      <c r="BU78" s="63">
        <v>-4719281370.2382021</v>
      </c>
      <c r="BV78" s="63">
        <v>-1377156219.1668668</v>
      </c>
      <c r="BW78" s="63">
        <v>-230481.12</v>
      </c>
      <c r="BX78" s="63">
        <v>-630635623.12183344</v>
      </c>
      <c r="BY78" s="63">
        <v>-581204475.76156104</v>
      </c>
      <c r="BZ78" s="63">
        <v>165532079.9600001</v>
      </c>
      <c r="CA78" s="63">
        <v>-1407442551.8969722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-4899938155.9315004</v>
      </c>
      <c r="CJ78" s="63">
        <v>-4899938155.9315004</v>
      </c>
      <c r="CK78" s="63">
        <v>0</v>
      </c>
      <c r="CL78" s="63">
        <v>15266879211.552771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297375415.93000001</v>
      </c>
      <c r="E80" s="63">
        <v>274607113.09999996</v>
      </c>
      <c r="F80" s="63">
        <v>319292660.20000005</v>
      </c>
      <c r="G80" s="63">
        <v>-44685547.099999994</v>
      </c>
      <c r="H80" s="63">
        <v>0</v>
      </c>
      <c r="I80" s="63">
        <v>-12512694.549999997</v>
      </c>
      <c r="J80" s="63">
        <v>-12512694.549999997</v>
      </c>
      <c r="K80" s="63">
        <v>-184180782.81</v>
      </c>
      <c r="L80" s="63">
        <v>171668088.25999999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28999242.420000002</v>
      </c>
      <c r="AA80" s="63">
        <v>18212993.73</v>
      </c>
      <c r="AB80" s="63">
        <v>2639070.61</v>
      </c>
      <c r="AC80" s="63">
        <v>5415864.6299999999</v>
      </c>
      <c r="AD80" s="63">
        <v>2209982.71</v>
      </c>
      <c r="AE80" s="63">
        <v>0</v>
      </c>
      <c r="AF80" s="63">
        <v>0</v>
      </c>
      <c r="AG80" s="63">
        <v>0</v>
      </c>
      <c r="AH80" s="63">
        <v>521330.74</v>
      </c>
      <c r="AI80" s="63">
        <v>0</v>
      </c>
      <c r="AJ80" s="63">
        <v>6281754.96</v>
      </c>
      <c r="AK80" s="63">
        <v>5963886.6100000003</v>
      </c>
      <c r="AL80" s="63">
        <v>317868.34999999998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-287556088.5572263</v>
      </c>
      <c r="AT80" s="63">
        <v>-205232775.58999997</v>
      </c>
      <c r="AU80" s="63">
        <v>-205270850.67999998</v>
      </c>
      <c r="AV80" s="63">
        <v>38075.089999999997</v>
      </c>
      <c r="AW80" s="63">
        <v>28844037.770000026</v>
      </c>
      <c r="AX80" s="63">
        <v>25836627.870000027</v>
      </c>
      <c r="AY80" s="63">
        <v>-232491353.14000002</v>
      </c>
      <c r="AZ80" s="63">
        <v>-134948343.80000001</v>
      </c>
      <c r="BA80" s="63">
        <v>-105253774.01000001</v>
      </c>
      <c r="BB80" s="63">
        <v>0</v>
      </c>
      <c r="BC80" s="63">
        <v>7710764.6700000009</v>
      </c>
      <c r="BD80" s="63">
        <v>258327981.01000005</v>
      </c>
      <c r="BE80" s="63">
        <v>3007409.9000000004</v>
      </c>
      <c r="BF80" s="63">
        <v>2714858.66</v>
      </c>
      <c r="BG80" s="63">
        <v>1626048.85</v>
      </c>
      <c r="BH80" s="63">
        <v>1162940.81</v>
      </c>
      <c r="BI80" s="63">
        <v>0</v>
      </c>
      <c r="BJ80" s="63">
        <v>-74131</v>
      </c>
      <c r="BK80" s="63">
        <v>292551.24</v>
      </c>
      <c r="BL80" s="63">
        <v>0</v>
      </c>
      <c r="BM80" s="63">
        <v>0</v>
      </c>
      <c r="BN80" s="63">
        <v>0</v>
      </c>
      <c r="BO80" s="63">
        <v>104222.97</v>
      </c>
      <c r="BP80" s="63">
        <v>104222.97</v>
      </c>
      <c r="BQ80" s="63">
        <v>0</v>
      </c>
      <c r="BR80" s="63">
        <v>0</v>
      </c>
      <c r="BS80" s="63">
        <v>-111271573.70722637</v>
      </c>
      <c r="BT80" s="63">
        <v>-86437139.020000011</v>
      </c>
      <c r="BU80" s="63">
        <v>-11084869.007119654</v>
      </c>
      <c r="BV80" s="63">
        <v>-2813037.3058181913</v>
      </c>
      <c r="BW80" s="63">
        <v>0</v>
      </c>
      <c r="BX80" s="63">
        <v>0</v>
      </c>
      <c r="BY80" s="63">
        <v>-3497130.161289956</v>
      </c>
      <c r="BZ80" s="63">
        <v>0</v>
      </c>
      <c r="CA80" s="63">
        <v>-7439398.2129985625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9819327.372773651</v>
      </c>
    </row>
    <row r="81" spans="1:90">
      <c r="A81" s="45" t="s">
        <v>134</v>
      </c>
      <c r="B81" s="62">
        <v>9003</v>
      </c>
      <c r="C81" s="59" t="s">
        <v>383</v>
      </c>
      <c r="D81" s="63">
        <v>95138815072.518158</v>
      </c>
      <c r="E81" s="63">
        <v>79518170186.61998</v>
      </c>
      <c r="F81" s="63">
        <v>81909192843.509995</v>
      </c>
      <c r="G81" s="63">
        <v>-2391022656.8899994</v>
      </c>
      <c r="H81" s="63">
        <v>0</v>
      </c>
      <c r="I81" s="63">
        <v>-5459318870.9500027</v>
      </c>
      <c r="J81" s="63">
        <v>-5087136809.590003</v>
      </c>
      <c r="K81" s="63">
        <v>-88219968226.390015</v>
      </c>
      <c r="L81" s="63">
        <v>83132831416.799988</v>
      </c>
      <c r="M81" s="63">
        <v>-372182061.35999954</v>
      </c>
      <c r="N81" s="63">
        <v>1564226414.0900004</v>
      </c>
      <c r="O81" s="63">
        <v>-1936408475.4500003</v>
      </c>
      <c r="P81" s="63">
        <v>0</v>
      </c>
      <c r="Q81" s="63">
        <v>0</v>
      </c>
      <c r="R81" s="63">
        <v>0</v>
      </c>
      <c r="S81" s="63">
        <v>95902140.770000041</v>
      </c>
      <c r="T81" s="63">
        <v>96357138.660000026</v>
      </c>
      <c r="U81" s="63">
        <v>-329041815.34999996</v>
      </c>
      <c r="V81" s="63">
        <v>425398954.01000005</v>
      </c>
      <c r="W81" s="63">
        <v>-454997.89</v>
      </c>
      <c r="X81" s="63">
        <v>22724.1</v>
      </c>
      <c r="Y81" s="63">
        <v>-477721.99</v>
      </c>
      <c r="Z81" s="63">
        <v>19645653383.068199</v>
      </c>
      <c r="AA81" s="63">
        <v>13479360754.489208</v>
      </c>
      <c r="AB81" s="63">
        <v>499823743.49583602</v>
      </c>
      <c r="AC81" s="63">
        <v>3820992702.377811</v>
      </c>
      <c r="AD81" s="63">
        <v>1257728713.032656</v>
      </c>
      <c r="AE81" s="63">
        <v>206186609.30951238</v>
      </c>
      <c r="AF81" s="63">
        <v>91028387.620629102</v>
      </c>
      <c r="AG81" s="63">
        <v>292301190.3128382</v>
      </c>
      <c r="AH81" s="63">
        <v>-2196790.3700000006</v>
      </c>
      <c r="AI81" s="63">
        <v>428072.79971747892</v>
      </c>
      <c r="AJ81" s="63">
        <v>202834351.16000003</v>
      </c>
      <c r="AK81" s="63">
        <v>202916395.46000004</v>
      </c>
      <c r="AL81" s="63">
        <v>-82044.3</v>
      </c>
      <c r="AM81" s="63">
        <v>1135573881.8500004</v>
      </c>
      <c r="AN81" s="63">
        <v>1548480430.8500001</v>
      </c>
      <c r="AO81" s="63">
        <v>-23234896.379999999</v>
      </c>
      <c r="AP81" s="63">
        <v>-102750251.49000001</v>
      </c>
      <c r="AQ81" s="63">
        <v>-95315.77999999997</v>
      </c>
      <c r="AR81" s="63">
        <v>-286826085.3499999</v>
      </c>
      <c r="AS81" s="63">
        <v>-79871935860.965424</v>
      </c>
      <c r="AT81" s="63">
        <v>-49379888539.725006</v>
      </c>
      <c r="AU81" s="63">
        <v>-50815184213.070007</v>
      </c>
      <c r="AV81" s="63">
        <v>1435295673.3449998</v>
      </c>
      <c r="AW81" s="63">
        <v>-5153461508.4199982</v>
      </c>
      <c r="AX81" s="63">
        <v>-5210629995.6999989</v>
      </c>
      <c r="AY81" s="63">
        <v>-25159188774.93</v>
      </c>
      <c r="AZ81" s="63">
        <v>-27815444775.513821</v>
      </c>
      <c r="BA81" s="63">
        <v>1128620667.8038242</v>
      </c>
      <c r="BB81" s="63">
        <v>0</v>
      </c>
      <c r="BC81" s="63">
        <v>1527635332.7800004</v>
      </c>
      <c r="BD81" s="63">
        <v>19948558779.229996</v>
      </c>
      <c r="BE81" s="63">
        <v>57168487.279999971</v>
      </c>
      <c r="BF81" s="63">
        <v>679393954.2900002</v>
      </c>
      <c r="BG81" s="63">
        <v>667850930.93757129</v>
      </c>
      <c r="BH81" s="63">
        <v>94457983.052428812</v>
      </c>
      <c r="BI81" s="63">
        <v>0</v>
      </c>
      <c r="BJ81" s="63">
        <v>-82914959.700000003</v>
      </c>
      <c r="BK81" s="63">
        <v>-622225467.00999999</v>
      </c>
      <c r="BL81" s="63">
        <v>-2415816</v>
      </c>
      <c r="BM81" s="63">
        <v>-2415816</v>
      </c>
      <c r="BN81" s="63">
        <v>0</v>
      </c>
      <c r="BO81" s="63">
        <v>-192160213.99000001</v>
      </c>
      <c r="BP81" s="63">
        <v>-192160213.99000001</v>
      </c>
      <c r="BQ81" s="63">
        <v>0</v>
      </c>
      <c r="BR81" s="63">
        <v>0</v>
      </c>
      <c r="BS81" s="63">
        <v>-20244071626.898884</v>
      </c>
      <c r="BT81" s="63">
        <v>-11693652985.553452</v>
      </c>
      <c r="BU81" s="63">
        <v>-4719281370.2382021</v>
      </c>
      <c r="BV81" s="63">
        <v>-1377156219.1668668</v>
      </c>
      <c r="BW81" s="63">
        <v>-230481.12</v>
      </c>
      <c r="BX81" s="63">
        <v>-630635623.12183344</v>
      </c>
      <c r="BY81" s="63">
        <v>-581204475.76156104</v>
      </c>
      <c r="BZ81" s="63">
        <v>165532079.9600001</v>
      </c>
      <c r="CA81" s="63">
        <v>-1407442551.8969722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-4899938155.9315004</v>
      </c>
      <c r="CJ81" s="63">
        <v>-4899938155.9315004</v>
      </c>
      <c r="CK81" s="63">
        <v>0</v>
      </c>
      <c r="CL81" s="63">
        <v>15266879211.552771</v>
      </c>
    </row>
    <row r="82" spans="1:90" ht="12.75" customHeight="1">
      <c r="A82" s="46" t="s">
        <v>136</v>
      </c>
      <c r="B82" s="64"/>
      <c r="C82" s="59" t="s">
        <v>384</v>
      </c>
      <c r="D82" s="63">
        <v>95436190488.448151</v>
      </c>
      <c r="E82" s="63">
        <v>79792777299.719986</v>
      </c>
      <c r="F82" s="63">
        <v>82228485503.709991</v>
      </c>
      <c r="G82" s="63">
        <v>-2435708203.9899993</v>
      </c>
      <c r="H82" s="63">
        <v>0</v>
      </c>
      <c r="I82" s="63">
        <v>-5471831565.5000029</v>
      </c>
      <c r="J82" s="63">
        <v>-5099649504.1400032</v>
      </c>
      <c r="K82" s="63">
        <v>-88404149009.200012</v>
      </c>
      <c r="L82" s="63">
        <v>83304499505.059982</v>
      </c>
      <c r="M82" s="63">
        <v>-372182061.35999954</v>
      </c>
      <c r="N82" s="63">
        <v>1564226414.0900004</v>
      </c>
      <c r="O82" s="63">
        <v>-1936408475.4500003</v>
      </c>
      <c r="P82" s="63">
        <v>0</v>
      </c>
      <c r="Q82" s="63">
        <v>0</v>
      </c>
      <c r="R82" s="63">
        <v>0</v>
      </c>
      <c r="S82" s="63">
        <v>95902140.770000041</v>
      </c>
      <c r="T82" s="63">
        <v>96357138.660000026</v>
      </c>
      <c r="U82" s="63">
        <v>-329041815.34999996</v>
      </c>
      <c r="V82" s="63">
        <v>425398954.01000005</v>
      </c>
      <c r="W82" s="63">
        <v>-454997.89</v>
      </c>
      <c r="X82" s="63">
        <v>22724.1</v>
      </c>
      <c r="Y82" s="63">
        <v>-477721.99</v>
      </c>
      <c r="Z82" s="63">
        <v>19674652625.488197</v>
      </c>
      <c r="AA82" s="63">
        <v>13497573748.219208</v>
      </c>
      <c r="AB82" s="63">
        <v>502462814.10583603</v>
      </c>
      <c r="AC82" s="63">
        <v>3826408567.0078111</v>
      </c>
      <c r="AD82" s="63">
        <v>1259938695.742656</v>
      </c>
      <c r="AE82" s="63">
        <v>206186609.30951238</v>
      </c>
      <c r="AF82" s="63">
        <v>91028387.620629102</v>
      </c>
      <c r="AG82" s="63">
        <v>292301190.3128382</v>
      </c>
      <c r="AH82" s="63">
        <v>-1675459.6300000006</v>
      </c>
      <c r="AI82" s="63">
        <v>428072.79971747892</v>
      </c>
      <c r="AJ82" s="63">
        <v>209116106.12000003</v>
      </c>
      <c r="AK82" s="63">
        <v>208880282.07000005</v>
      </c>
      <c r="AL82" s="63">
        <v>235824.05</v>
      </c>
      <c r="AM82" s="63">
        <v>1135573881.8500004</v>
      </c>
      <c r="AN82" s="63">
        <v>1548480430.8500001</v>
      </c>
      <c r="AO82" s="63">
        <v>-23234896.379999999</v>
      </c>
      <c r="AP82" s="63">
        <v>-102750251.49000001</v>
      </c>
      <c r="AQ82" s="63">
        <v>-95315.77999999997</v>
      </c>
      <c r="AR82" s="63">
        <v>-286826085.3499999</v>
      </c>
      <c r="AS82" s="63">
        <v>-80159491949.522644</v>
      </c>
      <c r="AT82" s="63">
        <v>-49585121315.315002</v>
      </c>
      <c r="AU82" s="63">
        <v>-51020455063.750008</v>
      </c>
      <c r="AV82" s="63">
        <v>1435333748.4349997</v>
      </c>
      <c r="AW82" s="63">
        <v>-5124617470.6499977</v>
      </c>
      <c r="AX82" s="63">
        <v>-5184793367.829999</v>
      </c>
      <c r="AY82" s="63">
        <v>-25391680128.07</v>
      </c>
      <c r="AZ82" s="63">
        <v>-27950393119.31382</v>
      </c>
      <c r="BA82" s="63">
        <v>1023366893.7938242</v>
      </c>
      <c r="BB82" s="63">
        <v>0</v>
      </c>
      <c r="BC82" s="63">
        <v>1535346097.4500005</v>
      </c>
      <c r="BD82" s="63">
        <v>20206886760.239994</v>
      </c>
      <c r="BE82" s="63">
        <v>60175897.17999997</v>
      </c>
      <c r="BF82" s="63">
        <v>682108812.95000017</v>
      </c>
      <c r="BG82" s="63">
        <v>669476979.78757131</v>
      </c>
      <c r="BH82" s="63">
        <v>95620923.862428814</v>
      </c>
      <c r="BI82" s="63">
        <v>0</v>
      </c>
      <c r="BJ82" s="63">
        <v>-82989090.700000003</v>
      </c>
      <c r="BK82" s="63">
        <v>-621932915.76999998</v>
      </c>
      <c r="BL82" s="63">
        <v>-2415816</v>
      </c>
      <c r="BM82" s="63">
        <v>-2415816</v>
      </c>
      <c r="BN82" s="63">
        <v>0</v>
      </c>
      <c r="BO82" s="63">
        <v>-192055991.02000001</v>
      </c>
      <c r="BP82" s="63">
        <v>-192055991.02000001</v>
      </c>
      <c r="BQ82" s="63">
        <v>0</v>
      </c>
      <c r="BR82" s="63">
        <v>0</v>
      </c>
      <c r="BS82" s="63">
        <v>-20355343200.60611</v>
      </c>
      <c r="BT82" s="63">
        <v>-11780090124.573452</v>
      </c>
      <c r="BU82" s="63">
        <v>-4730366239.2453213</v>
      </c>
      <c r="BV82" s="63">
        <v>-1379969256.4726849</v>
      </c>
      <c r="BW82" s="63">
        <v>-230481.12</v>
      </c>
      <c r="BX82" s="63">
        <v>-630635623.12183344</v>
      </c>
      <c r="BY82" s="63">
        <v>-584701605.92285097</v>
      </c>
      <c r="BZ82" s="63">
        <v>165532079.9600001</v>
      </c>
      <c r="CA82" s="63">
        <v>-1414881950.1099708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-4899938155.9315004</v>
      </c>
      <c r="CJ82" s="63">
        <v>-4899938155.9315004</v>
      </c>
      <c r="CK82" s="63">
        <v>0</v>
      </c>
      <c r="CL82" s="63">
        <v>15276698538.925545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897D-6972-44CF-9C94-8CBA94EA8CEB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233</v>
      </c>
      <c r="B2" s="75">
        <v>713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0</v>
      </c>
      <c r="AT8" s="60">
        <v>0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60">
        <v>0</v>
      </c>
      <c r="CA8" s="60">
        <v>0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0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60">
        <v>0</v>
      </c>
      <c r="BA74" s="60">
        <v>0</v>
      </c>
      <c r="BB74" s="60">
        <v>0</v>
      </c>
      <c r="BC74" s="60">
        <v>0</v>
      </c>
      <c r="BD74" s="60">
        <v>0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0</v>
      </c>
      <c r="BT74" s="60">
        <v>0</v>
      </c>
      <c r="BU74" s="60">
        <v>0</v>
      </c>
      <c r="BV74" s="60">
        <v>0</v>
      </c>
      <c r="BW74" s="60">
        <v>0</v>
      </c>
      <c r="BX74" s="60">
        <v>0</v>
      </c>
      <c r="BY74" s="60">
        <v>0</v>
      </c>
      <c r="BZ74" s="60">
        <v>0</v>
      </c>
      <c r="CA74" s="60">
        <v>0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-69387.730833384674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-69387.730833384674</v>
      </c>
      <c r="BT75" s="60">
        <v>0</v>
      </c>
      <c r="BU75" s="60">
        <v>-46138.718194213383</v>
      </c>
      <c r="BV75" s="60">
        <v>-22501.956639322892</v>
      </c>
      <c r="BW75" s="60">
        <v>0</v>
      </c>
      <c r="BX75" s="60">
        <v>0</v>
      </c>
      <c r="BY75" s="60">
        <v>-84.580099985015494</v>
      </c>
      <c r="BZ75" s="60">
        <v>0</v>
      </c>
      <c r="CA75" s="60">
        <v>-662.47589986338187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-69387.730833384674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0</v>
      </c>
      <c r="AR78" s="63">
        <v>0</v>
      </c>
      <c r="AS78" s="63">
        <v>0</v>
      </c>
      <c r="AT78" s="63">
        <v>0</v>
      </c>
      <c r="AU78" s="63">
        <v>0</v>
      </c>
      <c r="AV78" s="63">
        <v>0</v>
      </c>
      <c r="AW78" s="63">
        <v>0</v>
      </c>
      <c r="AX78" s="63">
        <v>0</v>
      </c>
      <c r="AY78" s="63">
        <v>0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0</v>
      </c>
      <c r="BK78" s="63">
        <v>0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0</v>
      </c>
      <c r="BT78" s="63">
        <v>0</v>
      </c>
      <c r="BU78" s="63">
        <v>0</v>
      </c>
      <c r="BV78" s="63">
        <v>0</v>
      </c>
      <c r="BW78" s="63">
        <v>0</v>
      </c>
      <c r="BX78" s="63">
        <v>0</v>
      </c>
      <c r="BY78" s="63">
        <v>0</v>
      </c>
      <c r="BZ78" s="63">
        <v>0</v>
      </c>
      <c r="CA78" s="63">
        <v>0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0</v>
      </c>
      <c r="CJ78" s="63">
        <v>0</v>
      </c>
      <c r="CK78" s="63">
        <v>0</v>
      </c>
      <c r="CL78" s="63">
        <v>0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-69387.730833384674</v>
      </c>
      <c r="AT80" s="63">
        <v>0</v>
      </c>
      <c r="AU80" s="63">
        <v>0</v>
      </c>
      <c r="AV80" s="63">
        <v>0</v>
      </c>
      <c r="AW80" s="63">
        <v>0</v>
      </c>
      <c r="AX80" s="63">
        <v>0</v>
      </c>
      <c r="AY80" s="63">
        <v>0</v>
      </c>
      <c r="AZ80" s="63">
        <v>0</v>
      </c>
      <c r="BA80" s="63">
        <v>0</v>
      </c>
      <c r="BB80" s="63">
        <v>0</v>
      </c>
      <c r="BC80" s="63">
        <v>0</v>
      </c>
      <c r="BD80" s="63">
        <v>0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-69387.730833384674</v>
      </c>
      <c r="BT80" s="63">
        <v>0</v>
      </c>
      <c r="BU80" s="63">
        <v>-46138.718194213383</v>
      </c>
      <c r="BV80" s="63">
        <v>-22501.956639322892</v>
      </c>
      <c r="BW80" s="63">
        <v>0</v>
      </c>
      <c r="BX80" s="63">
        <v>0</v>
      </c>
      <c r="BY80" s="63">
        <v>-84.580099985015494</v>
      </c>
      <c r="BZ80" s="63">
        <v>0</v>
      </c>
      <c r="CA80" s="63">
        <v>-662.47589986338187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-69387.730833384674</v>
      </c>
    </row>
    <row r="81" spans="1:90">
      <c r="A81" s="45" t="s">
        <v>134</v>
      </c>
      <c r="B81" s="62">
        <v>9003</v>
      </c>
      <c r="C81" s="59" t="s">
        <v>383</v>
      </c>
      <c r="D81" s="63">
        <v>0</v>
      </c>
      <c r="E81" s="63">
        <v>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0</v>
      </c>
      <c r="AT81" s="63">
        <v>0</v>
      </c>
      <c r="AU81" s="63">
        <v>0</v>
      </c>
      <c r="AV81" s="63">
        <v>0</v>
      </c>
      <c r="AW81" s="63">
        <v>0</v>
      </c>
      <c r="AX81" s="63">
        <v>0</v>
      </c>
      <c r="AY81" s="63">
        <v>0</v>
      </c>
      <c r="AZ81" s="63">
        <v>0</v>
      </c>
      <c r="BA81" s="63">
        <v>0</v>
      </c>
      <c r="BB81" s="63">
        <v>0</v>
      </c>
      <c r="BC81" s="63">
        <v>0</v>
      </c>
      <c r="BD81" s="63">
        <v>0</v>
      </c>
      <c r="BE81" s="63">
        <v>0</v>
      </c>
      <c r="BF81" s="63">
        <v>0</v>
      </c>
      <c r="BG81" s="63">
        <v>0</v>
      </c>
      <c r="BH81" s="63">
        <v>0</v>
      </c>
      <c r="BI81" s="63">
        <v>0</v>
      </c>
      <c r="BJ81" s="63">
        <v>0</v>
      </c>
      <c r="BK81" s="63">
        <v>0</v>
      </c>
      <c r="BL81" s="63">
        <v>0</v>
      </c>
      <c r="BM81" s="63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0</v>
      </c>
      <c r="BT81" s="63">
        <v>0</v>
      </c>
      <c r="BU81" s="63">
        <v>0</v>
      </c>
      <c r="BV81" s="63">
        <v>0</v>
      </c>
      <c r="BW81" s="63">
        <v>0</v>
      </c>
      <c r="BX81" s="63">
        <v>0</v>
      </c>
      <c r="BY81" s="63">
        <v>0</v>
      </c>
      <c r="BZ81" s="63">
        <v>0</v>
      </c>
      <c r="CA81" s="63">
        <v>0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0</v>
      </c>
      <c r="CJ81" s="63">
        <v>0</v>
      </c>
      <c r="CK81" s="63">
        <v>0</v>
      </c>
      <c r="CL81" s="63">
        <v>0</v>
      </c>
    </row>
    <row r="82" spans="1:90" ht="12.75" customHeight="1">
      <c r="A82" s="46" t="s">
        <v>136</v>
      </c>
      <c r="B82" s="64"/>
      <c r="C82" s="59" t="s">
        <v>384</v>
      </c>
      <c r="D82" s="63">
        <v>0</v>
      </c>
      <c r="E82" s="63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3">
        <v>-69387.730833384674</v>
      </c>
      <c r="AT82" s="63">
        <v>0</v>
      </c>
      <c r="AU82" s="63">
        <v>0</v>
      </c>
      <c r="AV82" s="63">
        <v>0</v>
      </c>
      <c r="AW82" s="63">
        <v>0</v>
      </c>
      <c r="AX82" s="63">
        <v>0</v>
      </c>
      <c r="AY82" s="63">
        <v>0</v>
      </c>
      <c r="AZ82" s="63">
        <v>0</v>
      </c>
      <c r="BA82" s="63">
        <v>0</v>
      </c>
      <c r="BB82" s="63">
        <v>0</v>
      </c>
      <c r="BC82" s="63">
        <v>0</v>
      </c>
      <c r="BD82" s="63">
        <v>0</v>
      </c>
      <c r="BE82" s="63">
        <v>0</v>
      </c>
      <c r="BF82" s="63">
        <v>0</v>
      </c>
      <c r="BG82" s="63">
        <v>0</v>
      </c>
      <c r="BH82" s="63">
        <v>0</v>
      </c>
      <c r="BI82" s="63">
        <v>0</v>
      </c>
      <c r="BJ82" s="63">
        <v>0</v>
      </c>
      <c r="BK82" s="63">
        <v>0</v>
      </c>
      <c r="BL82" s="63">
        <v>0</v>
      </c>
      <c r="BM82" s="63">
        <v>0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-69387.730833384674</v>
      </c>
      <c r="BT82" s="63">
        <v>0</v>
      </c>
      <c r="BU82" s="63">
        <v>-46138.718194213383</v>
      </c>
      <c r="BV82" s="63">
        <v>-22501.956639322892</v>
      </c>
      <c r="BW82" s="63">
        <v>0</v>
      </c>
      <c r="BX82" s="63">
        <v>0</v>
      </c>
      <c r="BY82" s="63">
        <v>-84.580099985015494</v>
      </c>
      <c r="BZ82" s="63">
        <v>0</v>
      </c>
      <c r="CA82" s="63">
        <v>-662.47589986338187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0</v>
      </c>
      <c r="CJ82" s="63">
        <v>0</v>
      </c>
      <c r="CK82" s="63">
        <v>0</v>
      </c>
      <c r="CL82" s="63">
        <v>-69387.730833384674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E75B-0ED7-4F5F-9882-119D4BC56CA4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236</v>
      </c>
      <c r="B2" s="75">
        <v>727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2210.609999985993</v>
      </c>
      <c r="E8" s="60">
        <v>0</v>
      </c>
      <c r="F8" s="60">
        <v>7694051.0999999996</v>
      </c>
      <c r="G8" s="60">
        <v>-7694051.0999999996</v>
      </c>
      <c r="H8" s="60">
        <v>0</v>
      </c>
      <c r="I8" s="60">
        <v>124.45999998599291</v>
      </c>
      <c r="J8" s="60">
        <v>44565748.169999994</v>
      </c>
      <c r="K8" s="60">
        <v>-26977837.600000001</v>
      </c>
      <c r="L8" s="60">
        <v>71543585.769999996</v>
      </c>
      <c r="M8" s="60">
        <v>-44565623.710000008</v>
      </c>
      <c r="N8" s="60">
        <v>26977774.690000001</v>
      </c>
      <c r="O8" s="60">
        <v>-71543398.400000006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2086.15</v>
      </c>
      <c r="AA8" s="60">
        <v>740.70999999999992</v>
      </c>
      <c r="AB8" s="60">
        <v>28.08</v>
      </c>
      <c r="AC8" s="60">
        <v>1167.25</v>
      </c>
      <c r="AD8" s="60">
        <v>150.11000000000001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-372610.55999999994</v>
      </c>
      <c r="AT8" s="60">
        <v>4238.9400000004098</v>
      </c>
      <c r="AU8" s="60">
        <v>-5799651.0300000003</v>
      </c>
      <c r="AV8" s="60">
        <v>5803889.9700000007</v>
      </c>
      <c r="AW8" s="60">
        <v>0</v>
      </c>
      <c r="AX8" s="60">
        <v>-10999130.120000001</v>
      </c>
      <c r="AY8" s="60">
        <v>-28467271.810000002</v>
      </c>
      <c r="AZ8" s="60">
        <v>-32796015.800000001</v>
      </c>
      <c r="BA8" s="60">
        <v>-251183</v>
      </c>
      <c r="BB8" s="60">
        <v>0</v>
      </c>
      <c r="BC8" s="60">
        <v>4579926.99</v>
      </c>
      <c r="BD8" s="60">
        <v>17468141.690000001</v>
      </c>
      <c r="BE8" s="60">
        <v>10999130.120000001</v>
      </c>
      <c r="BF8" s="60">
        <v>28467270.810000002</v>
      </c>
      <c r="BG8" s="60">
        <v>32796015.800000001</v>
      </c>
      <c r="BH8" s="60">
        <v>251182</v>
      </c>
      <c r="BI8" s="60">
        <v>0</v>
      </c>
      <c r="BJ8" s="60">
        <v>-4579926.99</v>
      </c>
      <c r="BK8" s="60">
        <v>-17468140.690000001</v>
      </c>
      <c r="BL8" s="60">
        <v>-0.02</v>
      </c>
      <c r="BM8" s="60">
        <v>-0.02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-376849.48000000033</v>
      </c>
      <c r="BT8" s="60">
        <v>-1744040.28</v>
      </c>
      <c r="BU8" s="60">
        <v>-2146109.2599999998</v>
      </c>
      <c r="BV8" s="60">
        <v>-435675.52</v>
      </c>
      <c r="BW8" s="60">
        <v>0</v>
      </c>
      <c r="BX8" s="60">
        <v>0</v>
      </c>
      <c r="BY8" s="60">
        <v>0</v>
      </c>
      <c r="BZ8" s="60">
        <v>3731139.47</v>
      </c>
      <c r="CA8" s="60">
        <v>217836.11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-370399.95000001392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1357851.2400000012</v>
      </c>
      <c r="E9" s="60">
        <v>816472.16000000015</v>
      </c>
      <c r="F9" s="60">
        <v>8164721.4299999997</v>
      </c>
      <c r="G9" s="60">
        <v>-7348249.2699999996</v>
      </c>
      <c r="H9" s="60">
        <v>0</v>
      </c>
      <c r="I9" s="60">
        <v>-30441.499999999069</v>
      </c>
      <c r="J9" s="60">
        <v>-304414.59999999963</v>
      </c>
      <c r="K9" s="60">
        <v>-8668825.7799999993</v>
      </c>
      <c r="L9" s="60">
        <v>8364411.1799999997</v>
      </c>
      <c r="M9" s="60">
        <v>273973.10000000056</v>
      </c>
      <c r="N9" s="60">
        <v>7801943.2000000002</v>
      </c>
      <c r="O9" s="60">
        <v>-7527970.0999999996</v>
      </c>
      <c r="P9" s="60">
        <v>0</v>
      </c>
      <c r="Q9" s="60">
        <v>0</v>
      </c>
      <c r="R9" s="60">
        <v>0</v>
      </c>
      <c r="S9" s="60">
        <v>571820.58000000007</v>
      </c>
      <c r="T9" s="60">
        <v>5718206.0700000003</v>
      </c>
      <c r="U9" s="60">
        <v>-138027.51999999999</v>
      </c>
      <c r="V9" s="60">
        <v>5856233.5899999999</v>
      </c>
      <c r="W9" s="60">
        <v>-5146385.49</v>
      </c>
      <c r="X9" s="60">
        <v>124224.77</v>
      </c>
      <c r="Y9" s="60">
        <v>-5270610.26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-2972764.790000001</v>
      </c>
      <c r="AT9" s="60">
        <v>-1079031.8399999999</v>
      </c>
      <c r="AU9" s="60">
        <v>-10785759.310000001</v>
      </c>
      <c r="AV9" s="60">
        <v>9706727.4700000007</v>
      </c>
      <c r="AW9" s="60">
        <v>570324.59999999776</v>
      </c>
      <c r="AX9" s="60">
        <v>4571866.450000003</v>
      </c>
      <c r="AY9" s="60">
        <v>-23416626.32</v>
      </c>
      <c r="AZ9" s="60">
        <v>-11513864.73</v>
      </c>
      <c r="BA9" s="60">
        <v>-11902761.59</v>
      </c>
      <c r="BB9" s="60">
        <v>0</v>
      </c>
      <c r="BC9" s="60">
        <v>0</v>
      </c>
      <c r="BD9" s="60">
        <v>27988492.770000003</v>
      </c>
      <c r="BE9" s="60">
        <v>-4001541.8500000052</v>
      </c>
      <c r="BF9" s="60">
        <v>21861687.77</v>
      </c>
      <c r="BG9" s="60">
        <v>10925732.219999999</v>
      </c>
      <c r="BH9" s="60">
        <v>10935955.550000001</v>
      </c>
      <c r="BI9" s="60">
        <v>0</v>
      </c>
      <c r="BJ9" s="60">
        <v>0</v>
      </c>
      <c r="BK9" s="60">
        <v>-25863229.620000005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-2457550.8399999989</v>
      </c>
      <c r="BT9" s="60">
        <v>-551211.5699999996</v>
      </c>
      <c r="BU9" s="60">
        <v>-2068368.91</v>
      </c>
      <c r="BV9" s="60">
        <v>-752124.25</v>
      </c>
      <c r="BW9" s="60">
        <v>0</v>
      </c>
      <c r="BX9" s="60">
        <v>-283014.57</v>
      </c>
      <c r="BY9" s="60">
        <v>-157560.5</v>
      </c>
      <c r="BZ9" s="60">
        <v>1354728.9600000002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-6506.71</v>
      </c>
      <c r="CJ9" s="60">
        <v>-6506.71</v>
      </c>
      <c r="CK9" s="60">
        <v>0</v>
      </c>
      <c r="CL9" s="60">
        <v>-1614913.5499999998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196644428.90000001</v>
      </c>
      <c r="E10" s="60">
        <v>162427482.65000001</v>
      </c>
      <c r="F10" s="60">
        <v>283231224.37</v>
      </c>
      <c r="G10" s="60">
        <v>-120803741.72</v>
      </c>
      <c r="H10" s="60">
        <v>0</v>
      </c>
      <c r="I10" s="60">
        <v>-52545178.99000001</v>
      </c>
      <c r="J10" s="60">
        <v>40923359.689999998</v>
      </c>
      <c r="K10" s="60">
        <v>-200756818.81</v>
      </c>
      <c r="L10" s="60">
        <v>241680178.5</v>
      </c>
      <c r="M10" s="60">
        <v>-93468538.680000007</v>
      </c>
      <c r="N10" s="60">
        <v>41379949.539999999</v>
      </c>
      <c r="O10" s="60">
        <v>-134848488.22</v>
      </c>
      <c r="P10" s="60">
        <v>0</v>
      </c>
      <c r="Q10" s="60">
        <v>0</v>
      </c>
      <c r="R10" s="60">
        <v>0</v>
      </c>
      <c r="S10" s="60">
        <v>8782082</v>
      </c>
      <c r="T10" s="60">
        <v>19867280.34</v>
      </c>
      <c r="U10" s="60">
        <v>0</v>
      </c>
      <c r="V10" s="60">
        <v>19867280.34</v>
      </c>
      <c r="W10" s="60">
        <v>-11085198.34</v>
      </c>
      <c r="X10" s="60">
        <v>0</v>
      </c>
      <c r="Y10" s="60">
        <v>-11085198.34</v>
      </c>
      <c r="Z10" s="60">
        <v>77193852.5</v>
      </c>
      <c r="AA10" s="60">
        <v>32045395.259999998</v>
      </c>
      <c r="AB10" s="60">
        <v>6249944.04</v>
      </c>
      <c r="AC10" s="60">
        <v>29567423.940000001</v>
      </c>
      <c r="AD10" s="60">
        <v>5854903.6100000003</v>
      </c>
      <c r="AE10" s="60">
        <v>3775876.93</v>
      </c>
      <c r="AF10" s="60">
        <v>0</v>
      </c>
      <c r="AG10" s="60">
        <v>0</v>
      </c>
      <c r="AH10" s="60">
        <v>-299691.28000000003</v>
      </c>
      <c r="AI10" s="60">
        <v>0</v>
      </c>
      <c r="AJ10" s="60">
        <v>317841.33</v>
      </c>
      <c r="AK10" s="60">
        <v>317841.33</v>
      </c>
      <c r="AL10" s="60">
        <v>0</v>
      </c>
      <c r="AM10" s="60">
        <v>468349.40999999968</v>
      </c>
      <c r="AN10" s="60">
        <v>3808683.84</v>
      </c>
      <c r="AO10" s="60">
        <v>-2672267.5499999998</v>
      </c>
      <c r="AP10" s="60">
        <v>0</v>
      </c>
      <c r="AQ10" s="60">
        <v>0</v>
      </c>
      <c r="AR10" s="60">
        <v>-668066.88000000035</v>
      </c>
      <c r="AS10" s="60">
        <v>-120067628.9600001</v>
      </c>
      <c r="AT10" s="60">
        <v>-69191388.819999933</v>
      </c>
      <c r="AU10" s="60">
        <v>-1627012644.48</v>
      </c>
      <c r="AV10" s="60">
        <v>1557821255.6600001</v>
      </c>
      <c r="AW10" s="60">
        <v>-269717.71000015736</v>
      </c>
      <c r="AX10" s="60">
        <v>986169198.30999994</v>
      </c>
      <c r="AY10" s="60">
        <v>-319760156.15000004</v>
      </c>
      <c r="AZ10" s="60">
        <v>-359258552.55000001</v>
      </c>
      <c r="BA10" s="60">
        <v>-72338214.859999999</v>
      </c>
      <c r="BB10" s="60">
        <v>0</v>
      </c>
      <c r="BC10" s="60">
        <v>111836611.26000001</v>
      </c>
      <c r="BD10" s="60">
        <v>1305929354.46</v>
      </c>
      <c r="BE10" s="60">
        <v>-986438916.0200001</v>
      </c>
      <c r="BF10" s="60">
        <v>161093392.60999998</v>
      </c>
      <c r="BG10" s="60">
        <v>196168075.35999998</v>
      </c>
      <c r="BH10" s="60">
        <v>21267981.530000001</v>
      </c>
      <c r="BI10" s="60">
        <v>0</v>
      </c>
      <c r="BJ10" s="60">
        <v>-56342664.280000001</v>
      </c>
      <c r="BK10" s="60">
        <v>-1147532308.6300001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-45613404.910000011</v>
      </c>
      <c r="BT10" s="60">
        <v>-8416789.4199999999</v>
      </c>
      <c r="BU10" s="60">
        <v>-10794293.82</v>
      </c>
      <c r="BV10" s="60">
        <v>-3194872.05</v>
      </c>
      <c r="BW10" s="60">
        <v>0</v>
      </c>
      <c r="BX10" s="60">
        <v>-826188.67</v>
      </c>
      <c r="BY10" s="60">
        <v>-524813.76</v>
      </c>
      <c r="BZ10" s="60">
        <v>-21856447.190000001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-4993117.5199999996</v>
      </c>
      <c r="CJ10" s="60">
        <v>-4993117.5199999996</v>
      </c>
      <c r="CK10" s="60">
        <v>0</v>
      </c>
      <c r="CL10" s="60">
        <v>76576799.939999908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166388708.56999999</v>
      </c>
      <c r="G13" s="60">
        <v>-166388708.56999999</v>
      </c>
      <c r="H13" s="60">
        <v>0</v>
      </c>
      <c r="I13" s="60">
        <v>0</v>
      </c>
      <c r="J13" s="60">
        <v>-166215845.99000001</v>
      </c>
      <c r="K13" s="60">
        <v>-166215845.99000001</v>
      </c>
      <c r="L13" s="60">
        <v>0</v>
      </c>
      <c r="M13" s="60">
        <v>166215845.99000001</v>
      </c>
      <c r="N13" s="60">
        <v>166215845.99000001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8643.1299999999992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8643.1299999999992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8643.1299999999992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8643.1299999999992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971.96999999973923</v>
      </c>
      <c r="E14" s="60">
        <v>971.96999999973923</v>
      </c>
      <c r="F14" s="60">
        <v>6095199.3300000001</v>
      </c>
      <c r="G14" s="60">
        <v>-6094227.3600000003</v>
      </c>
      <c r="H14" s="60">
        <v>0</v>
      </c>
      <c r="I14" s="60">
        <v>0</v>
      </c>
      <c r="J14" s="60">
        <v>-4317745.9800000004</v>
      </c>
      <c r="K14" s="60">
        <v>-4317745.9800000004</v>
      </c>
      <c r="L14" s="60">
        <v>0</v>
      </c>
      <c r="M14" s="60">
        <v>4317745.9800000004</v>
      </c>
      <c r="N14" s="60">
        <v>4317745.9800000004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97825.600000002974</v>
      </c>
      <c r="AT14" s="60">
        <v>0</v>
      </c>
      <c r="AU14" s="60">
        <v>-12418165</v>
      </c>
      <c r="AV14" s="60">
        <v>12418165</v>
      </c>
      <c r="AW14" s="60">
        <v>-27314.29999999702</v>
      </c>
      <c r="AX14" s="60">
        <v>13110883.260000002</v>
      </c>
      <c r="AY14" s="60">
        <v>-8088602.5899999999</v>
      </c>
      <c r="AZ14" s="60">
        <v>-8088602.8499999996</v>
      </c>
      <c r="BA14" s="60">
        <v>0.26</v>
      </c>
      <c r="BB14" s="60">
        <v>0</v>
      </c>
      <c r="BC14" s="60">
        <v>0</v>
      </c>
      <c r="BD14" s="60">
        <v>21199485.850000001</v>
      </c>
      <c r="BE14" s="60">
        <v>-13138197.559999999</v>
      </c>
      <c r="BF14" s="60">
        <v>8088602.5899999999</v>
      </c>
      <c r="BG14" s="60">
        <v>8088602.8499999996</v>
      </c>
      <c r="BH14" s="60">
        <v>-0.26</v>
      </c>
      <c r="BI14" s="60">
        <v>0</v>
      </c>
      <c r="BJ14" s="60">
        <v>0</v>
      </c>
      <c r="BK14" s="60">
        <v>-21226800.149999999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125139.9</v>
      </c>
      <c r="BT14" s="60">
        <v>-89430.31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214570.21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98797.570000002714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-746784.86</v>
      </c>
      <c r="G17" s="60">
        <v>746784.86</v>
      </c>
      <c r="H17" s="60">
        <v>0</v>
      </c>
      <c r="I17" s="60">
        <v>0</v>
      </c>
      <c r="J17" s="60">
        <v>812954.49</v>
      </c>
      <c r="K17" s="60">
        <v>-78280.66</v>
      </c>
      <c r="L17" s="60">
        <v>891235.15</v>
      </c>
      <c r="M17" s="60">
        <v>-812954.49</v>
      </c>
      <c r="N17" s="60">
        <v>78280.66</v>
      </c>
      <c r="O17" s="60">
        <v>-891235.15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-25446.645828648383</v>
      </c>
      <c r="AT17" s="60">
        <v>0</v>
      </c>
      <c r="AU17" s="60">
        <v>0</v>
      </c>
      <c r="AV17" s="60">
        <v>0</v>
      </c>
      <c r="AW17" s="60">
        <v>12594.410000000002</v>
      </c>
      <c r="AX17" s="60">
        <v>14306.120000000003</v>
      </c>
      <c r="AY17" s="60">
        <v>-11967.14</v>
      </c>
      <c r="AZ17" s="60">
        <v>0</v>
      </c>
      <c r="BA17" s="60">
        <v>-16152.66</v>
      </c>
      <c r="BB17" s="60">
        <v>0</v>
      </c>
      <c r="BC17" s="60">
        <v>4185.5200000000004</v>
      </c>
      <c r="BD17" s="60">
        <v>26273.260000000002</v>
      </c>
      <c r="BE17" s="60">
        <v>-1711.7100000000009</v>
      </c>
      <c r="BF17" s="60">
        <v>7697.1299999999992</v>
      </c>
      <c r="BG17" s="60">
        <v>0</v>
      </c>
      <c r="BH17" s="60">
        <v>10389.209999999999</v>
      </c>
      <c r="BI17" s="60">
        <v>0</v>
      </c>
      <c r="BJ17" s="60">
        <v>-2692.08</v>
      </c>
      <c r="BK17" s="60">
        <v>-9408.84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-38041.055828648387</v>
      </c>
      <c r="BT17" s="60">
        <v>7979.4428983516118</v>
      </c>
      <c r="BU17" s="60">
        <v>-23044.732890000003</v>
      </c>
      <c r="BV17" s="60">
        <v>-26855.070034</v>
      </c>
      <c r="BW17" s="60">
        <v>0</v>
      </c>
      <c r="BX17" s="60">
        <v>-290.69742100000002</v>
      </c>
      <c r="BY17" s="60">
        <v>-6151.5583820000011</v>
      </c>
      <c r="BZ17" s="60">
        <v>10841.940000000002</v>
      </c>
      <c r="CA17" s="60">
        <v>-520.38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-25446.645828648383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-9978.61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-9978.61</v>
      </c>
      <c r="BT18" s="60">
        <v>0</v>
      </c>
      <c r="BU18" s="60">
        <v>-6395.23</v>
      </c>
      <c r="BV18" s="60">
        <v>-1535.96</v>
      </c>
      <c r="BW18" s="60">
        <v>0</v>
      </c>
      <c r="BX18" s="60">
        <v>-177.06</v>
      </c>
      <c r="BY18" s="60">
        <v>-1870.36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-9978.61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253088.99000000104</v>
      </c>
      <c r="E20" s="60">
        <v>85151.480000000447</v>
      </c>
      <c r="F20" s="60">
        <v>21155172.890000001</v>
      </c>
      <c r="G20" s="60">
        <v>-21070021.41</v>
      </c>
      <c r="H20" s="60">
        <v>0</v>
      </c>
      <c r="I20" s="60">
        <v>130174.8900000006</v>
      </c>
      <c r="J20" s="60">
        <v>1214148.0899999999</v>
      </c>
      <c r="K20" s="60">
        <v>-27786542.43</v>
      </c>
      <c r="L20" s="60">
        <v>29000690.52</v>
      </c>
      <c r="M20" s="60">
        <v>-1083973.1999999993</v>
      </c>
      <c r="N20" s="60">
        <v>27721974.440000001</v>
      </c>
      <c r="O20" s="60">
        <v>-28805947.640000001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37762.620000000003</v>
      </c>
      <c r="AA20" s="60">
        <v>28355.27</v>
      </c>
      <c r="AB20" s="60">
        <v>0</v>
      </c>
      <c r="AC20" s="60">
        <v>9407.35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-1224432.6200000001</v>
      </c>
      <c r="AT20" s="60">
        <v>0</v>
      </c>
      <c r="AU20" s="60">
        <v>-3610162.8</v>
      </c>
      <c r="AV20" s="60">
        <v>3610162.8</v>
      </c>
      <c r="AW20" s="60">
        <v>0</v>
      </c>
      <c r="AX20" s="60">
        <v>-92556837.069999933</v>
      </c>
      <c r="AY20" s="60">
        <v>-1048604992.0999999</v>
      </c>
      <c r="AZ20" s="60">
        <v>-1043659431.3099999</v>
      </c>
      <c r="BA20" s="60">
        <v>-4945560.79</v>
      </c>
      <c r="BB20" s="60">
        <v>0</v>
      </c>
      <c r="BC20" s="60">
        <v>0</v>
      </c>
      <c r="BD20" s="60">
        <v>956048155.02999997</v>
      </c>
      <c r="BE20" s="60">
        <v>92556837.069999933</v>
      </c>
      <c r="BF20" s="60">
        <v>1048604992.0999999</v>
      </c>
      <c r="BG20" s="60">
        <v>1043659431.3099999</v>
      </c>
      <c r="BH20" s="60">
        <v>4945560.79</v>
      </c>
      <c r="BI20" s="60">
        <v>0</v>
      </c>
      <c r="BJ20" s="60">
        <v>0</v>
      </c>
      <c r="BK20" s="60">
        <v>-956048155.02999997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-1220953.4300000002</v>
      </c>
      <c r="BT20" s="60">
        <v>-257818.81</v>
      </c>
      <c r="BU20" s="60">
        <v>-866275.77</v>
      </c>
      <c r="BV20" s="60">
        <v>-109444.66</v>
      </c>
      <c r="BW20" s="60">
        <v>-683.33</v>
      </c>
      <c r="BX20" s="60">
        <v>-69887.320000000007</v>
      </c>
      <c r="BY20" s="60">
        <v>-220576.64000000001</v>
      </c>
      <c r="BZ20" s="60">
        <v>303600.31</v>
      </c>
      <c r="CA20" s="60">
        <v>132.79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-3479.19</v>
      </c>
      <c r="CJ20" s="60">
        <v>-3479.19</v>
      </c>
      <c r="CK20" s="60">
        <v>0</v>
      </c>
      <c r="CL20" s="60">
        <v>-971343.62999999907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1622588.1</v>
      </c>
      <c r="G21" s="60">
        <v>-1622588.1</v>
      </c>
      <c r="H21" s="60">
        <v>0</v>
      </c>
      <c r="I21" s="60">
        <v>0</v>
      </c>
      <c r="J21" s="60">
        <v>-1197847.45</v>
      </c>
      <c r="K21" s="60">
        <v>-1380311.25</v>
      </c>
      <c r="L21" s="60">
        <v>182463.8</v>
      </c>
      <c r="M21" s="60">
        <v>1197847.45</v>
      </c>
      <c r="N21" s="60">
        <v>1380311.25</v>
      </c>
      <c r="O21" s="60">
        <v>-182463.8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-55936.989999999991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-55936.989999999991</v>
      </c>
      <c r="BT21" s="60">
        <v>-7268.3000000000029</v>
      </c>
      <c r="BU21" s="60">
        <v>-46507.71</v>
      </c>
      <c r="BV21" s="60">
        <v>-20404.88</v>
      </c>
      <c r="BW21" s="60">
        <v>0</v>
      </c>
      <c r="BX21" s="60">
        <v>-489.56</v>
      </c>
      <c r="BY21" s="60">
        <v>-1049.9100000000001</v>
      </c>
      <c r="BZ21" s="60">
        <v>19783.37000000001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-55936.989999999991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1245133436.5599999</v>
      </c>
      <c r="G22" s="60">
        <v>-1245133436.5599999</v>
      </c>
      <c r="H22" s="60">
        <v>0</v>
      </c>
      <c r="I22" s="60">
        <v>0</v>
      </c>
      <c r="J22" s="60">
        <v>-345885132.36000001</v>
      </c>
      <c r="K22" s="60">
        <v>-717954272.22000003</v>
      </c>
      <c r="L22" s="60">
        <v>372069139.86000001</v>
      </c>
      <c r="M22" s="60">
        <v>345885132.36000001</v>
      </c>
      <c r="N22" s="60">
        <v>717954272.22000003</v>
      </c>
      <c r="O22" s="60">
        <v>-372069139.86000001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2919377.8156716758</v>
      </c>
      <c r="AT22" s="60">
        <v>0</v>
      </c>
      <c r="AU22" s="60">
        <v>-165859742.54000002</v>
      </c>
      <c r="AV22" s="60">
        <v>165859742.54000002</v>
      </c>
      <c r="AW22" s="60">
        <v>0</v>
      </c>
      <c r="AX22" s="60">
        <v>405204.82999992371</v>
      </c>
      <c r="AY22" s="60">
        <v>-518151752.15000004</v>
      </c>
      <c r="AZ22" s="60">
        <v>-84432592.459999993</v>
      </c>
      <c r="BA22" s="60">
        <v>-569827541.25</v>
      </c>
      <c r="BB22" s="60">
        <v>0</v>
      </c>
      <c r="BC22" s="60">
        <v>136108381.56</v>
      </c>
      <c r="BD22" s="60">
        <v>518556956.97999996</v>
      </c>
      <c r="BE22" s="60">
        <v>-405204.82999992371</v>
      </c>
      <c r="BF22" s="60">
        <v>518151752.15000004</v>
      </c>
      <c r="BG22" s="60">
        <v>84432592.459999993</v>
      </c>
      <c r="BH22" s="60">
        <v>569827541.25</v>
      </c>
      <c r="BI22" s="60">
        <v>0</v>
      </c>
      <c r="BJ22" s="60">
        <v>-136108381.56</v>
      </c>
      <c r="BK22" s="60">
        <v>-518556956.97999996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2919377.8156716758</v>
      </c>
      <c r="BT22" s="60">
        <v>-2519066.0100000002</v>
      </c>
      <c r="BU22" s="60">
        <v>-8973927.9649439398</v>
      </c>
      <c r="BV22" s="60">
        <v>-353013.47142642626</v>
      </c>
      <c r="BW22" s="60">
        <v>0</v>
      </c>
      <c r="BX22" s="60">
        <v>-682809.35898498469</v>
      </c>
      <c r="BY22" s="60">
        <v>-721589.90897297265</v>
      </c>
      <c r="BZ22" s="60">
        <v>17193106.309999999</v>
      </c>
      <c r="CA22" s="60">
        <v>-1023321.78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2919377.8156716758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-2153.9400000000605</v>
      </c>
      <c r="E25" s="60">
        <v>0</v>
      </c>
      <c r="F25" s="60">
        <v>865302.63</v>
      </c>
      <c r="G25" s="60">
        <v>-865302.63</v>
      </c>
      <c r="H25" s="60">
        <v>0</v>
      </c>
      <c r="I25" s="60">
        <v>-2153.9400000000605</v>
      </c>
      <c r="J25" s="60">
        <v>62918.819999999949</v>
      </c>
      <c r="K25" s="60">
        <v>-584991.25</v>
      </c>
      <c r="L25" s="60">
        <v>647910.06999999995</v>
      </c>
      <c r="M25" s="60">
        <v>-65072.760000000009</v>
      </c>
      <c r="N25" s="60">
        <v>584991.25</v>
      </c>
      <c r="O25" s="60">
        <v>-650064.01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-56564.092558260469</v>
      </c>
      <c r="AT25" s="60">
        <v>0</v>
      </c>
      <c r="AU25" s="60">
        <v>0</v>
      </c>
      <c r="AV25" s="60">
        <v>0</v>
      </c>
      <c r="AW25" s="60">
        <v>0</v>
      </c>
      <c r="AX25" s="60">
        <v>-1497447.04</v>
      </c>
      <c r="AY25" s="60">
        <v>-1498941.5</v>
      </c>
      <c r="AZ25" s="60">
        <v>-1119336</v>
      </c>
      <c r="BA25" s="60">
        <v>-379605.5</v>
      </c>
      <c r="BB25" s="60">
        <v>0</v>
      </c>
      <c r="BC25" s="60">
        <v>0</v>
      </c>
      <c r="BD25" s="60">
        <v>1494.46</v>
      </c>
      <c r="BE25" s="60">
        <v>1497447.04</v>
      </c>
      <c r="BF25" s="60">
        <v>1498941.5</v>
      </c>
      <c r="BG25" s="60">
        <v>1119336</v>
      </c>
      <c r="BH25" s="60">
        <v>379605.5</v>
      </c>
      <c r="BI25" s="60">
        <v>0</v>
      </c>
      <c r="BJ25" s="60">
        <v>0</v>
      </c>
      <c r="BK25" s="60">
        <v>-1494.46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-56564.092558260469</v>
      </c>
      <c r="BT25" s="60">
        <v>-52488.25</v>
      </c>
      <c r="BU25" s="60">
        <v>-51419.346415421351</v>
      </c>
      <c r="BV25" s="60">
        <v>-17024.150671729498</v>
      </c>
      <c r="BW25" s="60">
        <v>0</v>
      </c>
      <c r="BX25" s="60">
        <v>-35259.474985931047</v>
      </c>
      <c r="BY25" s="60">
        <v>-3903.3904851785878</v>
      </c>
      <c r="BZ25" s="60">
        <v>104634.63</v>
      </c>
      <c r="CA25" s="60">
        <v>-1104.1099999999999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-58718.032558260529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4838.9099999999253</v>
      </c>
      <c r="E26" s="60">
        <v>-1.34</v>
      </c>
      <c r="F26" s="60">
        <v>0</v>
      </c>
      <c r="G26" s="60">
        <v>-1.34</v>
      </c>
      <c r="H26" s="60">
        <v>0</v>
      </c>
      <c r="I26" s="60">
        <v>3120.1699999999255</v>
      </c>
      <c r="J26" s="60">
        <v>1248029.74</v>
      </c>
      <c r="K26" s="60">
        <v>-175827.4</v>
      </c>
      <c r="L26" s="60">
        <v>1423857.14</v>
      </c>
      <c r="M26" s="60">
        <v>-1244909.57</v>
      </c>
      <c r="N26" s="60">
        <v>175387.75</v>
      </c>
      <c r="O26" s="60">
        <v>-1420297.32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1720.0800000000002</v>
      </c>
      <c r="AA26" s="60">
        <v>1726.38</v>
      </c>
      <c r="AB26" s="60">
        <v>0</v>
      </c>
      <c r="AC26" s="60">
        <v>-15.480000000000004</v>
      </c>
      <c r="AD26" s="60">
        <v>0</v>
      </c>
      <c r="AE26" s="60">
        <v>0</v>
      </c>
      <c r="AF26" s="60">
        <v>0</v>
      </c>
      <c r="AG26" s="60">
        <v>9.18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-154468.66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-154468.66</v>
      </c>
      <c r="BT26" s="60">
        <v>-183905.63999999998</v>
      </c>
      <c r="BU26" s="60">
        <v>-29003.7</v>
      </c>
      <c r="BV26" s="60">
        <v>-5447.06</v>
      </c>
      <c r="BW26" s="60">
        <v>0</v>
      </c>
      <c r="BX26" s="60">
        <v>-2288.83</v>
      </c>
      <c r="BY26" s="60">
        <v>-4650.54</v>
      </c>
      <c r="BZ26" s="60">
        <v>71700.75</v>
      </c>
      <c r="CA26" s="60">
        <v>-873.64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-149629.75000000009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15878271.199999999</v>
      </c>
      <c r="G27" s="60">
        <v>-15878271.199999999</v>
      </c>
      <c r="H27" s="60">
        <v>0</v>
      </c>
      <c r="I27" s="60">
        <v>0</v>
      </c>
      <c r="J27" s="60">
        <v>1121207.8499999996</v>
      </c>
      <c r="K27" s="60">
        <v>-15447806.58</v>
      </c>
      <c r="L27" s="60">
        <v>16569014.43</v>
      </c>
      <c r="M27" s="60">
        <v>-1121207.8499999996</v>
      </c>
      <c r="N27" s="60">
        <v>15447806.58</v>
      </c>
      <c r="O27" s="60">
        <v>-16569014.43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386360.55999999959</v>
      </c>
      <c r="AT27" s="60">
        <v>0</v>
      </c>
      <c r="AU27" s="60">
        <v>0</v>
      </c>
      <c r="AV27" s="60">
        <v>0</v>
      </c>
      <c r="AW27" s="60">
        <v>0</v>
      </c>
      <c r="AX27" s="60">
        <v>1520195.5300000012</v>
      </c>
      <c r="AY27" s="60">
        <v>-15783141.399999999</v>
      </c>
      <c r="AZ27" s="60">
        <v>-2947721.95</v>
      </c>
      <c r="BA27" s="60">
        <v>-12835419.449999999</v>
      </c>
      <c r="BB27" s="60">
        <v>0</v>
      </c>
      <c r="BC27" s="60">
        <v>0</v>
      </c>
      <c r="BD27" s="60">
        <v>17303336.93</v>
      </c>
      <c r="BE27" s="60">
        <v>-1520195.5300000012</v>
      </c>
      <c r="BF27" s="60">
        <v>15783141.399999999</v>
      </c>
      <c r="BG27" s="60">
        <v>2947721.95</v>
      </c>
      <c r="BH27" s="60">
        <v>12835419.449999999</v>
      </c>
      <c r="BI27" s="60">
        <v>0</v>
      </c>
      <c r="BJ27" s="60">
        <v>0</v>
      </c>
      <c r="BK27" s="60">
        <v>-17303336.93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386360.55999999959</v>
      </c>
      <c r="BT27" s="60">
        <v>-2342838.5900000008</v>
      </c>
      <c r="BU27" s="60">
        <v>-456808.67</v>
      </c>
      <c r="BV27" s="60">
        <v>-85896.63</v>
      </c>
      <c r="BW27" s="60">
        <v>0</v>
      </c>
      <c r="BX27" s="60">
        <v>-81145.72</v>
      </c>
      <c r="BY27" s="60">
        <v>-50239.78</v>
      </c>
      <c r="BZ27" s="60">
        <v>3403289.95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386360.55999999959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3661016.47</v>
      </c>
      <c r="G28" s="60">
        <v>-3661016.47</v>
      </c>
      <c r="H28" s="60">
        <v>0</v>
      </c>
      <c r="I28" s="60">
        <v>0</v>
      </c>
      <c r="J28" s="60">
        <v>-1932724.3199999998</v>
      </c>
      <c r="K28" s="60">
        <v>-3263735.84</v>
      </c>
      <c r="L28" s="60">
        <v>1331011.52</v>
      </c>
      <c r="M28" s="60">
        <v>1932724.3199999998</v>
      </c>
      <c r="N28" s="60">
        <v>3263735.84</v>
      </c>
      <c r="O28" s="60">
        <v>-1331011.52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-66357.040000000023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-66357.040000000023</v>
      </c>
      <c r="BT28" s="60">
        <v>-63409.49000000002</v>
      </c>
      <c r="BU28" s="60">
        <v>-80366.41</v>
      </c>
      <c r="BV28" s="60">
        <v>-24252.41</v>
      </c>
      <c r="BW28" s="60">
        <v>0</v>
      </c>
      <c r="BX28" s="60">
        <v>-395.03</v>
      </c>
      <c r="BY28" s="60">
        <v>-15285.72</v>
      </c>
      <c r="BZ28" s="60">
        <v>117352.02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-66357.040000000023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-4.999999888241291E-2</v>
      </c>
      <c r="E29" s="60">
        <v>0</v>
      </c>
      <c r="F29" s="60">
        <v>16481294.269999998</v>
      </c>
      <c r="G29" s="60">
        <v>-16481294.269999998</v>
      </c>
      <c r="H29" s="60">
        <v>0</v>
      </c>
      <c r="I29" s="60">
        <v>-4.999999888241291E-2</v>
      </c>
      <c r="J29" s="60">
        <v>-1963513.9900000002</v>
      </c>
      <c r="K29" s="60">
        <v>-16704941.550000001</v>
      </c>
      <c r="L29" s="60">
        <v>14741427.560000001</v>
      </c>
      <c r="M29" s="60">
        <v>1963513.9400000013</v>
      </c>
      <c r="N29" s="60">
        <v>16704944.700000001</v>
      </c>
      <c r="O29" s="60">
        <v>-14741430.76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71332.273882771216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-8336.7199999999993</v>
      </c>
      <c r="BA29" s="60">
        <v>0</v>
      </c>
      <c r="BB29" s="60">
        <v>0</v>
      </c>
      <c r="BC29" s="60">
        <v>8336.7199999999993</v>
      </c>
      <c r="BD29" s="60">
        <v>0</v>
      </c>
      <c r="BE29" s="60">
        <v>0</v>
      </c>
      <c r="BF29" s="60">
        <v>0</v>
      </c>
      <c r="BG29" s="60">
        <v>8336.7199999999993</v>
      </c>
      <c r="BH29" s="60">
        <v>0</v>
      </c>
      <c r="BI29" s="60">
        <v>0</v>
      </c>
      <c r="BJ29" s="60">
        <v>-8336.7199999999993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71332.273882771216</v>
      </c>
      <c r="BT29" s="60">
        <v>-109492.42000000003</v>
      </c>
      <c r="BU29" s="60">
        <v>-201064.47657603744</v>
      </c>
      <c r="BV29" s="60">
        <v>-24715.040270059191</v>
      </c>
      <c r="BW29" s="60">
        <v>0</v>
      </c>
      <c r="BX29" s="60">
        <v>-54318.149955973982</v>
      </c>
      <c r="BY29" s="60">
        <v>-55540.805115677504</v>
      </c>
      <c r="BZ29" s="60">
        <v>514783.79999999981</v>
      </c>
      <c r="CA29" s="60">
        <v>1679.3658005195487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71332.223882772334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247.98000000417233</v>
      </c>
      <c r="E32" s="60">
        <v>0</v>
      </c>
      <c r="F32" s="60">
        <v>64848054.780000001</v>
      </c>
      <c r="G32" s="60">
        <v>-64848054.780000001</v>
      </c>
      <c r="H32" s="60">
        <v>0</v>
      </c>
      <c r="I32" s="60">
        <v>247.98000000417233</v>
      </c>
      <c r="J32" s="60">
        <v>-12021775.409999996</v>
      </c>
      <c r="K32" s="60">
        <v>-71802333.329999998</v>
      </c>
      <c r="L32" s="60">
        <v>59780557.920000002</v>
      </c>
      <c r="M32" s="60">
        <v>12022023.390000001</v>
      </c>
      <c r="N32" s="60">
        <v>71802257.299999997</v>
      </c>
      <c r="O32" s="60">
        <v>-59780233.909999996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1886422.2712813576</v>
      </c>
      <c r="AT32" s="60">
        <v>0</v>
      </c>
      <c r="AU32" s="60">
        <v>0</v>
      </c>
      <c r="AV32" s="60">
        <v>0</v>
      </c>
      <c r="AW32" s="60">
        <v>0</v>
      </c>
      <c r="AX32" s="60">
        <v>-10050602</v>
      </c>
      <c r="AY32" s="60">
        <v>-10050602</v>
      </c>
      <c r="AZ32" s="60">
        <v>-10050602</v>
      </c>
      <c r="BA32" s="60">
        <v>0</v>
      </c>
      <c r="BB32" s="60">
        <v>0</v>
      </c>
      <c r="BC32" s="60">
        <v>0</v>
      </c>
      <c r="BD32" s="60">
        <v>0</v>
      </c>
      <c r="BE32" s="60">
        <v>10050602</v>
      </c>
      <c r="BF32" s="60">
        <v>10050602</v>
      </c>
      <c r="BG32" s="60">
        <v>10050602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1886422.2712813576</v>
      </c>
      <c r="BT32" s="60">
        <v>-244389.12</v>
      </c>
      <c r="BU32" s="60">
        <v>-141661.17957165718</v>
      </c>
      <c r="BV32" s="60">
        <v>-123113.98899091211</v>
      </c>
      <c r="BW32" s="60">
        <v>0</v>
      </c>
      <c r="BX32" s="60">
        <v>-14929.698605392381</v>
      </c>
      <c r="BY32" s="60">
        <v>-23368.191550680891</v>
      </c>
      <c r="BZ32" s="60">
        <v>2433884.4500000002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1886670.2512813618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8470958.0050580017</v>
      </c>
      <c r="E39" s="60">
        <v>46001.19</v>
      </c>
      <c r="F39" s="60">
        <v>188597.97</v>
      </c>
      <c r="G39" s="60">
        <v>-142596.78</v>
      </c>
      <c r="H39" s="60">
        <v>0</v>
      </c>
      <c r="I39" s="60">
        <v>65366.029999999984</v>
      </c>
      <c r="J39" s="60">
        <v>148854.47999999998</v>
      </c>
      <c r="K39" s="60">
        <v>-245915.64</v>
      </c>
      <c r="L39" s="60">
        <v>394770.12</v>
      </c>
      <c r="M39" s="60">
        <v>-83488.45</v>
      </c>
      <c r="N39" s="60">
        <v>88832.49</v>
      </c>
      <c r="O39" s="60">
        <v>-172320.94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8359590.7850580011</v>
      </c>
      <c r="AA39" s="60">
        <v>9247046.0566140004</v>
      </c>
      <c r="AB39" s="60">
        <v>831374.29388699995</v>
      </c>
      <c r="AC39" s="60">
        <v>-1830471.0437610003</v>
      </c>
      <c r="AD39" s="60">
        <v>62239.772744999995</v>
      </c>
      <c r="AE39" s="60">
        <v>0</v>
      </c>
      <c r="AF39" s="60">
        <v>49401.705572999999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-2205481.4100000006</v>
      </c>
      <c r="AT39" s="60">
        <v>-12392.19000000041</v>
      </c>
      <c r="AU39" s="60">
        <v>-6998212.5800000001</v>
      </c>
      <c r="AV39" s="60">
        <v>6985820.3899999997</v>
      </c>
      <c r="AW39" s="60">
        <v>-2204963.7800000003</v>
      </c>
      <c r="AX39" s="60">
        <v>6382936.2199999997</v>
      </c>
      <c r="AY39" s="60">
        <v>-23777.859999999997</v>
      </c>
      <c r="AZ39" s="60">
        <v>-45473.02</v>
      </c>
      <c r="BA39" s="60">
        <v>13378.82</v>
      </c>
      <c r="BB39" s="60">
        <v>0</v>
      </c>
      <c r="BC39" s="60">
        <v>8316.34</v>
      </c>
      <c r="BD39" s="60">
        <v>6406714.0800000001</v>
      </c>
      <c r="BE39" s="60">
        <v>-8587900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-8587900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11874.559999999998</v>
      </c>
      <c r="BT39" s="60">
        <v>-27802.959999999999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39677.519999999997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6265476.5950580016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9.9999997764825821E-3</v>
      </c>
      <c r="E41" s="60">
        <v>0</v>
      </c>
      <c r="F41" s="60">
        <v>3642595.87</v>
      </c>
      <c r="G41" s="60">
        <v>-3642595.87</v>
      </c>
      <c r="H41" s="60">
        <v>0</v>
      </c>
      <c r="I41" s="60">
        <v>9.9999997764825821E-3</v>
      </c>
      <c r="J41" s="60">
        <v>-702079.43000000017</v>
      </c>
      <c r="K41" s="60">
        <v>-4132445.46</v>
      </c>
      <c r="L41" s="60">
        <v>3430366.03</v>
      </c>
      <c r="M41" s="60">
        <v>702079.44</v>
      </c>
      <c r="N41" s="60">
        <v>4132445.46</v>
      </c>
      <c r="O41" s="60">
        <v>-3430366.02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35785.56000000026</v>
      </c>
      <c r="AT41" s="60">
        <v>0</v>
      </c>
      <c r="AU41" s="60">
        <v>0</v>
      </c>
      <c r="AV41" s="60">
        <v>0</v>
      </c>
      <c r="AW41" s="60">
        <v>-9.9999997764825821E-3</v>
      </c>
      <c r="AX41" s="60">
        <v>-3134804.67</v>
      </c>
      <c r="AY41" s="60">
        <v>-3134804.67</v>
      </c>
      <c r="AZ41" s="60">
        <v>0</v>
      </c>
      <c r="BA41" s="60">
        <v>-3854785.97</v>
      </c>
      <c r="BB41" s="60">
        <v>0</v>
      </c>
      <c r="BC41" s="60">
        <v>719981.3</v>
      </c>
      <c r="BD41" s="60">
        <v>0</v>
      </c>
      <c r="BE41" s="60">
        <v>3134804.66</v>
      </c>
      <c r="BF41" s="60">
        <v>3134804.66</v>
      </c>
      <c r="BG41" s="60">
        <v>0</v>
      </c>
      <c r="BH41" s="60">
        <v>3854785.96</v>
      </c>
      <c r="BI41" s="60">
        <v>0</v>
      </c>
      <c r="BJ41" s="60">
        <v>-719981.3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35785.570000000036</v>
      </c>
      <c r="BT41" s="60">
        <v>-96985.59</v>
      </c>
      <c r="BU41" s="60">
        <v>-50937.64</v>
      </c>
      <c r="BV41" s="60">
        <v>-16602.2</v>
      </c>
      <c r="BW41" s="60">
        <v>0</v>
      </c>
      <c r="BX41" s="60">
        <v>-14027.46</v>
      </c>
      <c r="BY41" s="60">
        <v>-8403.86</v>
      </c>
      <c r="BZ41" s="60">
        <v>222742.32000000004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35785.570000000036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849917.71999999974</v>
      </c>
      <c r="E43" s="60">
        <v>0</v>
      </c>
      <c r="F43" s="60">
        <v>0</v>
      </c>
      <c r="G43" s="60">
        <v>0</v>
      </c>
      <c r="H43" s="60">
        <v>0</v>
      </c>
      <c r="I43" s="60">
        <v>849917.71999999974</v>
      </c>
      <c r="J43" s="60">
        <v>2560655.5499999998</v>
      </c>
      <c r="K43" s="60">
        <v>-4680.7</v>
      </c>
      <c r="L43" s="60">
        <v>2565336.25</v>
      </c>
      <c r="M43" s="60">
        <v>-1710737.83</v>
      </c>
      <c r="N43" s="60">
        <v>2964.48</v>
      </c>
      <c r="O43" s="60">
        <v>-1713702.31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370239.58872469852</v>
      </c>
      <c r="AT43" s="60">
        <v>0</v>
      </c>
      <c r="AU43" s="60">
        <v>-534126.25</v>
      </c>
      <c r="AV43" s="60">
        <v>534126.25</v>
      </c>
      <c r="AW43" s="60">
        <v>1040049.5799999982</v>
      </c>
      <c r="AX43" s="60">
        <v>29711750.419999998</v>
      </c>
      <c r="AY43" s="60">
        <v>-7363598.5199999996</v>
      </c>
      <c r="AZ43" s="60">
        <v>-7363598.5199999996</v>
      </c>
      <c r="BA43" s="60">
        <v>0</v>
      </c>
      <c r="BB43" s="60">
        <v>0</v>
      </c>
      <c r="BC43" s="60">
        <v>0</v>
      </c>
      <c r="BD43" s="60">
        <v>37075348.939999998</v>
      </c>
      <c r="BE43" s="60">
        <v>-28671700.84</v>
      </c>
      <c r="BF43" s="60">
        <v>7363598.5199999996</v>
      </c>
      <c r="BG43" s="60">
        <v>7363598.5199999996</v>
      </c>
      <c r="BH43" s="60">
        <v>0</v>
      </c>
      <c r="BI43" s="60">
        <v>0</v>
      </c>
      <c r="BJ43" s="60">
        <v>0</v>
      </c>
      <c r="BK43" s="60">
        <v>-36035299.359999999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-669809.99127529969</v>
      </c>
      <c r="BT43" s="60">
        <v>-77300.179999999993</v>
      </c>
      <c r="BU43" s="60">
        <v>-474810.66366521438</v>
      </c>
      <c r="BV43" s="60">
        <v>-189046.7172302476</v>
      </c>
      <c r="BW43" s="60">
        <v>0</v>
      </c>
      <c r="BX43" s="60">
        <v>-1595.285247036627</v>
      </c>
      <c r="BY43" s="60">
        <v>-9859.4451328011619</v>
      </c>
      <c r="BZ43" s="60">
        <v>82802.3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1220157.3087246981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-1041.3254166168272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-1041.3254166168272</v>
      </c>
      <c r="BT44" s="60">
        <v>0</v>
      </c>
      <c r="BU44" s="60">
        <v>-552.31201717662259</v>
      </c>
      <c r="BV44" s="60">
        <v>-422.87198910711862</v>
      </c>
      <c r="BW44" s="60">
        <v>0</v>
      </c>
      <c r="BX44" s="60">
        <v>-3.3117188584005164</v>
      </c>
      <c r="BY44" s="60">
        <v>-62.82969147468561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-1041.3254166168272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9272758.3100000005</v>
      </c>
      <c r="E74" s="60">
        <v>3541718.7800000003</v>
      </c>
      <c r="F74" s="60">
        <v>3541718.7800000003</v>
      </c>
      <c r="G74" s="60">
        <v>0</v>
      </c>
      <c r="H74" s="60">
        <v>0</v>
      </c>
      <c r="I74" s="60">
        <v>-1953394.6099999999</v>
      </c>
      <c r="J74" s="60">
        <v>-1953394.6099999999</v>
      </c>
      <c r="K74" s="60">
        <v>-2806453.92</v>
      </c>
      <c r="L74" s="60">
        <v>853059.31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-1477938.37</v>
      </c>
      <c r="T74" s="60">
        <v>-1477938.37</v>
      </c>
      <c r="U74" s="60">
        <v>-2123363.04</v>
      </c>
      <c r="V74" s="60">
        <v>645424.67000000004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9162372.5099999998</v>
      </c>
      <c r="AK74" s="60">
        <v>9162372.5099999998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-6574312.0300000031</v>
      </c>
      <c r="AT74" s="60">
        <v>-4853722.68</v>
      </c>
      <c r="AU74" s="60">
        <v>-4853722.68</v>
      </c>
      <c r="AV74" s="60">
        <v>0</v>
      </c>
      <c r="AW74" s="60">
        <v>4765695.8699999973</v>
      </c>
      <c r="AX74" s="60">
        <v>4765695.8699999973</v>
      </c>
      <c r="AY74" s="60">
        <v>-47359118.68</v>
      </c>
      <c r="AZ74" s="60">
        <v>-46714589.649999999</v>
      </c>
      <c r="BA74" s="60">
        <v>-644529.03</v>
      </c>
      <c r="BB74" s="60">
        <v>0</v>
      </c>
      <c r="BC74" s="60">
        <v>0</v>
      </c>
      <c r="BD74" s="60">
        <v>52124814.549999997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-6486285.2200000007</v>
      </c>
      <c r="BT74" s="60">
        <v>-249031.81</v>
      </c>
      <c r="BU74" s="60">
        <v>-224361.79</v>
      </c>
      <c r="BV74" s="60">
        <v>-52770.25</v>
      </c>
      <c r="BW74" s="60">
        <v>0</v>
      </c>
      <c r="BX74" s="60">
        <v>0</v>
      </c>
      <c r="BY74" s="60">
        <v>-15750.72</v>
      </c>
      <c r="BZ74" s="60">
        <v>0</v>
      </c>
      <c r="CA74" s="60">
        <v>-5944370.6500000004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2698446.2799999975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3068543.82</v>
      </c>
      <c r="E76" s="60">
        <v>3952598.05</v>
      </c>
      <c r="F76" s="60">
        <v>3952598.05</v>
      </c>
      <c r="G76" s="60">
        <v>0</v>
      </c>
      <c r="H76" s="60">
        <v>0</v>
      </c>
      <c r="I76" s="60">
        <v>-1801635.7499999998</v>
      </c>
      <c r="J76" s="60">
        <v>-1801635.7499999998</v>
      </c>
      <c r="K76" s="60">
        <v>-1851621.5899999999</v>
      </c>
      <c r="L76" s="60">
        <v>49985.84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1384.54</v>
      </c>
      <c r="T76" s="60">
        <v>1384.54</v>
      </c>
      <c r="U76" s="60">
        <v>0</v>
      </c>
      <c r="V76" s="60">
        <v>1384.54</v>
      </c>
      <c r="W76" s="60">
        <v>0</v>
      </c>
      <c r="X76" s="60">
        <v>0</v>
      </c>
      <c r="Y76" s="60">
        <v>0</v>
      </c>
      <c r="Z76" s="60">
        <v>916196.98</v>
      </c>
      <c r="AA76" s="60">
        <v>748531.99</v>
      </c>
      <c r="AB76" s="60">
        <v>58193.49</v>
      </c>
      <c r="AC76" s="60">
        <v>85375</v>
      </c>
      <c r="AD76" s="60">
        <v>24096.5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-3503299.8199999966</v>
      </c>
      <c r="AT76" s="60">
        <v>-925849.37</v>
      </c>
      <c r="AU76" s="60">
        <v>-925849.37</v>
      </c>
      <c r="AV76" s="60">
        <v>0</v>
      </c>
      <c r="AW76" s="60">
        <v>-1958301.8299999963</v>
      </c>
      <c r="AX76" s="60">
        <v>-1958301.8299999963</v>
      </c>
      <c r="AY76" s="60">
        <v>-7720103.1799999978</v>
      </c>
      <c r="AZ76" s="60">
        <v>-6292511.6999999993</v>
      </c>
      <c r="BA76" s="60">
        <v>-4127709.5599999996</v>
      </c>
      <c r="BB76" s="60">
        <v>0</v>
      </c>
      <c r="BC76" s="60">
        <v>2700118.08</v>
      </c>
      <c r="BD76" s="60">
        <v>5761801.3500000015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-619148.62000000011</v>
      </c>
      <c r="BT76" s="60">
        <v>-434782.09000000008</v>
      </c>
      <c r="BU76" s="60">
        <v>-101775.03999999999</v>
      </c>
      <c r="BV76" s="60">
        <v>-26145.37</v>
      </c>
      <c r="BW76" s="60">
        <v>0</v>
      </c>
      <c r="BX76" s="60">
        <v>0</v>
      </c>
      <c r="BY76" s="60">
        <v>-56446.12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-434755.99999999674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207582360.34505799</v>
      </c>
      <c r="E78" s="63">
        <v>163376078.10999998</v>
      </c>
      <c r="F78" s="63">
        <v>1844303450.6799998</v>
      </c>
      <c r="G78" s="63">
        <v>-1680927372.5699999</v>
      </c>
      <c r="H78" s="63">
        <v>0</v>
      </c>
      <c r="I78" s="63">
        <v>-51528823.220000014</v>
      </c>
      <c r="J78" s="63">
        <v>-441883202.64999998</v>
      </c>
      <c r="K78" s="63">
        <v>-1266499158.47</v>
      </c>
      <c r="L78" s="63">
        <v>824615955.81999981</v>
      </c>
      <c r="M78" s="63">
        <v>390354379.43000001</v>
      </c>
      <c r="N78" s="63">
        <v>1106031463.8200002</v>
      </c>
      <c r="O78" s="63">
        <v>-715677084.38999999</v>
      </c>
      <c r="P78" s="63">
        <v>0</v>
      </c>
      <c r="Q78" s="63">
        <v>0</v>
      </c>
      <c r="R78" s="63">
        <v>0</v>
      </c>
      <c r="S78" s="63">
        <v>9353902.5800000001</v>
      </c>
      <c r="T78" s="63">
        <v>25585486.41</v>
      </c>
      <c r="U78" s="63">
        <v>-138027.51999999999</v>
      </c>
      <c r="V78" s="63">
        <v>25723513.93</v>
      </c>
      <c r="W78" s="63">
        <v>-16231583.83</v>
      </c>
      <c r="X78" s="63">
        <v>124224.77</v>
      </c>
      <c r="Y78" s="63">
        <v>-16355808.6</v>
      </c>
      <c r="Z78" s="63">
        <v>85595012.135058016</v>
      </c>
      <c r="AA78" s="63">
        <v>41323263.676614001</v>
      </c>
      <c r="AB78" s="63">
        <v>7081346.4138869997</v>
      </c>
      <c r="AC78" s="63">
        <v>27747512.016239002</v>
      </c>
      <c r="AD78" s="63">
        <v>5917293.4927450009</v>
      </c>
      <c r="AE78" s="63">
        <v>3775876.93</v>
      </c>
      <c r="AF78" s="63">
        <v>49401.705572999999</v>
      </c>
      <c r="AG78" s="63">
        <v>9.18</v>
      </c>
      <c r="AH78" s="63">
        <v>-299691.28000000003</v>
      </c>
      <c r="AI78" s="63">
        <v>0</v>
      </c>
      <c r="AJ78" s="63">
        <v>317841.33</v>
      </c>
      <c r="AK78" s="63">
        <v>317841.33</v>
      </c>
      <c r="AL78" s="63">
        <v>0</v>
      </c>
      <c r="AM78" s="63">
        <v>468349.40999999968</v>
      </c>
      <c r="AN78" s="63">
        <v>3808683.84</v>
      </c>
      <c r="AO78" s="63">
        <v>-2672267.5499999998</v>
      </c>
      <c r="AP78" s="63">
        <v>0</v>
      </c>
      <c r="AQ78" s="63">
        <v>0</v>
      </c>
      <c r="AR78" s="63">
        <v>-668066.88000000035</v>
      </c>
      <c r="AS78" s="63">
        <v>-121436724.90424308</v>
      </c>
      <c r="AT78" s="63">
        <v>-70278573.909999937</v>
      </c>
      <c r="AU78" s="63">
        <v>-1833018463.9899998</v>
      </c>
      <c r="AV78" s="63">
        <v>1762739890.0800002</v>
      </c>
      <c r="AW78" s="63">
        <v>-879027.21000015852</v>
      </c>
      <c r="AX78" s="63">
        <v>923647520.24000001</v>
      </c>
      <c r="AY78" s="63">
        <v>-1984356234.21</v>
      </c>
      <c r="AZ78" s="63">
        <v>-1561284127.9100001</v>
      </c>
      <c r="BA78" s="63">
        <v>-676337845.99000001</v>
      </c>
      <c r="BB78" s="63">
        <v>0</v>
      </c>
      <c r="BC78" s="63">
        <v>253265739.69</v>
      </c>
      <c r="BD78" s="63">
        <v>2908003754.4499998</v>
      </c>
      <c r="BE78" s="63">
        <v>-924526547.45000017</v>
      </c>
      <c r="BF78" s="63">
        <v>1824106483.2400002</v>
      </c>
      <c r="BG78" s="63">
        <v>1397560045.1900001</v>
      </c>
      <c r="BH78" s="63">
        <v>624308420.98000014</v>
      </c>
      <c r="BI78" s="63">
        <v>0</v>
      </c>
      <c r="BJ78" s="63">
        <v>-197761982.93000001</v>
      </c>
      <c r="BK78" s="63">
        <v>-2748633030.6900001</v>
      </c>
      <c r="BL78" s="63">
        <v>-0.02</v>
      </c>
      <c r="BM78" s="63">
        <v>-0.02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-45276020.344243027</v>
      </c>
      <c r="BT78" s="63">
        <v>-16776257.497101652</v>
      </c>
      <c r="BU78" s="63">
        <v>-26411547.796079453</v>
      </c>
      <c r="BV78" s="63">
        <v>-5380446.9306124821</v>
      </c>
      <c r="BW78" s="63">
        <v>-683.33</v>
      </c>
      <c r="BX78" s="63">
        <v>-2066820.1969191774</v>
      </c>
      <c r="BY78" s="63">
        <v>-1804927.1993307858</v>
      </c>
      <c r="BZ78" s="63">
        <v>7970834.2499999972</v>
      </c>
      <c r="CA78" s="63">
        <v>-806171.64419948042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-5003103.42</v>
      </c>
      <c r="CJ78" s="63">
        <v>-5003103.42</v>
      </c>
      <c r="CK78" s="63">
        <v>0</v>
      </c>
      <c r="CL78" s="63">
        <v>86145635.440814897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12341302.130000001</v>
      </c>
      <c r="E80" s="63">
        <v>7494316.8300000001</v>
      </c>
      <c r="F80" s="63">
        <v>7494316.8300000001</v>
      </c>
      <c r="G80" s="63">
        <v>0</v>
      </c>
      <c r="H80" s="63">
        <v>0</v>
      </c>
      <c r="I80" s="63">
        <v>-3755030.3599999994</v>
      </c>
      <c r="J80" s="63">
        <v>-3755030.3599999994</v>
      </c>
      <c r="K80" s="63">
        <v>-4658075.51</v>
      </c>
      <c r="L80" s="63">
        <v>903045.15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-1476553.83</v>
      </c>
      <c r="T80" s="63">
        <v>-1476553.83</v>
      </c>
      <c r="U80" s="63">
        <v>-2123363.04</v>
      </c>
      <c r="V80" s="63">
        <v>646809.21000000008</v>
      </c>
      <c r="W80" s="63">
        <v>0</v>
      </c>
      <c r="X80" s="63">
        <v>0</v>
      </c>
      <c r="Y80" s="63">
        <v>0</v>
      </c>
      <c r="Z80" s="63">
        <v>916196.98</v>
      </c>
      <c r="AA80" s="63">
        <v>748531.99</v>
      </c>
      <c r="AB80" s="63">
        <v>58193.49</v>
      </c>
      <c r="AC80" s="63">
        <v>85375</v>
      </c>
      <c r="AD80" s="63">
        <v>24096.5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9162372.5099999998</v>
      </c>
      <c r="AK80" s="63">
        <v>9162372.5099999998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-10077611.85</v>
      </c>
      <c r="AT80" s="63">
        <v>-5779572.0499999998</v>
      </c>
      <c r="AU80" s="63">
        <v>-5779572.0499999998</v>
      </c>
      <c r="AV80" s="63">
        <v>0</v>
      </c>
      <c r="AW80" s="63">
        <v>2807394.040000001</v>
      </c>
      <c r="AX80" s="63">
        <v>2807394.040000001</v>
      </c>
      <c r="AY80" s="63">
        <v>-55079221.859999999</v>
      </c>
      <c r="AZ80" s="63">
        <v>-53007101.349999994</v>
      </c>
      <c r="BA80" s="63">
        <v>-4772238.59</v>
      </c>
      <c r="BB80" s="63">
        <v>0</v>
      </c>
      <c r="BC80" s="63">
        <v>2700118.08</v>
      </c>
      <c r="BD80" s="63">
        <v>57886615.899999999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-7105433.8400000008</v>
      </c>
      <c r="BT80" s="63">
        <v>-683813.90000000014</v>
      </c>
      <c r="BU80" s="63">
        <v>-326136.83</v>
      </c>
      <c r="BV80" s="63">
        <v>-78915.62</v>
      </c>
      <c r="BW80" s="63">
        <v>0</v>
      </c>
      <c r="BX80" s="63">
        <v>0</v>
      </c>
      <c r="BY80" s="63">
        <v>-72196.84</v>
      </c>
      <c r="BZ80" s="63">
        <v>0</v>
      </c>
      <c r="CA80" s="63">
        <v>-5944370.6500000004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2263690.2800000007</v>
      </c>
    </row>
    <row r="81" spans="1:90">
      <c r="A81" s="45" t="s">
        <v>134</v>
      </c>
      <c r="B81" s="62">
        <v>9003</v>
      </c>
      <c r="C81" s="59" t="s">
        <v>383</v>
      </c>
      <c r="D81" s="63">
        <v>207582360.34505799</v>
      </c>
      <c r="E81" s="63">
        <v>163376078.10999998</v>
      </c>
      <c r="F81" s="63">
        <v>1844303450.6799998</v>
      </c>
      <c r="G81" s="63">
        <v>-1680927372.5699999</v>
      </c>
      <c r="H81" s="63">
        <v>0</v>
      </c>
      <c r="I81" s="63">
        <v>-51528823.220000014</v>
      </c>
      <c r="J81" s="63">
        <v>-441883202.64999998</v>
      </c>
      <c r="K81" s="63">
        <v>-1266499158.47</v>
      </c>
      <c r="L81" s="63">
        <v>824615955.81999981</v>
      </c>
      <c r="M81" s="63">
        <v>390354379.43000001</v>
      </c>
      <c r="N81" s="63">
        <v>1106031463.8200002</v>
      </c>
      <c r="O81" s="63">
        <v>-715677084.38999999</v>
      </c>
      <c r="P81" s="63">
        <v>0</v>
      </c>
      <c r="Q81" s="63">
        <v>0</v>
      </c>
      <c r="R81" s="63">
        <v>0</v>
      </c>
      <c r="S81" s="63">
        <v>9353902.5800000001</v>
      </c>
      <c r="T81" s="63">
        <v>25585486.41</v>
      </c>
      <c r="U81" s="63">
        <v>-138027.51999999999</v>
      </c>
      <c r="V81" s="63">
        <v>25723513.93</v>
      </c>
      <c r="W81" s="63">
        <v>-16231583.83</v>
      </c>
      <c r="X81" s="63">
        <v>124224.77</v>
      </c>
      <c r="Y81" s="63">
        <v>-16355808.6</v>
      </c>
      <c r="Z81" s="63">
        <v>85595012.135058016</v>
      </c>
      <c r="AA81" s="63">
        <v>41323263.676614001</v>
      </c>
      <c r="AB81" s="63">
        <v>7081346.4138869997</v>
      </c>
      <c r="AC81" s="63">
        <v>27747512.016239002</v>
      </c>
      <c r="AD81" s="63">
        <v>5917293.4927450009</v>
      </c>
      <c r="AE81" s="63">
        <v>3775876.93</v>
      </c>
      <c r="AF81" s="63">
        <v>49401.705572999999</v>
      </c>
      <c r="AG81" s="63">
        <v>9.18</v>
      </c>
      <c r="AH81" s="63">
        <v>-299691.28000000003</v>
      </c>
      <c r="AI81" s="63">
        <v>0</v>
      </c>
      <c r="AJ81" s="63">
        <v>317841.33</v>
      </c>
      <c r="AK81" s="63">
        <v>317841.33</v>
      </c>
      <c r="AL81" s="63">
        <v>0</v>
      </c>
      <c r="AM81" s="63">
        <v>468349.40999999968</v>
      </c>
      <c r="AN81" s="63">
        <v>3808683.84</v>
      </c>
      <c r="AO81" s="63">
        <v>-2672267.5499999998</v>
      </c>
      <c r="AP81" s="63">
        <v>0</v>
      </c>
      <c r="AQ81" s="63">
        <v>0</v>
      </c>
      <c r="AR81" s="63">
        <v>-668066.88000000035</v>
      </c>
      <c r="AS81" s="63">
        <v>-121436724.90424308</v>
      </c>
      <c r="AT81" s="63">
        <v>-70278573.909999937</v>
      </c>
      <c r="AU81" s="63">
        <v>-1833018463.9899998</v>
      </c>
      <c r="AV81" s="63">
        <v>1762739890.0800002</v>
      </c>
      <c r="AW81" s="63">
        <v>-879027.21000015852</v>
      </c>
      <c r="AX81" s="63">
        <v>923647520.24000001</v>
      </c>
      <c r="AY81" s="63">
        <v>-1984356234.21</v>
      </c>
      <c r="AZ81" s="63">
        <v>-1561284127.9100001</v>
      </c>
      <c r="BA81" s="63">
        <v>-676337845.99000001</v>
      </c>
      <c r="BB81" s="63">
        <v>0</v>
      </c>
      <c r="BC81" s="63">
        <v>253265739.69</v>
      </c>
      <c r="BD81" s="63">
        <v>2908003754.4499998</v>
      </c>
      <c r="BE81" s="63">
        <v>-924526547.45000017</v>
      </c>
      <c r="BF81" s="63">
        <v>1824106483.2400002</v>
      </c>
      <c r="BG81" s="63">
        <v>1397560045.1900001</v>
      </c>
      <c r="BH81" s="63">
        <v>624308420.98000014</v>
      </c>
      <c r="BI81" s="63">
        <v>0</v>
      </c>
      <c r="BJ81" s="63">
        <v>-197761982.93000001</v>
      </c>
      <c r="BK81" s="63">
        <v>-2748633030.6900001</v>
      </c>
      <c r="BL81" s="63">
        <v>-0.02</v>
      </c>
      <c r="BM81" s="63">
        <v>-0.02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-45276020.344243027</v>
      </c>
      <c r="BT81" s="63">
        <v>-16776257.497101652</v>
      </c>
      <c r="BU81" s="63">
        <v>-26411547.796079453</v>
      </c>
      <c r="BV81" s="63">
        <v>-5380446.9306124821</v>
      </c>
      <c r="BW81" s="63">
        <v>-683.33</v>
      </c>
      <c r="BX81" s="63">
        <v>-2066820.1969191774</v>
      </c>
      <c r="BY81" s="63">
        <v>-1804927.1993307858</v>
      </c>
      <c r="BZ81" s="63">
        <v>7970834.2499999972</v>
      </c>
      <c r="CA81" s="63">
        <v>-806171.64419948042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-5003103.42</v>
      </c>
      <c r="CJ81" s="63">
        <v>-5003103.42</v>
      </c>
      <c r="CK81" s="63">
        <v>0</v>
      </c>
      <c r="CL81" s="63">
        <v>86145635.440814897</v>
      </c>
    </row>
    <row r="82" spans="1:90" ht="12.75" customHeight="1">
      <c r="A82" s="46" t="s">
        <v>136</v>
      </c>
      <c r="B82" s="64"/>
      <c r="C82" s="59" t="s">
        <v>384</v>
      </c>
      <c r="D82" s="63">
        <v>219923662.47505799</v>
      </c>
      <c r="E82" s="63">
        <v>170870394.94</v>
      </c>
      <c r="F82" s="63">
        <v>1851797767.5099998</v>
      </c>
      <c r="G82" s="63">
        <v>-1680927372.5699999</v>
      </c>
      <c r="H82" s="63">
        <v>0</v>
      </c>
      <c r="I82" s="63">
        <v>-55283853.580000013</v>
      </c>
      <c r="J82" s="63">
        <v>-445638233.00999999</v>
      </c>
      <c r="K82" s="63">
        <v>-1271157233.98</v>
      </c>
      <c r="L82" s="63">
        <v>825519000.96999979</v>
      </c>
      <c r="M82" s="63">
        <v>390354379.43000001</v>
      </c>
      <c r="N82" s="63">
        <v>1106031463.8200002</v>
      </c>
      <c r="O82" s="63">
        <v>-715677084.38999999</v>
      </c>
      <c r="P82" s="63">
        <v>0</v>
      </c>
      <c r="Q82" s="63">
        <v>0</v>
      </c>
      <c r="R82" s="63">
        <v>0</v>
      </c>
      <c r="S82" s="63">
        <v>7877348.75</v>
      </c>
      <c r="T82" s="63">
        <v>24108932.579999998</v>
      </c>
      <c r="U82" s="63">
        <v>-2261390.56</v>
      </c>
      <c r="V82" s="63">
        <v>26370323.140000001</v>
      </c>
      <c r="W82" s="63">
        <v>-16231583.83</v>
      </c>
      <c r="X82" s="63">
        <v>124224.77</v>
      </c>
      <c r="Y82" s="63">
        <v>-16355808.6</v>
      </c>
      <c r="Z82" s="63">
        <v>86511209.11505802</v>
      </c>
      <c r="AA82" s="63">
        <v>42071795.666614003</v>
      </c>
      <c r="AB82" s="63">
        <v>7139539.9038869999</v>
      </c>
      <c r="AC82" s="63">
        <v>27832887.016239002</v>
      </c>
      <c r="AD82" s="63">
        <v>5941389.9927450009</v>
      </c>
      <c r="AE82" s="63">
        <v>3775876.93</v>
      </c>
      <c r="AF82" s="63">
        <v>49401.705572999999</v>
      </c>
      <c r="AG82" s="63">
        <v>9.18</v>
      </c>
      <c r="AH82" s="63">
        <v>-299691.28000000003</v>
      </c>
      <c r="AI82" s="63">
        <v>0</v>
      </c>
      <c r="AJ82" s="63">
        <v>9480213.8399999999</v>
      </c>
      <c r="AK82" s="63">
        <v>9480213.8399999999</v>
      </c>
      <c r="AL82" s="63">
        <v>0</v>
      </c>
      <c r="AM82" s="63">
        <v>468349.40999999968</v>
      </c>
      <c r="AN82" s="63">
        <v>3808683.84</v>
      </c>
      <c r="AO82" s="63">
        <v>-2672267.5499999998</v>
      </c>
      <c r="AP82" s="63">
        <v>0</v>
      </c>
      <c r="AQ82" s="63">
        <v>0</v>
      </c>
      <c r="AR82" s="63">
        <v>-668066.88000000035</v>
      </c>
      <c r="AS82" s="63">
        <v>-131514336.75424308</v>
      </c>
      <c r="AT82" s="63">
        <v>-76058145.959999934</v>
      </c>
      <c r="AU82" s="63">
        <v>-1838798036.0399997</v>
      </c>
      <c r="AV82" s="63">
        <v>1762739890.0800002</v>
      </c>
      <c r="AW82" s="63">
        <v>1928366.8299998424</v>
      </c>
      <c r="AX82" s="63">
        <v>926454914.27999997</v>
      </c>
      <c r="AY82" s="63">
        <v>-2039435456.0699999</v>
      </c>
      <c r="AZ82" s="63">
        <v>-1614291229.26</v>
      </c>
      <c r="BA82" s="63">
        <v>-681110084.58000004</v>
      </c>
      <c r="BB82" s="63">
        <v>0</v>
      </c>
      <c r="BC82" s="63">
        <v>255965857.77000001</v>
      </c>
      <c r="BD82" s="63">
        <v>2965890370.3499999</v>
      </c>
      <c r="BE82" s="63">
        <v>-924526547.45000017</v>
      </c>
      <c r="BF82" s="63">
        <v>1824106483.2400002</v>
      </c>
      <c r="BG82" s="63">
        <v>1397560045.1900001</v>
      </c>
      <c r="BH82" s="63">
        <v>624308420.98000014</v>
      </c>
      <c r="BI82" s="63">
        <v>0</v>
      </c>
      <c r="BJ82" s="63">
        <v>-197761982.93000001</v>
      </c>
      <c r="BK82" s="63">
        <v>-2748633030.6900001</v>
      </c>
      <c r="BL82" s="63">
        <v>-0.02</v>
      </c>
      <c r="BM82" s="63">
        <v>-0.02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-52381454.184243031</v>
      </c>
      <c r="BT82" s="63">
        <v>-17460071.397101652</v>
      </c>
      <c r="BU82" s="63">
        <v>-26737684.626079451</v>
      </c>
      <c r="BV82" s="63">
        <v>-5459362.5506124822</v>
      </c>
      <c r="BW82" s="63">
        <v>-683.33</v>
      </c>
      <c r="BX82" s="63">
        <v>-2066820.1969191774</v>
      </c>
      <c r="BY82" s="63">
        <v>-1877124.0393307859</v>
      </c>
      <c r="BZ82" s="63">
        <v>7970834.2499999972</v>
      </c>
      <c r="CA82" s="63">
        <v>-6750542.2941994807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-5003103.42</v>
      </c>
      <c r="CJ82" s="63">
        <v>-5003103.42</v>
      </c>
      <c r="CK82" s="63">
        <v>0</v>
      </c>
      <c r="CL82" s="63">
        <v>88409325.720814899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5AB6B-C5BD-472F-9254-51D14E484BCE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239</v>
      </c>
      <c r="B2" s="75">
        <v>712</v>
      </c>
      <c r="C2" s="75">
        <v>738</v>
      </c>
      <c r="D2" s="75">
        <v>739</v>
      </c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33556060.589999959</v>
      </c>
      <c r="E8" s="60">
        <v>29822066.469999969</v>
      </c>
      <c r="F8" s="60">
        <v>222935079.44999999</v>
      </c>
      <c r="G8" s="60">
        <v>-193113012.98000002</v>
      </c>
      <c r="H8" s="60">
        <v>0</v>
      </c>
      <c r="I8" s="60">
        <v>-6825616.9600000083</v>
      </c>
      <c r="J8" s="60">
        <v>-30319733.850000024</v>
      </c>
      <c r="K8" s="60">
        <v>-232583863.49000001</v>
      </c>
      <c r="L8" s="60">
        <v>202264129.63999999</v>
      </c>
      <c r="M8" s="60">
        <v>23494116.890000015</v>
      </c>
      <c r="N8" s="60">
        <v>201819223.93000001</v>
      </c>
      <c r="O8" s="60">
        <v>-178325107.03999999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5959714.9999999991</v>
      </c>
      <c r="AA8" s="60">
        <v>2116078.44</v>
      </c>
      <c r="AB8" s="60">
        <v>80212.28</v>
      </c>
      <c r="AC8" s="60">
        <v>3334594.89</v>
      </c>
      <c r="AD8" s="60">
        <v>428829.39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4599896.0800000019</v>
      </c>
      <c r="AN8" s="60">
        <v>43369918.640000001</v>
      </c>
      <c r="AO8" s="60">
        <v>-37806014.149999999</v>
      </c>
      <c r="AP8" s="60">
        <v>0</v>
      </c>
      <c r="AQ8" s="60">
        <v>0</v>
      </c>
      <c r="AR8" s="60">
        <v>-964008.41000000015</v>
      </c>
      <c r="AS8" s="60">
        <v>-17572068.020000201</v>
      </c>
      <c r="AT8" s="60">
        <v>-17712229.350000009</v>
      </c>
      <c r="AU8" s="60">
        <v>-109139479.65000001</v>
      </c>
      <c r="AV8" s="60">
        <v>91427250.299999997</v>
      </c>
      <c r="AW8" s="60">
        <v>3353845.6099998057</v>
      </c>
      <c r="AX8" s="60">
        <v>-18326076.28000015</v>
      </c>
      <c r="AY8" s="60">
        <v>-278495882.24000007</v>
      </c>
      <c r="AZ8" s="60">
        <v>-308242048.31000006</v>
      </c>
      <c r="BA8" s="60">
        <v>-73187383.939999998</v>
      </c>
      <c r="BB8" s="60">
        <v>0</v>
      </c>
      <c r="BC8" s="60">
        <v>102933550.01000001</v>
      </c>
      <c r="BD8" s="60">
        <v>260169805.95999992</v>
      </c>
      <c r="BE8" s="60">
        <v>21679921.889999956</v>
      </c>
      <c r="BF8" s="60">
        <v>259186135.47999996</v>
      </c>
      <c r="BG8" s="60">
        <v>288540084.51999998</v>
      </c>
      <c r="BH8" s="60">
        <v>65916703.950000003</v>
      </c>
      <c r="BI8" s="60">
        <v>0</v>
      </c>
      <c r="BJ8" s="60">
        <v>-95270652.989999995</v>
      </c>
      <c r="BK8" s="60">
        <v>-237506213.59</v>
      </c>
      <c r="BL8" s="60">
        <v>-838</v>
      </c>
      <c r="BM8" s="60">
        <v>-21290</v>
      </c>
      <c r="BN8" s="60">
        <v>20452</v>
      </c>
      <c r="BO8" s="60">
        <v>0</v>
      </c>
      <c r="BP8" s="60">
        <v>0</v>
      </c>
      <c r="BQ8" s="60">
        <v>0</v>
      </c>
      <c r="BR8" s="60">
        <v>0</v>
      </c>
      <c r="BS8" s="60">
        <v>-3212846.2799999979</v>
      </c>
      <c r="BT8" s="60">
        <v>-20940046.010000002</v>
      </c>
      <c r="BU8" s="60">
        <v>-7593925.0700000003</v>
      </c>
      <c r="BV8" s="60">
        <v>-1541621.07</v>
      </c>
      <c r="BW8" s="60">
        <v>0</v>
      </c>
      <c r="BX8" s="60">
        <v>0</v>
      </c>
      <c r="BY8" s="60">
        <v>0</v>
      </c>
      <c r="BZ8" s="60">
        <v>28778357.390000004</v>
      </c>
      <c r="CA8" s="60">
        <v>-1915611.52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15983992.569999758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208878573.43000001</v>
      </c>
      <c r="E9" s="60">
        <v>215487964.99000001</v>
      </c>
      <c r="F9" s="60">
        <v>269230432.74000001</v>
      </c>
      <c r="G9" s="60">
        <v>-53742467.75</v>
      </c>
      <c r="H9" s="60">
        <v>0</v>
      </c>
      <c r="I9" s="60">
        <v>-64551357.390000001</v>
      </c>
      <c r="J9" s="60">
        <v>-74330599.310000002</v>
      </c>
      <c r="K9" s="60">
        <v>-261483677.91</v>
      </c>
      <c r="L9" s="60">
        <v>187153078.59999999</v>
      </c>
      <c r="M9" s="60">
        <v>9779241.9199999981</v>
      </c>
      <c r="N9" s="60">
        <v>41119077.689999998</v>
      </c>
      <c r="O9" s="60">
        <v>-31339835.77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69444983.699999988</v>
      </c>
      <c r="AA9" s="60">
        <v>52952412.759999998</v>
      </c>
      <c r="AB9" s="60">
        <v>0</v>
      </c>
      <c r="AC9" s="60">
        <v>9414134.1500000004</v>
      </c>
      <c r="AD9" s="60">
        <v>3047777.51</v>
      </c>
      <c r="AE9" s="60">
        <v>0</v>
      </c>
      <c r="AF9" s="60">
        <v>3264302</v>
      </c>
      <c r="AG9" s="60">
        <v>766357.28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-11503017.870000001</v>
      </c>
      <c r="AN9" s="60">
        <v>-7930208.5199999996</v>
      </c>
      <c r="AO9" s="60">
        <v>-321189.61</v>
      </c>
      <c r="AP9" s="60">
        <v>0</v>
      </c>
      <c r="AQ9" s="60">
        <v>0</v>
      </c>
      <c r="AR9" s="60">
        <v>-3251619.74</v>
      </c>
      <c r="AS9" s="60">
        <v>-105405357.83999993</v>
      </c>
      <c r="AT9" s="60">
        <v>-49814188.88000001</v>
      </c>
      <c r="AU9" s="60">
        <v>-63687834.220000006</v>
      </c>
      <c r="AV9" s="60">
        <v>13873645.34</v>
      </c>
      <c r="AW9" s="60">
        <v>-8398955.5399999171</v>
      </c>
      <c r="AX9" s="60">
        <v>8935077.8700000644</v>
      </c>
      <c r="AY9" s="60">
        <v>-297961156.14999998</v>
      </c>
      <c r="AZ9" s="60">
        <v>-142127260.64999998</v>
      </c>
      <c r="BA9" s="60">
        <v>-155833895.5</v>
      </c>
      <c r="BB9" s="60">
        <v>0</v>
      </c>
      <c r="BC9" s="60">
        <v>0</v>
      </c>
      <c r="BD9" s="60">
        <v>306896234.02000004</v>
      </c>
      <c r="BE9" s="60">
        <v>-17334033.409999982</v>
      </c>
      <c r="BF9" s="60">
        <v>113865983.42000002</v>
      </c>
      <c r="BG9" s="60">
        <v>69427667.720000014</v>
      </c>
      <c r="BH9" s="60">
        <v>44438315.700000003</v>
      </c>
      <c r="BI9" s="60">
        <v>0</v>
      </c>
      <c r="BJ9" s="60">
        <v>0</v>
      </c>
      <c r="BK9" s="60">
        <v>-131200016.83</v>
      </c>
      <c r="BL9" s="60">
        <v>0</v>
      </c>
      <c r="BM9" s="60">
        <v>0</v>
      </c>
      <c r="BN9" s="60">
        <v>0</v>
      </c>
      <c r="BO9" s="60">
        <v>417184.44</v>
      </c>
      <c r="BP9" s="60">
        <v>417184.44</v>
      </c>
      <c r="BQ9" s="60">
        <v>0</v>
      </c>
      <c r="BR9" s="60">
        <v>0</v>
      </c>
      <c r="BS9" s="60">
        <v>-47478821.030000001</v>
      </c>
      <c r="BT9" s="60">
        <v>-20288982.40000001</v>
      </c>
      <c r="BU9" s="60">
        <v>-16341860.369999999</v>
      </c>
      <c r="BV9" s="60">
        <v>-5942416.4400000004</v>
      </c>
      <c r="BW9" s="60">
        <v>0</v>
      </c>
      <c r="BX9" s="60">
        <v>-2236054.0099999998</v>
      </c>
      <c r="BY9" s="60">
        <v>-1244860.94</v>
      </c>
      <c r="BZ9" s="60">
        <v>3725123.3499999996</v>
      </c>
      <c r="CA9" s="60">
        <v>-5149770.22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-130576.83</v>
      </c>
      <c r="CJ9" s="60">
        <v>-130576.83</v>
      </c>
      <c r="CK9" s="60">
        <v>0</v>
      </c>
      <c r="CL9" s="60">
        <v>103473215.59000008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1020958981.8900001</v>
      </c>
      <c r="E10" s="60">
        <v>827356619.93000007</v>
      </c>
      <c r="F10" s="60">
        <v>1217787905.97</v>
      </c>
      <c r="G10" s="60">
        <v>-390431286.04000002</v>
      </c>
      <c r="H10" s="60">
        <v>0</v>
      </c>
      <c r="I10" s="60">
        <v>-177696971.93000001</v>
      </c>
      <c r="J10" s="60">
        <v>-52927991.559999943</v>
      </c>
      <c r="K10" s="60">
        <v>-1333981427.29</v>
      </c>
      <c r="L10" s="60">
        <v>1281053435.73</v>
      </c>
      <c r="M10" s="60">
        <v>-124768980.37000006</v>
      </c>
      <c r="N10" s="60">
        <v>416022652.82999998</v>
      </c>
      <c r="O10" s="60">
        <v>-540791633.20000005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342231454.74000007</v>
      </c>
      <c r="AA10" s="60">
        <v>142070150.41</v>
      </c>
      <c r="AB10" s="60">
        <v>27708520.460000001</v>
      </c>
      <c r="AC10" s="60">
        <v>131084305.04000001</v>
      </c>
      <c r="AD10" s="60">
        <v>25957147.039999999</v>
      </c>
      <c r="AE10" s="60">
        <v>16739983.98</v>
      </c>
      <c r="AF10" s="60">
        <v>0</v>
      </c>
      <c r="AG10" s="60">
        <v>0</v>
      </c>
      <c r="AH10" s="60">
        <v>-1328652.19</v>
      </c>
      <c r="AI10" s="60">
        <v>0</v>
      </c>
      <c r="AJ10" s="60">
        <v>335688.45</v>
      </c>
      <c r="AK10" s="60">
        <v>335688.45</v>
      </c>
      <c r="AL10" s="60">
        <v>0</v>
      </c>
      <c r="AM10" s="60">
        <v>28732190.700000003</v>
      </c>
      <c r="AN10" s="60">
        <v>107562356.75</v>
      </c>
      <c r="AO10" s="60">
        <v>-56084340.299999997</v>
      </c>
      <c r="AP10" s="60">
        <v>0</v>
      </c>
      <c r="AQ10" s="60">
        <v>0</v>
      </c>
      <c r="AR10" s="60">
        <v>-22745825.75</v>
      </c>
      <c r="AS10" s="60">
        <v>-620753876.1500001</v>
      </c>
      <c r="AT10" s="60">
        <v>-414003444.95999998</v>
      </c>
      <c r="AU10" s="60">
        <v>-642457379.38</v>
      </c>
      <c r="AV10" s="60">
        <v>228453934.42000002</v>
      </c>
      <c r="AW10" s="60">
        <v>-107770187.63000011</v>
      </c>
      <c r="AX10" s="60">
        <v>-129024853.16000009</v>
      </c>
      <c r="AY10" s="60">
        <v>-1575431982.21</v>
      </c>
      <c r="AZ10" s="60">
        <v>-1673486532.99</v>
      </c>
      <c r="BA10" s="60">
        <v>-357856926.42000002</v>
      </c>
      <c r="BB10" s="60">
        <v>0</v>
      </c>
      <c r="BC10" s="60">
        <v>455911477.19999999</v>
      </c>
      <c r="BD10" s="60">
        <v>1446407129.05</v>
      </c>
      <c r="BE10" s="60">
        <v>21254665.529999971</v>
      </c>
      <c r="BF10" s="60">
        <v>747352105.16999996</v>
      </c>
      <c r="BG10" s="60">
        <v>882050304.10000002</v>
      </c>
      <c r="BH10" s="60">
        <v>81576706.049999997</v>
      </c>
      <c r="BI10" s="60">
        <v>0</v>
      </c>
      <c r="BJ10" s="60">
        <v>-216274904.97999999</v>
      </c>
      <c r="BK10" s="60">
        <v>-726097439.63999999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-93140103.989999965</v>
      </c>
      <c r="BT10" s="60">
        <v>-92778601.299999997</v>
      </c>
      <c r="BU10" s="60">
        <v>-35159897.43</v>
      </c>
      <c r="BV10" s="60">
        <v>-10406551.41</v>
      </c>
      <c r="BW10" s="60">
        <v>0</v>
      </c>
      <c r="BX10" s="60">
        <v>-2691117.13</v>
      </c>
      <c r="BY10" s="60">
        <v>-1709458.57</v>
      </c>
      <c r="BZ10" s="60">
        <v>49605521.850000009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-5840139.5700000003</v>
      </c>
      <c r="CJ10" s="60">
        <v>-5840139.5700000003</v>
      </c>
      <c r="CK10" s="60">
        <v>0</v>
      </c>
      <c r="CL10" s="60">
        <v>400205105.74000001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-8577.3600000000934</v>
      </c>
      <c r="AT11" s="60">
        <v>-0.10000000009313226</v>
      </c>
      <c r="AU11" s="60">
        <v>-1267059.25</v>
      </c>
      <c r="AV11" s="60">
        <v>1267059.1499999999</v>
      </c>
      <c r="AW11" s="60">
        <v>0</v>
      </c>
      <c r="AX11" s="60">
        <v>0</v>
      </c>
      <c r="AY11" s="60">
        <v>0</v>
      </c>
      <c r="AZ11" s="60">
        <v>-81977.960000000006</v>
      </c>
      <c r="BA11" s="60">
        <v>0</v>
      </c>
      <c r="BB11" s="60">
        <v>0</v>
      </c>
      <c r="BC11" s="60">
        <v>81977.960000000006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-8577.26</v>
      </c>
      <c r="BT11" s="60">
        <v>0</v>
      </c>
      <c r="BU11" s="60">
        <v>-4736.58</v>
      </c>
      <c r="BV11" s="60">
        <v>-3056.19</v>
      </c>
      <c r="BW11" s="60">
        <v>-21.73</v>
      </c>
      <c r="BX11" s="60">
        <v>-160.49</v>
      </c>
      <c r="BY11" s="60">
        <v>-602.27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-8577.3600000000934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42802314.835680433</v>
      </c>
      <c r="E13" s="60">
        <v>23536304</v>
      </c>
      <c r="F13" s="60">
        <v>25252743.739999998</v>
      </c>
      <c r="G13" s="60">
        <v>-1716439.74</v>
      </c>
      <c r="H13" s="60">
        <v>0</v>
      </c>
      <c r="I13" s="60">
        <v>-6821478.4200000018</v>
      </c>
      <c r="J13" s="60">
        <v>-6821478.4200000018</v>
      </c>
      <c r="K13" s="60">
        <v>-24179811.890000001</v>
      </c>
      <c r="L13" s="60">
        <v>17358333.469999999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26138674.10568044</v>
      </c>
      <c r="AA13" s="60">
        <v>15490952.234417688</v>
      </c>
      <c r="AB13" s="60">
        <v>862985.9630025872</v>
      </c>
      <c r="AC13" s="60">
        <v>5121888.02882668</v>
      </c>
      <c r="AD13" s="60">
        <v>286779.67075541051</v>
      </c>
      <c r="AE13" s="60">
        <v>0</v>
      </c>
      <c r="AF13" s="60">
        <v>37759.024186650291</v>
      </c>
      <c r="AG13" s="60">
        <v>4338309.1844914295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-51184.850000000093</v>
      </c>
      <c r="AN13" s="60">
        <v>-51184.850000000093</v>
      </c>
      <c r="AO13" s="60">
        <v>0</v>
      </c>
      <c r="AP13" s="60">
        <v>0</v>
      </c>
      <c r="AQ13" s="60">
        <v>0</v>
      </c>
      <c r="AR13" s="60">
        <v>0</v>
      </c>
      <c r="AS13" s="60">
        <v>-5567649.2673751786</v>
      </c>
      <c r="AT13" s="60">
        <v>-745191.5299999998</v>
      </c>
      <c r="AU13" s="60">
        <v>-745191.5299999998</v>
      </c>
      <c r="AV13" s="60">
        <v>0</v>
      </c>
      <c r="AW13" s="60">
        <v>-1006081.4099999992</v>
      </c>
      <c r="AX13" s="60">
        <v>-1006081.4099999992</v>
      </c>
      <c r="AY13" s="60">
        <v>-3203797.1299999994</v>
      </c>
      <c r="AZ13" s="60">
        <v>-3303188.2299999995</v>
      </c>
      <c r="BA13" s="60">
        <v>-792524.11</v>
      </c>
      <c r="BB13" s="60">
        <v>0</v>
      </c>
      <c r="BC13" s="60">
        <v>891915.21</v>
      </c>
      <c r="BD13" s="60">
        <v>2197715.7200000002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-3816376.3273751796</v>
      </c>
      <c r="BT13" s="60">
        <v>-2217495.9900000002</v>
      </c>
      <c r="BU13" s="60">
        <v>-563185.83819201658</v>
      </c>
      <c r="BV13" s="60">
        <v>-361162.68569321139</v>
      </c>
      <c r="BW13" s="60">
        <v>0</v>
      </c>
      <c r="BX13" s="60">
        <v>-54543.997869321312</v>
      </c>
      <c r="BY13" s="60">
        <v>-61275.998358492536</v>
      </c>
      <c r="BZ13" s="60">
        <v>0</v>
      </c>
      <c r="CA13" s="60">
        <v>-558711.81726213719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37234665.568305254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297079870.27879989</v>
      </c>
      <c r="E14" s="60">
        <v>321179263.92000002</v>
      </c>
      <c r="F14" s="60">
        <v>344977044.94</v>
      </c>
      <c r="G14" s="60">
        <v>-23797781.02</v>
      </c>
      <c r="H14" s="60">
        <v>0</v>
      </c>
      <c r="I14" s="60">
        <v>-93281566.519999996</v>
      </c>
      <c r="J14" s="60">
        <v>-62538465.969999999</v>
      </c>
      <c r="K14" s="60">
        <v>-327897285.81999999</v>
      </c>
      <c r="L14" s="60">
        <v>265358819.84999999</v>
      </c>
      <c r="M14" s="60">
        <v>-30743100.550000001</v>
      </c>
      <c r="N14" s="60">
        <v>21298665.050000001</v>
      </c>
      <c r="O14" s="60">
        <v>-52041765.600000001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54101101.868799895</v>
      </c>
      <c r="AA14" s="60">
        <v>31039989.0638</v>
      </c>
      <c r="AB14" s="60">
        <v>-192801.21110000001</v>
      </c>
      <c r="AC14" s="60">
        <v>16302577.214449901</v>
      </c>
      <c r="AD14" s="60">
        <v>6855823.1847000001</v>
      </c>
      <c r="AE14" s="60">
        <v>5484.96</v>
      </c>
      <c r="AF14" s="60">
        <v>34471.501700000001</v>
      </c>
      <c r="AG14" s="60">
        <v>44784.029400000007</v>
      </c>
      <c r="AH14" s="60">
        <v>0</v>
      </c>
      <c r="AI14" s="60">
        <v>10773.125849999999</v>
      </c>
      <c r="AJ14" s="60">
        <v>0</v>
      </c>
      <c r="AK14" s="60">
        <v>0</v>
      </c>
      <c r="AL14" s="60">
        <v>0</v>
      </c>
      <c r="AM14" s="60">
        <v>15081071.01</v>
      </c>
      <c r="AN14" s="60">
        <v>14747136.98</v>
      </c>
      <c r="AO14" s="60">
        <v>0</v>
      </c>
      <c r="AP14" s="60">
        <v>0</v>
      </c>
      <c r="AQ14" s="60">
        <v>0</v>
      </c>
      <c r="AR14" s="60">
        <v>333934.03000000003</v>
      </c>
      <c r="AS14" s="60">
        <v>-207175098.21000001</v>
      </c>
      <c r="AT14" s="60">
        <v>-95835981.340000004</v>
      </c>
      <c r="AU14" s="60">
        <v>-133777036.82000001</v>
      </c>
      <c r="AV14" s="60">
        <v>37941055.479999997</v>
      </c>
      <c r="AW14" s="60">
        <v>-89585644.650000006</v>
      </c>
      <c r="AX14" s="60">
        <v>-116074608.14000002</v>
      </c>
      <c r="AY14" s="60">
        <v>-364948636.49000001</v>
      </c>
      <c r="AZ14" s="60">
        <v>-336510623.93000001</v>
      </c>
      <c r="BA14" s="60">
        <v>-28438012.559999999</v>
      </c>
      <c r="BB14" s="60">
        <v>0</v>
      </c>
      <c r="BC14" s="60">
        <v>0</v>
      </c>
      <c r="BD14" s="60">
        <v>248874028.34999999</v>
      </c>
      <c r="BE14" s="60">
        <v>26488963.49000001</v>
      </c>
      <c r="BF14" s="60">
        <v>101572399.30000001</v>
      </c>
      <c r="BG14" s="60">
        <v>104143856.15000001</v>
      </c>
      <c r="BH14" s="60">
        <v>-2571456.85</v>
      </c>
      <c r="BI14" s="60">
        <v>0</v>
      </c>
      <c r="BJ14" s="60">
        <v>0</v>
      </c>
      <c r="BK14" s="60">
        <v>-75083435.810000002</v>
      </c>
      <c r="BL14" s="60">
        <v>0</v>
      </c>
      <c r="BM14" s="60">
        <v>0</v>
      </c>
      <c r="BN14" s="60">
        <v>0</v>
      </c>
      <c r="BO14" s="60">
        <v>-4139724.53</v>
      </c>
      <c r="BP14" s="60">
        <v>-4139724.53</v>
      </c>
      <c r="BQ14" s="60">
        <v>0</v>
      </c>
      <c r="BR14" s="60">
        <v>0</v>
      </c>
      <c r="BS14" s="60">
        <v>-17578076.589999996</v>
      </c>
      <c r="BT14" s="60">
        <v>-18033828.169999998</v>
      </c>
      <c r="BU14" s="60">
        <v>-4490626.5</v>
      </c>
      <c r="BV14" s="60">
        <v>-1540865.47</v>
      </c>
      <c r="BW14" s="60">
        <v>0</v>
      </c>
      <c r="BX14" s="60">
        <v>-539610.86</v>
      </c>
      <c r="BY14" s="60">
        <v>-2515.38</v>
      </c>
      <c r="BZ14" s="60">
        <v>7281107.9299999997</v>
      </c>
      <c r="CA14" s="60">
        <v>-251738.14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-35671.1</v>
      </c>
      <c r="CJ14" s="60">
        <v>-35671.1</v>
      </c>
      <c r="CK14" s="60">
        <v>0</v>
      </c>
      <c r="CL14" s="60">
        <v>89904772.068799883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7590153.9595519993</v>
      </c>
      <c r="E17" s="60">
        <v>11114828.93</v>
      </c>
      <c r="F17" s="60">
        <v>32876080.789999999</v>
      </c>
      <c r="G17" s="60">
        <v>-21761251.859999999</v>
      </c>
      <c r="H17" s="60">
        <v>0</v>
      </c>
      <c r="I17" s="60">
        <v>169148.49999999907</v>
      </c>
      <c r="J17" s="60">
        <v>2882300.34</v>
      </c>
      <c r="K17" s="60">
        <v>-31473118.010000002</v>
      </c>
      <c r="L17" s="60">
        <v>34355418.350000001</v>
      </c>
      <c r="M17" s="60">
        <v>-2713151.8400000008</v>
      </c>
      <c r="N17" s="60">
        <v>6959346.7999999998</v>
      </c>
      <c r="O17" s="60">
        <v>-9672498.6400000006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1724962.6295520002</v>
      </c>
      <c r="AA17" s="60">
        <v>868214.64318400004</v>
      </c>
      <c r="AB17" s="60">
        <v>148956.841472</v>
      </c>
      <c r="AC17" s="60">
        <v>707791.14489600004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-5418786.0999999996</v>
      </c>
      <c r="AN17" s="60">
        <v>-770102.77</v>
      </c>
      <c r="AO17" s="60">
        <v>340051.39</v>
      </c>
      <c r="AP17" s="60">
        <v>0</v>
      </c>
      <c r="AQ17" s="60">
        <v>0</v>
      </c>
      <c r="AR17" s="60">
        <v>-4988734.72</v>
      </c>
      <c r="AS17" s="60">
        <v>-38843076.00489299</v>
      </c>
      <c r="AT17" s="60">
        <v>-9461266.0099999998</v>
      </c>
      <c r="AU17" s="60">
        <v>-15429564.17</v>
      </c>
      <c r="AV17" s="60">
        <v>5968298.1600000001</v>
      </c>
      <c r="AW17" s="60">
        <v>-22239095.219999995</v>
      </c>
      <c r="AX17" s="60">
        <v>-20796688.229999997</v>
      </c>
      <c r="AY17" s="60">
        <v>-38574414.699999996</v>
      </c>
      <c r="AZ17" s="60">
        <v>-19511468.059999999</v>
      </c>
      <c r="BA17" s="60">
        <v>-16051512.27</v>
      </c>
      <c r="BB17" s="60">
        <v>0</v>
      </c>
      <c r="BC17" s="60">
        <v>-3011434.37</v>
      </c>
      <c r="BD17" s="60">
        <v>17777726.469999999</v>
      </c>
      <c r="BE17" s="60">
        <v>-1442406.9899999998</v>
      </c>
      <c r="BF17" s="60">
        <v>592756.15</v>
      </c>
      <c r="BG17" s="60">
        <v>582862.15</v>
      </c>
      <c r="BH17" s="60">
        <v>8331.01</v>
      </c>
      <c r="BI17" s="60">
        <v>0</v>
      </c>
      <c r="BJ17" s="60">
        <v>1562.99</v>
      </c>
      <c r="BK17" s="60">
        <v>-2035163.14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-7142714.774892997</v>
      </c>
      <c r="BT17" s="60">
        <v>-4284829.5699999966</v>
      </c>
      <c r="BU17" s="60">
        <v>-1359639.2405099999</v>
      </c>
      <c r="BV17" s="60">
        <v>-1584449.1320059998</v>
      </c>
      <c r="BW17" s="60">
        <v>0</v>
      </c>
      <c r="BX17" s="60">
        <v>-17151.147839000001</v>
      </c>
      <c r="BY17" s="60">
        <v>-362941.94453800004</v>
      </c>
      <c r="BZ17" s="60">
        <v>571010.47000000009</v>
      </c>
      <c r="CA17" s="60">
        <v>-104714.21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-31252922.045340993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865403.92999999993</v>
      </c>
      <c r="E18" s="60">
        <v>21417.61</v>
      </c>
      <c r="F18" s="60">
        <v>147221.41</v>
      </c>
      <c r="G18" s="60">
        <v>-125803.8</v>
      </c>
      <c r="H18" s="60">
        <v>0</v>
      </c>
      <c r="I18" s="60">
        <v>633855.47</v>
      </c>
      <c r="J18" s="60">
        <v>633855.47</v>
      </c>
      <c r="K18" s="60">
        <v>-173691.51</v>
      </c>
      <c r="L18" s="60">
        <v>807546.98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210130.85</v>
      </c>
      <c r="AA18" s="60">
        <v>175786.44</v>
      </c>
      <c r="AB18" s="60">
        <v>0</v>
      </c>
      <c r="AC18" s="60">
        <v>3256.47</v>
      </c>
      <c r="AD18" s="60">
        <v>31087.94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-82413.409999999974</v>
      </c>
      <c r="AT18" s="60">
        <v>-9649.01</v>
      </c>
      <c r="AU18" s="60">
        <v>-9649.01</v>
      </c>
      <c r="AV18" s="60">
        <v>0</v>
      </c>
      <c r="AW18" s="60">
        <v>164537.69</v>
      </c>
      <c r="AX18" s="60">
        <v>207949.76</v>
      </c>
      <c r="AY18" s="60">
        <v>-1252114.52</v>
      </c>
      <c r="AZ18" s="60">
        <v>-1540542.27</v>
      </c>
      <c r="BA18" s="60">
        <v>-15440.17</v>
      </c>
      <c r="BB18" s="60">
        <v>0</v>
      </c>
      <c r="BC18" s="60">
        <v>303867.92</v>
      </c>
      <c r="BD18" s="60">
        <v>1460064.28</v>
      </c>
      <c r="BE18" s="60">
        <v>-43412.07</v>
      </c>
      <c r="BF18" s="60">
        <v>12424.86</v>
      </c>
      <c r="BG18" s="60">
        <v>0</v>
      </c>
      <c r="BH18" s="60">
        <v>15440.17</v>
      </c>
      <c r="BI18" s="60">
        <v>0</v>
      </c>
      <c r="BJ18" s="60">
        <v>-3015.31</v>
      </c>
      <c r="BK18" s="60">
        <v>-55836.93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-237302.08999999997</v>
      </c>
      <c r="BT18" s="60">
        <v>-90632.26</v>
      </c>
      <c r="BU18" s="60">
        <v>-93774.84</v>
      </c>
      <c r="BV18" s="60">
        <v>-22522.14</v>
      </c>
      <c r="BW18" s="60">
        <v>0</v>
      </c>
      <c r="BX18" s="60">
        <v>-2596.27</v>
      </c>
      <c r="BY18" s="60">
        <v>-27425.58</v>
      </c>
      <c r="BZ18" s="60">
        <v>0</v>
      </c>
      <c r="CA18" s="60">
        <v>-351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782990.52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29032007.920000017</v>
      </c>
      <c r="E20" s="60">
        <v>25596100.540000007</v>
      </c>
      <c r="F20" s="60">
        <v>114879615.73</v>
      </c>
      <c r="G20" s="60">
        <v>-89283515.189999998</v>
      </c>
      <c r="H20" s="60">
        <v>0</v>
      </c>
      <c r="I20" s="60">
        <v>-5084551.6799999923</v>
      </c>
      <c r="J20" s="60">
        <v>-13348195.689999998</v>
      </c>
      <c r="K20" s="60">
        <v>-99583907.950000003</v>
      </c>
      <c r="L20" s="60">
        <v>86235712.260000005</v>
      </c>
      <c r="M20" s="60">
        <v>8263644.0100000054</v>
      </c>
      <c r="N20" s="60">
        <v>77137701.790000007</v>
      </c>
      <c r="O20" s="60">
        <v>-68874057.780000001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7275107.0600000005</v>
      </c>
      <c r="AA20" s="60">
        <v>5462745.8500000006</v>
      </c>
      <c r="AB20" s="60">
        <v>0</v>
      </c>
      <c r="AC20" s="60">
        <v>1812361.21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1245352</v>
      </c>
      <c r="AN20" s="60">
        <v>15962078</v>
      </c>
      <c r="AO20" s="60">
        <v>-14836257</v>
      </c>
      <c r="AP20" s="60">
        <v>0</v>
      </c>
      <c r="AQ20" s="60">
        <v>0</v>
      </c>
      <c r="AR20" s="60">
        <v>119531</v>
      </c>
      <c r="AS20" s="60">
        <v>-11469011.580000015</v>
      </c>
      <c r="AT20" s="60">
        <v>-9191358.3400000036</v>
      </c>
      <c r="AU20" s="60">
        <v>-53232299.150000006</v>
      </c>
      <c r="AV20" s="60">
        <v>44040940.810000002</v>
      </c>
      <c r="AW20" s="60">
        <v>-1080365.2400000095</v>
      </c>
      <c r="AX20" s="60">
        <v>-86770012.609999895</v>
      </c>
      <c r="AY20" s="60">
        <v>-739397156.6099999</v>
      </c>
      <c r="AZ20" s="60">
        <v>-709370583.30999994</v>
      </c>
      <c r="BA20" s="60">
        <v>-30026573.300000001</v>
      </c>
      <c r="BB20" s="60">
        <v>0</v>
      </c>
      <c r="BC20" s="60">
        <v>0</v>
      </c>
      <c r="BD20" s="60">
        <v>652627144</v>
      </c>
      <c r="BE20" s="60">
        <v>85689647.369999886</v>
      </c>
      <c r="BF20" s="60">
        <v>714447462.93999994</v>
      </c>
      <c r="BG20" s="60">
        <v>689678787.32999992</v>
      </c>
      <c r="BH20" s="60">
        <v>24768675.609999999</v>
      </c>
      <c r="BI20" s="60">
        <v>0</v>
      </c>
      <c r="BJ20" s="60">
        <v>0</v>
      </c>
      <c r="BK20" s="60">
        <v>-628757815.57000005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-974943.62000000174</v>
      </c>
      <c r="BT20" s="60">
        <v>-9600098.8000000007</v>
      </c>
      <c r="BU20" s="60">
        <v>-4558136.76</v>
      </c>
      <c r="BV20" s="60">
        <v>-575871.72</v>
      </c>
      <c r="BW20" s="60">
        <v>-3595.51</v>
      </c>
      <c r="BX20" s="60">
        <v>-367730.43</v>
      </c>
      <c r="BY20" s="60">
        <v>-1160621.76</v>
      </c>
      <c r="BZ20" s="60">
        <v>15290412.639999999</v>
      </c>
      <c r="CA20" s="60">
        <v>698.72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-222344.38</v>
      </c>
      <c r="CJ20" s="60">
        <v>-222344.38</v>
      </c>
      <c r="CK20" s="60">
        <v>0</v>
      </c>
      <c r="CL20" s="60">
        <v>17562996.340000004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-89831.239999999991</v>
      </c>
      <c r="E21" s="60">
        <v>37758.31</v>
      </c>
      <c r="F21" s="60">
        <v>130885.02</v>
      </c>
      <c r="G21" s="60">
        <v>-93126.71</v>
      </c>
      <c r="H21" s="60">
        <v>0</v>
      </c>
      <c r="I21" s="60">
        <v>8305.820000000007</v>
      </c>
      <c r="J21" s="60">
        <v>-62593.67</v>
      </c>
      <c r="K21" s="60">
        <v>-108982.14</v>
      </c>
      <c r="L21" s="60">
        <v>46388.47</v>
      </c>
      <c r="M21" s="60">
        <v>70899.490000000005</v>
      </c>
      <c r="N21" s="60">
        <v>70899.490000000005</v>
      </c>
      <c r="O21" s="60">
        <v>0</v>
      </c>
      <c r="P21" s="60">
        <v>0</v>
      </c>
      <c r="Q21" s="60">
        <v>0</v>
      </c>
      <c r="R21" s="60">
        <v>0</v>
      </c>
      <c r="S21" s="60">
        <v>-155372.35</v>
      </c>
      <c r="T21" s="60">
        <v>-295533.19</v>
      </c>
      <c r="U21" s="60">
        <v>-295533.19</v>
      </c>
      <c r="V21" s="60">
        <v>0</v>
      </c>
      <c r="W21" s="60">
        <v>140160.84</v>
      </c>
      <c r="X21" s="60">
        <v>140160.84</v>
      </c>
      <c r="Y21" s="60">
        <v>0</v>
      </c>
      <c r="Z21" s="60">
        <v>19476.980000000003</v>
      </c>
      <c r="AA21" s="60">
        <v>13241.630000000001</v>
      </c>
      <c r="AB21" s="60">
        <v>0</v>
      </c>
      <c r="AC21" s="60">
        <v>5603.49</v>
      </c>
      <c r="AD21" s="60">
        <v>631.86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127359.27999999998</v>
      </c>
      <c r="AT21" s="60">
        <v>0</v>
      </c>
      <c r="AU21" s="60">
        <v>0</v>
      </c>
      <c r="AV21" s="60">
        <v>0</v>
      </c>
      <c r="AW21" s="60">
        <v>140376.60999999999</v>
      </c>
      <c r="AX21" s="60">
        <v>162641.43</v>
      </c>
      <c r="AY21" s="60">
        <v>73270.209999999992</v>
      </c>
      <c r="AZ21" s="60">
        <v>0</v>
      </c>
      <c r="BA21" s="60">
        <v>67550.14</v>
      </c>
      <c r="BB21" s="60">
        <v>0</v>
      </c>
      <c r="BC21" s="60">
        <v>5720.07</v>
      </c>
      <c r="BD21" s="60">
        <v>89371.22</v>
      </c>
      <c r="BE21" s="60">
        <v>-22264.82</v>
      </c>
      <c r="BF21" s="60">
        <v>-9583.75</v>
      </c>
      <c r="BG21" s="60">
        <v>0</v>
      </c>
      <c r="BH21" s="60">
        <v>-8835.56</v>
      </c>
      <c r="BI21" s="60">
        <v>0</v>
      </c>
      <c r="BJ21" s="60">
        <v>-748.19</v>
      </c>
      <c r="BK21" s="60">
        <v>-12681.07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-13017.330000000002</v>
      </c>
      <c r="BT21" s="60">
        <v>-7345.68</v>
      </c>
      <c r="BU21" s="60">
        <v>-6390.54</v>
      </c>
      <c r="BV21" s="60">
        <v>-2403.66</v>
      </c>
      <c r="BW21" s="60">
        <v>0</v>
      </c>
      <c r="BX21" s="60">
        <v>-67.27</v>
      </c>
      <c r="BY21" s="60">
        <v>-144.27000000000001</v>
      </c>
      <c r="BZ21" s="60">
        <v>3334.09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37528.039999999994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146021559.96839282</v>
      </c>
      <c r="E22" s="60">
        <v>132334378.26999986</v>
      </c>
      <c r="F22" s="60">
        <v>809594337.79999995</v>
      </c>
      <c r="G22" s="60">
        <v>-677259959.53000009</v>
      </c>
      <c r="H22" s="60">
        <v>0</v>
      </c>
      <c r="I22" s="60">
        <v>-55125098.200000167</v>
      </c>
      <c r="J22" s="60">
        <v>57694189.690000057</v>
      </c>
      <c r="K22" s="60">
        <v>-1135012722.26</v>
      </c>
      <c r="L22" s="60">
        <v>1192706911.95</v>
      </c>
      <c r="M22" s="60">
        <v>-112819287.89000022</v>
      </c>
      <c r="N22" s="60">
        <v>1052559716.0399998</v>
      </c>
      <c r="O22" s="60">
        <v>-1165379003.9300001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66429530.508393131</v>
      </c>
      <c r="AA22" s="60">
        <v>58465488.650755107</v>
      </c>
      <c r="AB22" s="60">
        <v>0</v>
      </c>
      <c r="AC22" s="60">
        <v>4865574.1158351088</v>
      </c>
      <c r="AD22" s="60">
        <v>2259315.7383570559</v>
      </c>
      <c r="AE22" s="60">
        <v>816543.3701899451</v>
      </c>
      <c r="AF22" s="60">
        <v>0</v>
      </c>
      <c r="AG22" s="60">
        <v>19141.317411858308</v>
      </c>
      <c r="AH22" s="60">
        <v>0</v>
      </c>
      <c r="AI22" s="60">
        <v>3467.3158440582979</v>
      </c>
      <c r="AJ22" s="60">
        <v>0</v>
      </c>
      <c r="AK22" s="60">
        <v>0</v>
      </c>
      <c r="AL22" s="60">
        <v>0</v>
      </c>
      <c r="AM22" s="60">
        <v>2382749.389999995</v>
      </c>
      <c r="AN22" s="60">
        <v>-10767688</v>
      </c>
      <c r="AO22" s="60">
        <v>8767332.3699999992</v>
      </c>
      <c r="AP22" s="60">
        <v>0</v>
      </c>
      <c r="AQ22" s="60">
        <v>0</v>
      </c>
      <c r="AR22" s="60">
        <v>4383105.0199999958</v>
      </c>
      <c r="AS22" s="60">
        <v>-38332761.880606532</v>
      </c>
      <c r="AT22" s="60">
        <v>-11434249.370000035</v>
      </c>
      <c r="AU22" s="60">
        <v>-165740677.99000001</v>
      </c>
      <c r="AV22" s="60">
        <v>154306428.61999997</v>
      </c>
      <c r="AW22" s="60">
        <v>-46986041.539999902</v>
      </c>
      <c r="AX22" s="60">
        <v>-46299842.160000026</v>
      </c>
      <c r="AY22" s="60">
        <v>-577369781.53999996</v>
      </c>
      <c r="AZ22" s="60">
        <v>-374835594.33000004</v>
      </c>
      <c r="BA22" s="60">
        <v>-284202991.44</v>
      </c>
      <c r="BB22" s="60">
        <v>0</v>
      </c>
      <c r="BC22" s="60">
        <v>81668804.230000004</v>
      </c>
      <c r="BD22" s="60">
        <v>531069939.37999994</v>
      </c>
      <c r="BE22" s="60">
        <v>-686199.37999987602</v>
      </c>
      <c r="BF22" s="60">
        <v>501192462.87</v>
      </c>
      <c r="BG22" s="60">
        <v>331806962.88999999</v>
      </c>
      <c r="BH22" s="60">
        <v>240279042.46000001</v>
      </c>
      <c r="BI22" s="60">
        <v>0</v>
      </c>
      <c r="BJ22" s="60">
        <v>-70893542.480000004</v>
      </c>
      <c r="BK22" s="60">
        <v>-501878662.24999988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20087529.029393408</v>
      </c>
      <c r="BT22" s="60">
        <v>-31263002.929999992</v>
      </c>
      <c r="BU22" s="60">
        <v>-11289780.34299399</v>
      </c>
      <c r="BV22" s="60">
        <v>-444113.72211711697</v>
      </c>
      <c r="BW22" s="60">
        <v>0</v>
      </c>
      <c r="BX22" s="60">
        <v>-859018.22581981949</v>
      </c>
      <c r="BY22" s="60">
        <v>-907806.65967567544</v>
      </c>
      <c r="BZ22" s="60">
        <v>66517958.600000001</v>
      </c>
      <c r="CA22" s="60">
        <v>-1666707.69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107688798.08778629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14415519.629999969</v>
      </c>
      <c r="E23" s="60">
        <v>1426299.5399999917</v>
      </c>
      <c r="F23" s="60">
        <v>90665826.310000002</v>
      </c>
      <c r="G23" s="60">
        <v>-89239526.770000011</v>
      </c>
      <c r="H23" s="60">
        <v>0</v>
      </c>
      <c r="I23" s="60">
        <v>2808472.6699999794</v>
      </c>
      <c r="J23" s="60">
        <v>-10977391.220000014</v>
      </c>
      <c r="K23" s="60">
        <v>-84657368.290000007</v>
      </c>
      <c r="L23" s="60">
        <v>73679977.069999993</v>
      </c>
      <c r="M23" s="60">
        <v>13785863.889999993</v>
      </c>
      <c r="N23" s="60">
        <v>62804925.850000001</v>
      </c>
      <c r="O23" s="60">
        <v>-49019061.960000008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10160101.659999998</v>
      </c>
      <c r="AA23" s="60">
        <v>7989149.5700000003</v>
      </c>
      <c r="AB23" s="60">
        <v>813603</v>
      </c>
      <c r="AC23" s="60">
        <v>340967.54</v>
      </c>
      <c r="AD23" s="60">
        <v>631055.44999999995</v>
      </c>
      <c r="AE23" s="60">
        <v>6063.18</v>
      </c>
      <c r="AF23" s="60">
        <v>359496.14</v>
      </c>
      <c r="AG23" s="60">
        <v>19766.78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20645.760000000009</v>
      </c>
      <c r="AN23" s="60">
        <v>207628.64</v>
      </c>
      <c r="AO23" s="60">
        <v>-186982.88</v>
      </c>
      <c r="AP23" s="60">
        <v>0</v>
      </c>
      <c r="AQ23" s="60">
        <v>0</v>
      </c>
      <c r="AR23" s="60">
        <v>0</v>
      </c>
      <c r="AS23" s="60">
        <v>-11415746.309999894</v>
      </c>
      <c r="AT23" s="60">
        <v>-2240422.3200000022</v>
      </c>
      <c r="AU23" s="60">
        <v>-14747545.76</v>
      </c>
      <c r="AV23" s="60">
        <v>12507123.439999998</v>
      </c>
      <c r="AW23" s="60">
        <v>223367.4200001061</v>
      </c>
      <c r="AX23" s="60">
        <v>-4608123.1399999857</v>
      </c>
      <c r="AY23" s="60">
        <v>-298966196.33000004</v>
      </c>
      <c r="AZ23" s="60">
        <v>-284458201.36000001</v>
      </c>
      <c r="BA23" s="60">
        <v>-14507994.970000001</v>
      </c>
      <c r="BB23" s="60">
        <v>0</v>
      </c>
      <c r="BC23" s="60">
        <v>0</v>
      </c>
      <c r="BD23" s="60">
        <v>294358073.19000006</v>
      </c>
      <c r="BE23" s="60">
        <v>4831490.5600000918</v>
      </c>
      <c r="BF23" s="60">
        <v>259101399.50000012</v>
      </c>
      <c r="BG23" s="60">
        <v>247722615.12000012</v>
      </c>
      <c r="BH23" s="60">
        <v>11378784.380000001</v>
      </c>
      <c r="BI23" s="60">
        <v>0</v>
      </c>
      <c r="BJ23" s="60">
        <v>0</v>
      </c>
      <c r="BK23" s="60">
        <v>-254269908.94000003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-9372711.4099999983</v>
      </c>
      <c r="BT23" s="60">
        <v>-14773379.059999997</v>
      </c>
      <c r="BU23" s="60">
        <v>-2526353.2000000002</v>
      </c>
      <c r="BV23" s="60">
        <v>-61501.35</v>
      </c>
      <c r="BW23" s="60">
        <v>0</v>
      </c>
      <c r="BX23" s="60">
        <v>-269252.88</v>
      </c>
      <c r="BY23" s="60">
        <v>-647758.48</v>
      </c>
      <c r="BZ23" s="60">
        <v>8961848.2100000009</v>
      </c>
      <c r="CA23" s="60">
        <v>-56314.65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-25980</v>
      </c>
      <c r="CJ23" s="60">
        <v>-25980</v>
      </c>
      <c r="CK23" s="60">
        <v>0</v>
      </c>
      <c r="CL23" s="60">
        <v>2999773.3200000748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2381346.3500000006</v>
      </c>
      <c r="E24" s="60">
        <v>811508.45000000019</v>
      </c>
      <c r="F24" s="60">
        <v>5005111.58</v>
      </c>
      <c r="G24" s="60">
        <v>-4193603.13</v>
      </c>
      <c r="H24" s="60">
        <v>0</v>
      </c>
      <c r="I24" s="60">
        <v>448615.18000000156</v>
      </c>
      <c r="J24" s="60">
        <v>5931855.8800000008</v>
      </c>
      <c r="K24" s="60">
        <v>-6058425.9199999999</v>
      </c>
      <c r="L24" s="60">
        <v>11990281.800000001</v>
      </c>
      <c r="M24" s="60">
        <v>-5483240.6999999993</v>
      </c>
      <c r="N24" s="60">
        <v>5237396.99</v>
      </c>
      <c r="O24" s="60">
        <v>-10720637.689999999</v>
      </c>
      <c r="P24" s="60">
        <v>0</v>
      </c>
      <c r="Q24" s="60">
        <v>0</v>
      </c>
      <c r="R24" s="60">
        <v>0</v>
      </c>
      <c r="S24" s="60">
        <v>1121222.7199999988</v>
      </c>
      <c r="T24" s="60">
        <v>10588617.859999999</v>
      </c>
      <c r="U24" s="60">
        <v>0</v>
      </c>
      <c r="V24" s="60">
        <v>10588617.859999999</v>
      </c>
      <c r="W24" s="60">
        <v>-9467395.1400000006</v>
      </c>
      <c r="X24" s="60">
        <v>0</v>
      </c>
      <c r="Y24" s="60">
        <v>-9467395.1400000006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898822.2799999963</v>
      </c>
      <c r="AT24" s="60">
        <v>-1150558.9800000023</v>
      </c>
      <c r="AU24" s="60">
        <v>-11944814.24</v>
      </c>
      <c r="AV24" s="60">
        <v>10794255.259999998</v>
      </c>
      <c r="AW24" s="60">
        <v>1226140.1499999985</v>
      </c>
      <c r="AX24" s="60">
        <v>13466562.169999998</v>
      </c>
      <c r="AY24" s="60">
        <v>7323089.5299999993</v>
      </c>
      <c r="AZ24" s="60">
        <v>-1272521.6499999999</v>
      </c>
      <c r="BA24" s="60">
        <v>8595611.1799999997</v>
      </c>
      <c r="BB24" s="60">
        <v>0</v>
      </c>
      <c r="BC24" s="60">
        <v>0</v>
      </c>
      <c r="BD24" s="60">
        <v>6143472.6399999997</v>
      </c>
      <c r="BE24" s="60">
        <v>-12240422.02</v>
      </c>
      <c r="BF24" s="60">
        <v>-6607410.5499999998</v>
      </c>
      <c r="BG24" s="60">
        <v>1147851.04</v>
      </c>
      <c r="BH24" s="60">
        <v>-7755261.5899999999</v>
      </c>
      <c r="BI24" s="60">
        <v>0</v>
      </c>
      <c r="BJ24" s="60">
        <v>0</v>
      </c>
      <c r="BK24" s="60">
        <v>-5633011.4699999997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823241.1100000001</v>
      </c>
      <c r="BT24" s="60">
        <v>-951758.98999999987</v>
      </c>
      <c r="BU24" s="60">
        <v>-162854.22</v>
      </c>
      <c r="BV24" s="60">
        <v>-23442.42</v>
      </c>
      <c r="BW24" s="60">
        <v>0</v>
      </c>
      <c r="BX24" s="60">
        <v>-17941.5</v>
      </c>
      <c r="BY24" s="60">
        <v>-36351.74</v>
      </c>
      <c r="BZ24" s="60">
        <v>2033589.98</v>
      </c>
      <c r="CA24" s="60">
        <v>-18000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3280168.6299999971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-1587493.1300000004</v>
      </c>
      <c r="E25" s="60">
        <v>-3173758.5200000005</v>
      </c>
      <c r="F25" s="60">
        <v>1223298.46</v>
      </c>
      <c r="G25" s="60">
        <v>-4397056.9800000004</v>
      </c>
      <c r="H25" s="60">
        <v>0</v>
      </c>
      <c r="I25" s="60">
        <v>1586265.3900000001</v>
      </c>
      <c r="J25" s="60">
        <v>3863675.6300000008</v>
      </c>
      <c r="K25" s="60">
        <v>-2263183.6099999994</v>
      </c>
      <c r="L25" s="60">
        <v>6126859.2400000002</v>
      </c>
      <c r="M25" s="60">
        <v>-2277410.2400000007</v>
      </c>
      <c r="N25" s="60">
        <v>1264065.5399999991</v>
      </c>
      <c r="O25" s="60">
        <v>-3541475.78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-778130.63170179166</v>
      </c>
      <c r="AT25" s="60">
        <v>-1013579.3679999998</v>
      </c>
      <c r="AU25" s="60">
        <v>-2533948.42</v>
      </c>
      <c r="AV25" s="60">
        <v>1520369.0520000001</v>
      </c>
      <c r="AW25" s="60">
        <v>760780.26</v>
      </c>
      <c r="AX25" s="60">
        <v>1901950.67</v>
      </c>
      <c r="AY25" s="60">
        <v>-336737.41999999993</v>
      </c>
      <c r="AZ25" s="60">
        <v>-254587.86000000002</v>
      </c>
      <c r="BA25" s="60">
        <v>-93040.419999999925</v>
      </c>
      <c r="BB25" s="60">
        <v>0</v>
      </c>
      <c r="BC25" s="60">
        <v>10890.86</v>
      </c>
      <c r="BD25" s="60">
        <v>2238688.09</v>
      </c>
      <c r="BE25" s="60">
        <v>-1141170.4099999999</v>
      </c>
      <c r="BF25" s="60">
        <v>202042.45</v>
      </c>
      <c r="BG25" s="60">
        <v>152752.72</v>
      </c>
      <c r="BH25" s="60">
        <v>55824.25</v>
      </c>
      <c r="BI25" s="60">
        <v>0</v>
      </c>
      <c r="BJ25" s="60">
        <v>-6534.5200000000041</v>
      </c>
      <c r="BK25" s="60">
        <v>-1343212.8599999999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-219818.00370179181</v>
      </c>
      <c r="BT25" s="60">
        <v>-608138.68000000017</v>
      </c>
      <c r="BU25" s="60">
        <v>-182728.53143629723</v>
      </c>
      <c r="BV25" s="60">
        <v>-60498.591834734281</v>
      </c>
      <c r="BW25" s="60">
        <v>0</v>
      </c>
      <c r="BX25" s="60">
        <v>-125301.32202267202</v>
      </c>
      <c r="BY25" s="60">
        <v>-13871.448408087555</v>
      </c>
      <c r="BZ25" s="60">
        <v>777058.26999999955</v>
      </c>
      <c r="CA25" s="60">
        <v>-6337.7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-305513.52</v>
      </c>
      <c r="CJ25" s="60">
        <v>-305513.52</v>
      </c>
      <c r="CK25" s="60">
        <v>0</v>
      </c>
      <c r="CL25" s="60">
        <v>-2365623.761701792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40360355.289999977</v>
      </c>
      <c r="E26" s="60">
        <v>41651512.579999998</v>
      </c>
      <c r="F26" s="60">
        <v>171461319.31999999</v>
      </c>
      <c r="G26" s="60">
        <v>-129809806.73999999</v>
      </c>
      <c r="H26" s="60">
        <v>0</v>
      </c>
      <c r="I26" s="60">
        <v>-10428545.650000021</v>
      </c>
      <c r="J26" s="60">
        <v>-35415568.670000017</v>
      </c>
      <c r="K26" s="60">
        <v>-173689257.40000001</v>
      </c>
      <c r="L26" s="60">
        <v>138273688.72999999</v>
      </c>
      <c r="M26" s="60">
        <v>24987023.019999996</v>
      </c>
      <c r="N26" s="60">
        <v>134097104.86</v>
      </c>
      <c r="O26" s="60">
        <v>-109110081.84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7487420.6900000004</v>
      </c>
      <c r="AA26" s="60">
        <v>7514831.0700000003</v>
      </c>
      <c r="AB26" s="60">
        <v>0</v>
      </c>
      <c r="AC26" s="60">
        <v>-67380.160000000018</v>
      </c>
      <c r="AD26" s="60">
        <v>0</v>
      </c>
      <c r="AE26" s="60">
        <v>0</v>
      </c>
      <c r="AF26" s="60">
        <v>0</v>
      </c>
      <c r="AG26" s="60">
        <v>39969.78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1649967.67</v>
      </c>
      <c r="AN26" s="60">
        <v>11496270.17</v>
      </c>
      <c r="AO26" s="60">
        <v>-9846302.5</v>
      </c>
      <c r="AP26" s="60">
        <v>0</v>
      </c>
      <c r="AQ26" s="60">
        <v>0</v>
      </c>
      <c r="AR26" s="60">
        <v>0</v>
      </c>
      <c r="AS26" s="60">
        <v>-31866985.340000153</v>
      </c>
      <c r="AT26" s="60">
        <v>-25700205.170000017</v>
      </c>
      <c r="AU26" s="60">
        <v>-431526631.05000001</v>
      </c>
      <c r="AV26" s="60">
        <v>405826425.88</v>
      </c>
      <c r="AW26" s="60">
        <v>-390016.9200001359</v>
      </c>
      <c r="AX26" s="60">
        <v>-54618455.020000041</v>
      </c>
      <c r="AY26" s="60">
        <v>-354120148.20000005</v>
      </c>
      <c r="AZ26" s="60">
        <v>-332773689.73000002</v>
      </c>
      <c r="BA26" s="60">
        <v>-21346458.469999999</v>
      </c>
      <c r="BB26" s="60">
        <v>0</v>
      </c>
      <c r="BC26" s="60">
        <v>0</v>
      </c>
      <c r="BD26" s="60">
        <v>299501693.18000001</v>
      </c>
      <c r="BE26" s="60">
        <v>54228438.099999905</v>
      </c>
      <c r="BF26" s="60">
        <v>325334561.87999988</v>
      </c>
      <c r="BG26" s="60">
        <v>309195705.3599999</v>
      </c>
      <c r="BH26" s="60">
        <v>16138856.52</v>
      </c>
      <c r="BI26" s="60">
        <v>0</v>
      </c>
      <c r="BJ26" s="60">
        <v>0</v>
      </c>
      <c r="BK26" s="60">
        <v>-271106123.77999997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-5776763.25</v>
      </c>
      <c r="BT26" s="60">
        <v>-18127406.759999998</v>
      </c>
      <c r="BU26" s="60">
        <v>-4056568.44</v>
      </c>
      <c r="BV26" s="60">
        <v>-761847.19</v>
      </c>
      <c r="BW26" s="60">
        <v>0</v>
      </c>
      <c r="BX26" s="60">
        <v>-320124.82</v>
      </c>
      <c r="BY26" s="60">
        <v>-650442.29</v>
      </c>
      <c r="BZ26" s="60">
        <v>18261817.25</v>
      </c>
      <c r="CA26" s="60">
        <v>-122191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8493369.9499998242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138298.09</v>
      </c>
      <c r="K27" s="60">
        <v>0</v>
      </c>
      <c r="L27" s="60">
        <v>138298.09</v>
      </c>
      <c r="M27" s="60">
        <v>-138298.09</v>
      </c>
      <c r="N27" s="60">
        <v>0</v>
      </c>
      <c r="O27" s="60">
        <v>-138298.09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2357.6600000000035</v>
      </c>
      <c r="AT27" s="60">
        <v>0</v>
      </c>
      <c r="AU27" s="60">
        <v>0</v>
      </c>
      <c r="AV27" s="60">
        <v>0</v>
      </c>
      <c r="AW27" s="60">
        <v>0</v>
      </c>
      <c r="AX27" s="60">
        <v>43953.33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43953.33</v>
      </c>
      <c r="BE27" s="60">
        <v>-43953.33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-43953.33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2357.6600000000035</v>
      </c>
      <c r="BT27" s="60">
        <v>-13829.86</v>
      </c>
      <c r="BU27" s="60">
        <v>-7499.1</v>
      </c>
      <c r="BV27" s="60">
        <v>-1410.1</v>
      </c>
      <c r="BW27" s="60">
        <v>0</v>
      </c>
      <c r="BX27" s="60">
        <v>-1332.11</v>
      </c>
      <c r="BY27" s="60">
        <v>-824.75</v>
      </c>
      <c r="BZ27" s="60">
        <v>27253.58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2357.6600000000035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-35.17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-571166.15</v>
      </c>
      <c r="AZ28" s="60">
        <v>0</v>
      </c>
      <c r="BA28" s="60">
        <v>-526576.25</v>
      </c>
      <c r="BB28" s="60">
        <v>0</v>
      </c>
      <c r="BC28" s="60">
        <v>-44589.9</v>
      </c>
      <c r="BD28" s="60">
        <v>571166.15</v>
      </c>
      <c r="BE28" s="60">
        <v>0</v>
      </c>
      <c r="BF28" s="60">
        <v>30112.86</v>
      </c>
      <c r="BG28" s="60">
        <v>0</v>
      </c>
      <c r="BH28" s="60">
        <v>27762</v>
      </c>
      <c r="BI28" s="60">
        <v>0</v>
      </c>
      <c r="BJ28" s="60">
        <v>2350.86</v>
      </c>
      <c r="BK28" s="60">
        <v>-30112.86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-35.17</v>
      </c>
      <c r="BT28" s="60">
        <v>0</v>
      </c>
      <c r="BU28" s="60">
        <v>-23.49</v>
      </c>
      <c r="BV28" s="60">
        <v>-7.09</v>
      </c>
      <c r="BW28" s="60">
        <v>0</v>
      </c>
      <c r="BX28" s="60">
        <v>-0.12</v>
      </c>
      <c r="BY28" s="60">
        <v>-4.47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-35.17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44046716.193019785</v>
      </c>
      <c r="E29" s="60">
        <v>26560321.289999962</v>
      </c>
      <c r="F29" s="60">
        <v>130762871.93000001</v>
      </c>
      <c r="G29" s="60">
        <v>-104202550.64000005</v>
      </c>
      <c r="H29" s="60">
        <v>0</v>
      </c>
      <c r="I29" s="60">
        <v>-609782.00999994576</v>
      </c>
      <c r="J29" s="60">
        <v>-32126844.25</v>
      </c>
      <c r="K29" s="60">
        <v>-106017942.34999999</v>
      </c>
      <c r="L29" s="60">
        <v>73891098.099999994</v>
      </c>
      <c r="M29" s="60">
        <v>31517062.240000054</v>
      </c>
      <c r="N29" s="60">
        <v>77811443.070000052</v>
      </c>
      <c r="O29" s="60">
        <v>-46294380.829999998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17683982.183019768</v>
      </c>
      <c r="AA29" s="60">
        <v>17683982.183019768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149640.47999999952</v>
      </c>
      <c r="AK29" s="60">
        <v>149640.47999999952</v>
      </c>
      <c r="AL29" s="60">
        <v>0</v>
      </c>
      <c r="AM29" s="60">
        <v>262554.24999999901</v>
      </c>
      <c r="AN29" s="60">
        <v>1743608.2999999996</v>
      </c>
      <c r="AO29" s="60">
        <v>-1462238.8400000005</v>
      </c>
      <c r="AP29" s="60">
        <v>54.75</v>
      </c>
      <c r="AQ29" s="60">
        <v>-49.28</v>
      </c>
      <c r="AR29" s="60">
        <v>-18820.68</v>
      </c>
      <c r="AS29" s="60">
        <v>11619454.347614635</v>
      </c>
      <c r="AT29" s="60">
        <v>-5940663.5600000061</v>
      </c>
      <c r="AU29" s="60">
        <v>-22171538.24000001</v>
      </c>
      <c r="AV29" s="60">
        <v>16230874.680000003</v>
      </c>
      <c r="AW29" s="60">
        <v>19540726.24999994</v>
      </c>
      <c r="AX29" s="60">
        <v>88536974.170000046</v>
      </c>
      <c r="AY29" s="60">
        <v>-219872595.29999998</v>
      </c>
      <c r="AZ29" s="60">
        <v>-204149230.89999998</v>
      </c>
      <c r="BA29" s="60">
        <v>-31302633.219999999</v>
      </c>
      <c r="BB29" s="60">
        <v>0</v>
      </c>
      <c r="BC29" s="60">
        <v>15579268.82</v>
      </c>
      <c r="BD29" s="60">
        <v>308409569.47000003</v>
      </c>
      <c r="BE29" s="60">
        <v>-68996247.920000106</v>
      </c>
      <c r="BF29" s="60">
        <v>214156616.8899999</v>
      </c>
      <c r="BG29" s="60">
        <v>205129271.74999988</v>
      </c>
      <c r="BH29" s="60">
        <v>24201603.210000001</v>
      </c>
      <c r="BI29" s="60">
        <v>0</v>
      </c>
      <c r="BJ29" s="60">
        <v>-15174258.07</v>
      </c>
      <c r="BK29" s="60">
        <v>-283152864.81</v>
      </c>
      <c r="BL29" s="60">
        <v>0</v>
      </c>
      <c r="BM29" s="60">
        <v>0</v>
      </c>
      <c r="BN29" s="60">
        <v>0</v>
      </c>
      <c r="BO29" s="60">
        <v>-2865.31</v>
      </c>
      <c r="BP29" s="60">
        <v>-2865.31</v>
      </c>
      <c r="BQ29" s="60">
        <v>0</v>
      </c>
      <c r="BR29" s="60">
        <v>0</v>
      </c>
      <c r="BS29" s="60">
        <v>-1876394.0323852987</v>
      </c>
      <c r="BT29" s="60">
        <v>-10960522.719999995</v>
      </c>
      <c r="BU29" s="60">
        <v>-1536970.9569301947</v>
      </c>
      <c r="BV29" s="60">
        <v>-188925.95918143567</v>
      </c>
      <c r="BW29" s="60">
        <v>0</v>
      </c>
      <c r="BX29" s="60">
        <v>-415217.14993219654</v>
      </c>
      <c r="BY29" s="60">
        <v>-424563.33331976517</v>
      </c>
      <c r="BZ29" s="60">
        <v>11636968.729999993</v>
      </c>
      <c r="CA29" s="60">
        <v>12837.356978293743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-101349</v>
      </c>
      <c r="CJ29" s="60">
        <v>-101349</v>
      </c>
      <c r="CK29" s="60">
        <v>0</v>
      </c>
      <c r="CL29" s="60">
        <v>55666170.540634423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565343.49994995212</v>
      </c>
      <c r="E30" s="60">
        <v>36879.150000000023</v>
      </c>
      <c r="F30" s="60">
        <v>670529.99</v>
      </c>
      <c r="G30" s="60">
        <v>-633650.84</v>
      </c>
      <c r="H30" s="60">
        <v>0</v>
      </c>
      <c r="I30" s="60">
        <v>-7149.3800000001211</v>
      </c>
      <c r="J30" s="60">
        <v>-153845.55000000005</v>
      </c>
      <c r="K30" s="60">
        <v>-748029.25</v>
      </c>
      <c r="L30" s="60">
        <v>594183.69999999995</v>
      </c>
      <c r="M30" s="60">
        <v>146696.16999999993</v>
      </c>
      <c r="N30" s="60">
        <v>706217.08</v>
      </c>
      <c r="O30" s="60">
        <v>-559520.91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535613.72994995222</v>
      </c>
      <c r="AA30" s="60">
        <v>293330.20171650843</v>
      </c>
      <c r="AB30" s="60">
        <v>242283.52823344382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-34117.927285850892</v>
      </c>
      <c r="AT30" s="60">
        <v>-743.97999999999956</v>
      </c>
      <c r="AU30" s="60">
        <v>-13527</v>
      </c>
      <c r="AV30" s="60">
        <v>12783.02</v>
      </c>
      <c r="AW30" s="60">
        <v>1.4799999999999969</v>
      </c>
      <c r="AX30" s="60">
        <v>26.859999999999996</v>
      </c>
      <c r="AY30" s="60">
        <v>26.869999999999997</v>
      </c>
      <c r="AZ30" s="60">
        <v>0</v>
      </c>
      <c r="BA30" s="60">
        <v>27.79</v>
      </c>
      <c r="BB30" s="60">
        <v>0</v>
      </c>
      <c r="BC30" s="60">
        <v>-0.92</v>
      </c>
      <c r="BD30" s="60">
        <v>-0.01</v>
      </c>
      <c r="BE30" s="60">
        <v>-25.38</v>
      </c>
      <c r="BF30" s="60">
        <v>-25.39</v>
      </c>
      <c r="BG30" s="60">
        <v>0</v>
      </c>
      <c r="BH30" s="60">
        <v>-26.26</v>
      </c>
      <c r="BI30" s="60">
        <v>0</v>
      </c>
      <c r="BJ30" s="60">
        <v>0.87</v>
      </c>
      <c r="BK30" s="60">
        <v>0.01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-33375.427285850892</v>
      </c>
      <c r="BT30" s="60">
        <v>-42232.43</v>
      </c>
      <c r="BU30" s="60">
        <v>-74573.90255615511</v>
      </c>
      <c r="BV30" s="60">
        <v>-29381.836687267976</v>
      </c>
      <c r="BW30" s="60">
        <v>0</v>
      </c>
      <c r="BX30" s="60">
        <v>-4299.9935798255347</v>
      </c>
      <c r="BY30" s="60">
        <v>-4626.0144626022648</v>
      </c>
      <c r="BZ30" s="60">
        <v>121738.75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531225.57266410126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46838058.687535994</v>
      </c>
      <c r="E31" s="60">
        <v>38472331.079999983</v>
      </c>
      <c r="F31" s="60">
        <v>247338992.03999999</v>
      </c>
      <c r="G31" s="60">
        <v>-208866660.96000001</v>
      </c>
      <c r="H31" s="60">
        <v>0</v>
      </c>
      <c r="I31" s="60">
        <v>-11383620.350000024</v>
      </c>
      <c r="J31" s="60">
        <v>-60958446.370000005</v>
      </c>
      <c r="K31" s="60">
        <v>-245129127</v>
      </c>
      <c r="L31" s="60">
        <v>184170680.63</v>
      </c>
      <c r="M31" s="60">
        <v>49574826.019999981</v>
      </c>
      <c r="N31" s="60">
        <v>207998716.25999999</v>
      </c>
      <c r="O31" s="60">
        <v>-158423890.24000001</v>
      </c>
      <c r="P31" s="60">
        <v>0</v>
      </c>
      <c r="Q31" s="60">
        <v>0</v>
      </c>
      <c r="R31" s="60">
        <v>0</v>
      </c>
      <c r="S31" s="60">
        <v>2127681.0100000016</v>
      </c>
      <c r="T31" s="60">
        <v>17135825.000000004</v>
      </c>
      <c r="U31" s="60">
        <v>-22946208.989999998</v>
      </c>
      <c r="V31" s="60">
        <v>40082033.990000002</v>
      </c>
      <c r="W31" s="60">
        <v>-15008143.990000002</v>
      </c>
      <c r="X31" s="60">
        <v>19470481</v>
      </c>
      <c r="Y31" s="60">
        <v>-34478624.990000002</v>
      </c>
      <c r="Z31" s="60">
        <v>16289902.047536032</v>
      </c>
      <c r="AA31" s="60">
        <v>16289902.047536032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1331764.9000000004</v>
      </c>
      <c r="AN31" s="60">
        <v>8270682.4000000004</v>
      </c>
      <c r="AO31" s="60">
        <v>-6979978.54</v>
      </c>
      <c r="AP31" s="60">
        <v>0</v>
      </c>
      <c r="AQ31" s="60">
        <v>0</v>
      </c>
      <c r="AR31" s="60">
        <v>41061.039999999979</v>
      </c>
      <c r="AS31" s="60">
        <v>-29180777.958061539</v>
      </c>
      <c r="AT31" s="60">
        <v>-14814569.320000008</v>
      </c>
      <c r="AU31" s="60">
        <v>-100691371.74000001</v>
      </c>
      <c r="AV31" s="60">
        <v>85876802.420000002</v>
      </c>
      <c r="AW31" s="60">
        <v>-12104553.089999944</v>
      </c>
      <c r="AX31" s="60">
        <v>-78656170.269999981</v>
      </c>
      <c r="AY31" s="60">
        <v>-292225016.77999997</v>
      </c>
      <c r="AZ31" s="60">
        <v>-232903372.44</v>
      </c>
      <c r="BA31" s="60">
        <v>-59321644.340000004</v>
      </c>
      <c r="BB31" s="60">
        <v>0</v>
      </c>
      <c r="BC31" s="60">
        <v>0</v>
      </c>
      <c r="BD31" s="60">
        <v>213568846.50999999</v>
      </c>
      <c r="BE31" s="60">
        <v>66551617.180000037</v>
      </c>
      <c r="BF31" s="60">
        <v>248653558.72000003</v>
      </c>
      <c r="BG31" s="60">
        <v>198162033.92000002</v>
      </c>
      <c r="BH31" s="60">
        <v>50491524.799999997</v>
      </c>
      <c r="BI31" s="60">
        <v>0</v>
      </c>
      <c r="BJ31" s="60">
        <v>0</v>
      </c>
      <c r="BK31" s="60">
        <v>-182101941.53999999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-1390218.9780615866</v>
      </c>
      <c r="BT31" s="60">
        <v>-23138860.27</v>
      </c>
      <c r="BU31" s="60">
        <v>-3447424.7149607176</v>
      </c>
      <c r="BV31" s="60">
        <v>-1492605.5795416166</v>
      </c>
      <c r="BW31" s="60">
        <v>0</v>
      </c>
      <c r="BX31" s="60">
        <v>-415024.23355925351</v>
      </c>
      <c r="BY31" s="60">
        <v>0</v>
      </c>
      <c r="BZ31" s="60">
        <v>27103695.82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-871436.57000000007</v>
      </c>
      <c r="CJ31" s="60">
        <v>-871436.57000000007</v>
      </c>
      <c r="CK31" s="60">
        <v>0</v>
      </c>
      <c r="CL31" s="60">
        <v>17657280.729474455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150965.08950707348</v>
      </c>
      <c r="E32" s="60">
        <v>38895.590000003576</v>
      </c>
      <c r="F32" s="60">
        <v>97628600.299999997</v>
      </c>
      <c r="G32" s="60">
        <v>-97589704.709999993</v>
      </c>
      <c r="H32" s="60">
        <v>0</v>
      </c>
      <c r="I32" s="60">
        <v>25126.469999998808</v>
      </c>
      <c r="J32" s="60">
        <v>-69468735.429999992</v>
      </c>
      <c r="K32" s="60">
        <v>-75704102.019999996</v>
      </c>
      <c r="L32" s="60">
        <v>6235366.5899999999</v>
      </c>
      <c r="M32" s="60">
        <v>69493861.899999991</v>
      </c>
      <c r="N32" s="60">
        <v>75644312.159999996</v>
      </c>
      <c r="O32" s="60">
        <v>-6150450.2599999998</v>
      </c>
      <c r="P32" s="60">
        <v>0</v>
      </c>
      <c r="Q32" s="60">
        <v>0</v>
      </c>
      <c r="R32" s="60">
        <v>0</v>
      </c>
      <c r="S32" s="60">
        <v>54689</v>
      </c>
      <c r="T32" s="60">
        <v>4044116</v>
      </c>
      <c r="U32" s="60">
        <v>0</v>
      </c>
      <c r="V32" s="60">
        <v>4044116</v>
      </c>
      <c r="W32" s="60">
        <v>-3989427</v>
      </c>
      <c r="X32" s="60">
        <v>0</v>
      </c>
      <c r="Y32" s="60">
        <v>-3989427</v>
      </c>
      <c r="Z32" s="60">
        <v>32254.029507071111</v>
      </c>
      <c r="AA32" s="60">
        <v>15110.292922185094</v>
      </c>
      <c r="AB32" s="60">
        <v>0</v>
      </c>
      <c r="AC32" s="60">
        <v>576.07180713362186</v>
      </c>
      <c r="AD32" s="60">
        <v>13825.088823073733</v>
      </c>
      <c r="AE32" s="60">
        <v>60.409900971550812</v>
      </c>
      <c r="AF32" s="60">
        <v>0</v>
      </c>
      <c r="AG32" s="60">
        <v>2682.1660537071107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306747.67429076409</v>
      </c>
      <c r="AT32" s="60">
        <v>0</v>
      </c>
      <c r="AU32" s="60">
        <v>-10492857.289999999</v>
      </c>
      <c r="AV32" s="60">
        <v>10492857.289999999</v>
      </c>
      <c r="AW32" s="60">
        <v>0</v>
      </c>
      <c r="AX32" s="60">
        <v>7288303.2799999937</v>
      </c>
      <c r="AY32" s="60">
        <v>-45206933.270000003</v>
      </c>
      <c r="AZ32" s="60">
        <v>-44616459.780000001</v>
      </c>
      <c r="BA32" s="60">
        <v>-590473.49</v>
      </c>
      <c r="BB32" s="60">
        <v>0</v>
      </c>
      <c r="BC32" s="60">
        <v>0</v>
      </c>
      <c r="BD32" s="60">
        <v>52495236.549999997</v>
      </c>
      <c r="BE32" s="60">
        <v>-7288303.2799999937</v>
      </c>
      <c r="BF32" s="60">
        <v>45206933.270000003</v>
      </c>
      <c r="BG32" s="60">
        <v>44616459.780000001</v>
      </c>
      <c r="BH32" s="60">
        <v>590473.49</v>
      </c>
      <c r="BI32" s="60">
        <v>0</v>
      </c>
      <c r="BJ32" s="60">
        <v>0</v>
      </c>
      <c r="BK32" s="60">
        <v>-52495236.549999997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306747.67429076409</v>
      </c>
      <c r="BT32" s="60">
        <v>-273316.02</v>
      </c>
      <c r="BU32" s="60">
        <v>-96871.386630308989</v>
      </c>
      <c r="BV32" s="60">
        <v>-84188.363129544261</v>
      </c>
      <c r="BW32" s="60">
        <v>0</v>
      </c>
      <c r="BX32" s="60">
        <v>-10209.293825238699</v>
      </c>
      <c r="BY32" s="60">
        <v>-15979.742124143933</v>
      </c>
      <c r="BZ32" s="60">
        <v>787312.48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457712.76379783754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20397.365235540827</v>
      </c>
      <c r="E33" s="60">
        <v>8000</v>
      </c>
      <c r="F33" s="60">
        <v>16000</v>
      </c>
      <c r="G33" s="60">
        <v>-8000</v>
      </c>
      <c r="H33" s="60">
        <v>0</v>
      </c>
      <c r="I33" s="60">
        <v>5187.66</v>
      </c>
      <c r="J33" s="60">
        <v>10375.31</v>
      </c>
      <c r="K33" s="60">
        <v>-13685.44</v>
      </c>
      <c r="L33" s="60">
        <v>24060.75</v>
      </c>
      <c r="M33" s="60">
        <v>-5187.6499999999996</v>
      </c>
      <c r="N33" s="60">
        <v>6842.73</v>
      </c>
      <c r="O33" s="60">
        <v>-12030.38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7209.7052355408259</v>
      </c>
      <c r="AA33" s="60">
        <v>7209.7052355408259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-630.22651135693934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-581.08651135693935</v>
      </c>
      <c r="BT33" s="60">
        <v>-1919.94</v>
      </c>
      <c r="BU33" s="60">
        <v>-387.8201927323878</v>
      </c>
      <c r="BV33" s="60">
        <v>-213.48459570634483</v>
      </c>
      <c r="BW33" s="60">
        <v>0</v>
      </c>
      <c r="BX33" s="60">
        <v>-10.939942539094085</v>
      </c>
      <c r="BY33" s="60">
        <v>-27.041780379113025</v>
      </c>
      <c r="BZ33" s="60">
        <v>1978.1399999999999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-49.14</v>
      </c>
      <c r="CJ33" s="60">
        <v>-49.14</v>
      </c>
      <c r="CK33" s="60">
        <v>0</v>
      </c>
      <c r="CL33" s="60">
        <v>19767.138724183886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24472119.641812652</v>
      </c>
      <c r="E34" s="60">
        <v>32132419.829999998</v>
      </c>
      <c r="F34" s="60">
        <v>34382752.659999996</v>
      </c>
      <c r="G34" s="60">
        <v>-2250332.83</v>
      </c>
      <c r="H34" s="60">
        <v>0</v>
      </c>
      <c r="I34" s="60">
        <v>-7446107.799999997</v>
      </c>
      <c r="J34" s="60">
        <v>-7300232.4799999967</v>
      </c>
      <c r="K34" s="60">
        <v>-32243814.439999998</v>
      </c>
      <c r="L34" s="60">
        <v>24943581.960000001</v>
      </c>
      <c r="M34" s="60">
        <v>-145875.31999999998</v>
      </c>
      <c r="N34" s="60">
        <v>16521.660000000033</v>
      </c>
      <c r="O34" s="60">
        <v>-162396.98000000001</v>
      </c>
      <c r="P34" s="60">
        <v>0</v>
      </c>
      <c r="Q34" s="60">
        <v>0</v>
      </c>
      <c r="R34" s="60">
        <v>0</v>
      </c>
      <c r="S34" s="60">
        <v>926573.92999999993</v>
      </c>
      <c r="T34" s="60">
        <v>932645.99</v>
      </c>
      <c r="U34" s="60">
        <v>0</v>
      </c>
      <c r="V34" s="60">
        <v>932645.99</v>
      </c>
      <c r="W34" s="60">
        <v>-6072.06</v>
      </c>
      <c r="X34" s="60">
        <v>0</v>
      </c>
      <c r="Y34" s="60">
        <v>-6072.06</v>
      </c>
      <c r="Z34" s="60">
        <v>6388205.1118126512</v>
      </c>
      <c r="AA34" s="60">
        <v>3597832.2942364383</v>
      </c>
      <c r="AB34" s="60">
        <v>0</v>
      </c>
      <c r="AC34" s="60">
        <v>2790372.8175762123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-7528971.4299999988</v>
      </c>
      <c r="AN34" s="60">
        <v>-7528971.4299999988</v>
      </c>
      <c r="AO34" s="60">
        <v>0</v>
      </c>
      <c r="AP34" s="60">
        <v>0</v>
      </c>
      <c r="AQ34" s="60">
        <v>0</v>
      </c>
      <c r="AR34" s="60">
        <v>0</v>
      </c>
      <c r="AS34" s="60">
        <v>-10783277.844188578</v>
      </c>
      <c r="AT34" s="60">
        <v>-2230549.39</v>
      </c>
      <c r="AU34" s="60">
        <v>-3164904.6</v>
      </c>
      <c r="AV34" s="60">
        <v>934355.21</v>
      </c>
      <c r="AW34" s="60">
        <v>-3447371.6100000022</v>
      </c>
      <c r="AX34" s="60">
        <v>-3475294.9200000018</v>
      </c>
      <c r="AY34" s="60">
        <v>-12302359.780000001</v>
      </c>
      <c r="AZ34" s="60">
        <v>-9821490.9045439735</v>
      </c>
      <c r="BA34" s="60">
        <v>-2480868.8754560277</v>
      </c>
      <c r="BB34" s="60">
        <v>0</v>
      </c>
      <c r="BC34" s="60">
        <v>0</v>
      </c>
      <c r="BD34" s="60">
        <v>8827064.8599999994</v>
      </c>
      <c r="BE34" s="60">
        <v>27923.309999999648</v>
      </c>
      <c r="BF34" s="60">
        <v>237959.09999999963</v>
      </c>
      <c r="BG34" s="60">
        <v>237959.09999999963</v>
      </c>
      <c r="BH34" s="60">
        <v>0</v>
      </c>
      <c r="BI34" s="60">
        <v>0</v>
      </c>
      <c r="BJ34" s="60">
        <v>0</v>
      </c>
      <c r="BK34" s="60">
        <v>-210035.78999999998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-5105356.8441885756</v>
      </c>
      <c r="BT34" s="60">
        <v>-4109200.129999999</v>
      </c>
      <c r="BU34" s="60">
        <v>-841891.72954958247</v>
      </c>
      <c r="BV34" s="60">
        <v>-139847.96903736048</v>
      </c>
      <c r="BW34" s="60">
        <v>0</v>
      </c>
      <c r="BX34" s="60">
        <v>-204.26200974709323</v>
      </c>
      <c r="BY34" s="60">
        <v>-43199.908312843501</v>
      </c>
      <c r="BZ34" s="60">
        <v>30015.89</v>
      </c>
      <c r="CA34" s="60">
        <v>-1028.73527904311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13688841.797624074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26016.549999999872</v>
      </c>
      <c r="E35" s="60">
        <v>21741.289999999921</v>
      </c>
      <c r="F35" s="60">
        <v>649262.18999999994</v>
      </c>
      <c r="G35" s="60">
        <v>-627520.9</v>
      </c>
      <c r="H35" s="60">
        <v>0</v>
      </c>
      <c r="I35" s="60">
        <v>4275.2599999999511</v>
      </c>
      <c r="J35" s="60">
        <v>-230211.28000000003</v>
      </c>
      <c r="K35" s="60">
        <v>-640343.68000000005</v>
      </c>
      <c r="L35" s="60">
        <v>410132.4</v>
      </c>
      <c r="M35" s="60">
        <v>234486.53999999998</v>
      </c>
      <c r="N35" s="60">
        <v>616035.88</v>
      </c>
      <c r="O35" s="60">
        <v>-381549.34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-353057.45</v>
      </c>
      <c r="AT35" s="60">
        <v>0</v>
      </c>
      <c r="AU35" s="60">
        <v>0</v>
      </c>
      <c r="AV35" s="60">
        <v>0</v>
      </c>
      <c r="AW35" s="60">
        <v>-11033.39</v>
      </c>
      <c r="AX35" s="60">
        <v>-40296.559999999998</v>
      </c>
      <c r="AY35" s="60">
        <v>-40296.559999999998</v>
      </c>
      <c r="AZ35" s="60">
        <v>-40296.559999999998</v>
      </c>
      <c r="BA35" s="60">
        <v>0</v>
      </c>
      <c r="BB35" s="60">
        <v>0</v>
      </c>
      <c r="BC35" s="60">
        <v>0</v>
      </c>
      <c r="BD35" s="60">
        <v>0</v>
      </c>
      <c r="BE35" s="60">
        <v>29263.17</v>
      </c>
      <c r="BF35" s="60">
        <v>29263.17</v>
      </c>
      <c r="BG35" s="60">
        <v>29263.17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6544.4399999999987</v>
      </c>
      <c r="BT35" s="60">
        <v>-9641.91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16186.349999999999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-348568.5</v>
      </c>
      <c r="CJ35" s="60">
        <v>-348568.5</v>
      </c>
      <c r="CK35" s="60">
        <v>0</v>
      </c>
      <c r="CL35" s="60">
        <v>-327040.90000000014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703126885</v>
      </c>
      <c r="E36" s="60">
        <v>666353260</v>
      </c>
      <c r="F36" s="60">
        <v>825724706</v>
      </c>
      <c r="G36" s="60">
        <v>-159371446</v>
      </c>
      <c r="H36" s="60">
        <v>0</v>
      </c>
      <c r="I36" s="60">
        <v>43547115</v>
      </c>
      <c r="J36" s="60">
        <v>3332241</v>
      </c>
      <c r="K36" s="60">
        <v>-842177010</v>
      </c>
      <c r="L36" s="60">
        <v>845509251</v>
      </c>
      <c r="M36" s="60">
        <v>40214874</v>
      </c>
      <c r="N36" s="60">
        <v>62632471</v>
      </c>
      <c r="O36" s="60">
        <v>-22417597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-6773490</v>
      </c>
      <c r="AN36" s="60">
        <v>0</v>
      </c>
      <c r="AO36" s="60">
        <v>0</v>
      </c>
      <c r="AP36" s="60">
        <v>0</v>
      </c>
      <c r="AQ36" s="60">
        <v>0</v>
      </c>
      <c r="AR36" s="60">
        <v>-6773490</v>
      </c>
      <c r="AS36" s="60">
        <v>-973106904</v>
      </c>
      <c r="AT36" s="60">
        <v>-737170175</v>
      </c>
      <c r="AU36" s="60">
        <v>-821612432</v>
      </c>
      <c r="AV36" s="60">
        <v>84442257</v>
      </c>
      <c r="AW36" s="60">
        <v>-15317398</v>
      </c>
      <c r="AX36" s="60">
        <v>30233557</v>
      </c>
      <c r="AY36" s="60">
        <v>-1144866952</v>
      </c>
      <c r="AZ36" s="60">
        <v>-1177815784</v>
      </c>
      <c r="BA36" s="60">
        <v>-239139240</v>
      </c>
      <c r="BB36" s="60">
        <v>0</v>
      </c>
      <c r="BC36" s="60">
        <v>272088072</v>
      </c>
      <c r="BD36" s="60">
        <v>1175100509</v>
      </c>
      <c r="BE36" s="60">
        <v>-45550955</v>
      </c>
      <c r="BF36" s="60">
        <v>132714828</v>
      </c>
      <c r="BG36" s="60">
        <v>163059134</v>
      </c>
      <c r="BH36" s="60">
        <v>1196583</v>
      </c>
      <c r="BI36" s="60">
        <v>0</v>
      </c>
      <c r="BJ36" s="60">
        <v>-31540889</v>
      </c>
      <c r="BK36" s="60">
        <v>-178265783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-220619331</v>
      </c>
      <c r="BT36" s="60">
        <v>-120572023</v>
      </c>
      <c r="BU36" s="60">
        <v>-84052131</v>
      </c>
      <c r="BV36" s="60">
        <v>-10041921</v>
      </c>
      <c r="BW36" s="60">
        <v>0</v>
      </c>
      <c r="BX36" s="60">
        <v>-3179377</v>
      </c>
      <c r="BY36" s="60">
        <v>-2816853</v>
      </c>
      <c r="BZ36" s="60">
        <v>576229</v>
      </c>
      <c r="CA36" s="60">
        <v>-533255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-269980019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19017634.490067672</v>
      </c>
      <c r="E37" s="60">
        <v>17853985.649999999</v>
      </c>
      <c r="F37" s="60">
        <v>17946501.789999999</v>
      </c>
      <c r="G37" s="60">
        <v>-92516.14</v>
      </c>
      <c r="H37" s="60">
        <v>0</v>
      </c>
      <c r="I37" s="60">
        <v>-4562849.2799999993</v>
      </c>
      <c r="J37" s="60">
        <v>-4562849.2799999993</v>
      </c>
      <c r="K37" s="60">
        <v>-17058549.02</v>
      </c>
      <c r="L37" s="60">
        <v>12495699.74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2764312.38</v>
      </c>
      <c r="T37" s="60">
        <v>2764312.38</v>
      </c>
      <c r="U37" s="60">
        <v>0</v>
      </c>
      <c r="V37" s="60">
        <v>2764312.38</v>
      </c>
      <c r="W37" s="60">
        <v>0</v>
      </c>
      <c r="X37" s="60">
        <v>0</v>
      </c>
      <c r="Y37" s="60">
        <v>0</v>
      </c>
      <c r="Z37" s="60">
        <v>2962185.740067672</v>
      </c>
      <c r="AA37" s="60">
        <v>2962185.740067672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-4981068.6658318238</v>
      </c>
      <c r="AT37" s="60">
        <v>-865366.06</v>
      </c>
      <c r="AU37" s="60">
        <v>-865366.06</v>
      </c>
      <c r="AV37" s="60">
        <v>0</v>
      </c>
      <c r="AW37" s="60">
        <v>-2120045.3199999994</v>
      </c>
      <c r="AX37" s="60">
        <v>-2555847.0099999998</v>
      </c>
      <c r="AY37" s="60">
        <v>-13381768.689999999</v>
      </c>
      <c r="AZ37" s="60">
        <v>-12192251.58</v>
      </c>
      <c r="BA37" s="60">
        <v>-3307888.27</v>
      </c>
      <c r="BB37" s="60">
        <v>0</v>
      </c>
      <c r="BC37" s="60">
        <v>2118371.16</v>
      </c>
      <c r="BD37" s="60">
        <v>10825921.68</v>
      </c>
      <c r="BE37" s="60">
        <v>435801.69000000018</v>
      </c>
      <c r="BF37" s="60">
        <v>1778591.11</v>
      </c>
      <c r="BG37" s="60">
        <v>2060147.02</v>
      </c>
      <c r="BH37" s="60">
        <v>0</v>
      </c>
      <c r="BI37" s="60">
        <v>0</v>
      </c>
      <c r="BJ37" s="60">
        <v>-281555.90999999997</v>
      </c>
      <c r="BK37" s="60">
        <v>-1342789.42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-1995657.2858318242</v>
      </c>
      <c r="BT37" s="60">
        <v>-1169636.31</v>
      </c>
      <c r="BU37" s="60">
        <v>-535333.33385210554</v>
      </c>
      <c r="BV37" s="60">
        <v>-22195.901140091646</v>
      </c>
      <c r="BW37" s="60">
        <v>0</v>
      </c>
      <c r="BX37" s="60">
        <v>-60434.947804993688</v>
      </c>
      <c r="BY37" s="60">
        <v>-161649.38842134978</v>
      </c>
      <c r="BZ37" s="60">
        <v>0</v>
      </c>
      <c r="CA37" s="60">
        <v>-46407.404613283354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14036565.824235849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992.26</v>
      </c>
      <c r="E38" s="60">
        <v>0</v>
      </c>
      <c r="F38" s="60">
        <v>0</v>
      </c>
      <c r="G38" s="60">
        <v>0</v>
      </c>
      <c r="H38" s="60">
        <v>0</v>
      </c>
      <c r="I38" s="60">
        <v>992.26</v>
      </c>
      <c r="J38" s="60">
        <v>992.26</v>
      </c>
      <c r="K38" s="60">
        <v>-1000.49</v>
      </c>
      <c r="L38" s="60">
        <v>1992.75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-64.98</v>
      </c>
      <c r="AT38" s="60">
        <v>0</v>
      </c>
      <c r="AU38" s="60">
        <v>0</v>
      </c>
      <c r="AV38" s="60">
        <v>0</v>
      </c>
      <c r="AW38" s="60">
        <v>-22.150000000000002</v>
      </c>
      <c r="AX38" s="60">
        <v>-22.150000000000002</v>
      </c>
      <c r="AY38" s="60">
        <v>-18.440000000000001</v>
      </c>
      <c r="AZ38" s="60">
        <v>0</v>
      </c>
      <c r="BA38" s="60">
        <v>-22.28</v>
      </c>
      <c r="BB38" s="60">
        <v>0</v>
      </c>
      <c r="BC38" s="60">
        <v>3.84</v>
      </c>
      <c r="BD38" s="60">
        <v>-3.7100000000000004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-42.83</v>
      </c>
      <c r="BT38" s="60">
        <v>0</v>
      </c>
      <c r="BU38" s="60">
        <v>-24.54</v>
      </c>
      <c r="BV38" s="60">
        <v>-5.05</v>
      </c>
      <c r="BW38" s="60">
        <v>0</v>
      </c>
      <c r="BX38" s="60">
        <v>-1.1200000000000001</v>
      </c>
      <c r="BY38" s="60">
        <v>-1.75</v>
      </c>
      <c r="BZ38" s="60">
        <v>0</v>
      </c>
      <c r="CA38" s="60">
        <v>-10.37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927.28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9988052.455058001</v>
      </c>
      <c r="E39" s="60">
        <v>2319859.6599999992</v>
      </c>
      <c r="F39" s="60">
        <v>10281749.609999999</v>
      </c>
      <c r="G39" s="60">
        <v>-7961889.9500000002</v>
      </c>
      <c r="H39" s="60">
        <v>0</v>
      </c>
      <c r="I39" s="60">
        <v>-691397.99000000022</v>
      </c>
      <c r="J39" s="60">
        <v>-2529900.3499999996</v>
      </c>
      <c r="K39" s="60">
        <v>-9016378.2599999998</v>
      </c>
      <c r="L39" s="60">
        <v>6486477.9100000001</v>
      </c>
      <c r="M39" s="60">
        <v>1838502.3599999994</v>
      </c>
      <c r="N39" s="60">
        <v>6759721.1399999997</v>
      </c>
      <c r="O39" s="60">
        <v>-4921218.78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8359590.7850580011</v>
      </c>
      <c r="AA39" s="60">
        <v>9247046.0566140004</v>
      </c>
      <c r="AB39" s="60">
        <v>831374.29388699995</v>
      </c>
      <c r="AC39" s="60">
        <v>-1830471.0437610003</v>
      </c>
      <c r="AD39" s="60">
        <v>62239.772744999995</v>
      </c>
      <c r="AE39" s="60">
        <v>0</v>
      </c>
      <c r="AF39" s="60">
        <v>49401.705572999999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26906.949999999997</v>
      </c>
      <c r="AO39" s="60">
        <v>-20180.21</v>
      </c>
      <c r="AP39" s="60">
        <v>0</v>
      </c>
      <c r="AQ39" s="60">
        <v>0</v>
      </c>
      <c r="AR39" s="60">
        <v>-6726.739999999998</v>
      </c>
      <c r="AS39" s="60">
        <v>-398788.16776600009</v>
      </c>
      <c r="AT39" s="60">
        <v>-91827.900000000081</v>
      </c>
      <c r="AU39" s="60">
        <v>-367311.62000000005</v>
      </c>
      <c r="AV39" s="60">
        <v>275483.71999999997</v>
      </c>
      <c r="AW39" s="60">
        <v>90451.540000000154</v>
      </c>
      <c r="AX39" s="60">
        <v>941061.4800000001</v>
      </c>
      <c r="AY39" s="60">
        <v>-124176.82999999999</v>
      </c>
      <c r="AZ39" s="60">
        <v>-279830.43</v>
      </c>
      <c r="BA39" s="60">
        <v>77605.63</v>
      </c>
      <c r="BB39" s="60">
        <v>0</v>
      </c>
      <c r="BC39" s="60">
        <v>78047.97</v>
      </c>
      <c r="BD39" s="60">
        <v>1065238.31</v>
      </c>
      <c r="BE39" s="60">
        <v>-850609.94</v>
      </c>
      <c r="BF39" s="60">
        <v>1602.5299999999843</v>
      </c>
      <c r="BG39" s="60">
        <v>209873.08</v>
      </c>
      <c r="BH39" s="60">
        <v>-103839.34</v>
      </c>
      <c r="BI39" s="60">
        <v>0</v>
      </c>
      <c r="BJ39" s="60">
        <v>-104431.21</v>
      </c>
      <c r="BK39" s="60">
        <v>-852212.47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-397411.80776600016</v>
      </c>
      <c r="BT39" s="60">
        <v>-946419.11750199995</v>
      </c>
      <c r="BU39" s="60">
        <v>-94592.821565999999</v>
      </c>
      <c r="BV39" s="60">
        <v>-139312.59531</v>
      </c>
      <c r="BW39" s="60">
        <v>0</v>
      </c>
      <c r="BX39" s="60">
        <v>-13631.983119999999</v>
      </c>
      <c r="BY39" s="60">
        <v>-79699.641587999999</v>
      </c>
      <c r="BZ39" s="60">
        <v>876252.17</v>
      </c>
      <c r="CA39" s="60">
        <v>-7.8186800000000005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9589264.2872920018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295589.89220241579</v>
      </c>
      <c r="E41" s="60">
        <v>549281.25999999989</v>
      </c>
      <c r="F41" s="60">
        <v>1097856.93</v>
      </c>
      <c r="G41" s="60">
        <v>-548575.67000000004</v>
      </c>
      <c r="H41" s="60">
        <v>0</v>
      </c>
      <c r="I41" s="60">
        <v>-319063.41000000003</v>
      </c>
      <c r="J41" s="60">
        <v>-678562.82000000007</v>
      </c>
      <c r="K41" s="60">
        <v>-926380.16</v>
      </c>
      <c r="L41" s="60">
        <v>247817.34</v>
      </c>
      <c r="M41" s="60">
        <v>359499.41000000003</v>
      </c>
      <c r="N41" s="60">
        <v>457765.96</v>
      </c>
      <c r="O41" s="60">
        <v>-98266.55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64397.752202415926</v>
      </c>
      <c r="AA41" s="60">
        <v>64397.752202415926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974.29</v>
      </c>
      <c r="AK41" s="60">
        <v>974.29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-218510.91999999995</v>
      </c>
      <c r="AT41" s="60">
        <v>0</v>
      </c>
      <c r="AU41" s="60">
        <v>0</v>
      </c>
      <c r="AV41" s="60">
        <v>0</v>
      </c>
      <c r="AW41" s="60">
        <v>-175122.08999999997</v>
      </c>
      <c r="AX41" s="60">
        <v>-318914.29000000004</v>
      </c>
      <c r="AY41" s="60">
        <v>-1099446.98</v>
      </c>
      <c r="AZ41" s="60">
        <v>0</v>
      </c>
      <c r="BA41" s="60">
        <v>-1251393.0900000001</v>
      </c>
      <c r="BB41" s="60">
        <v>0</v>
      </c>
      <c r="BC41" s="60">
        <v>151946.10999999999</v>
      </c>
      <c r="BD41" s="60">
        <v>780532.69</v>
      </c>
      <c r="BE41" s="60">
        <v>143792.20000000007</v>
      </c>
      <c r="BF41" s="60">
        <v>472703.56000000006</v>
      </c>
      <c r="BG41" s="60">
        <v>0</v>
      </c>
      <c r="BH41" s="60">
        <v>538032.29</v>
      </c>
      <c r="BI41" s="60">
        <v>0</v>
      </c>
      <c r="BJ41" s="60">
        <v>-65328.73</v>
      </c>
      <c r="BK41" s="60">
        <v>-328911.35999999999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-43388.829999999994</v>
      </c>
      <c r="BT41" s="60">
        <v>-42036.160000000003</v>
      </c>
      <c r="BU41" s="60">
        <v>-19364.349999999999</v>
      </c>
      <c r="BV41" s="60">
        <v>-6311.46</v>
      </c>
      <c r="BW41" s="60">
        <v>0</v>
      </c>
      <c r="BX41" s="60">
        <v>-5332.65</v>
      </c>
      <c r="BY41" s="60">
        <v>-3194.79</v>
      </c>
      <c r="BZ41" s="60">
        <v>33900.829999999994</v>
      </c>
      <c r="CA41" s="60">
        <v>-1050.25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77078.97220241584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-826359.16999999993</v>
      </c>
      <c r="E42" s="60">
        <v>-826359.16999999993</v>
      </c>
      <c r="F42" s="60">
        <v>0</v>
      </c>
      <c r="G42" s="60">
        <v>-826359.16999999993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-826359.16999999993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1204330.6199999999</v>
      </c>
      <c r="E43" s="60">
        <v>0</v>
      </c>
      <c r="F43" s="60">
        <v>0</v>
      </c>
      <c r="G43" s="60">
        <v>0</v>
      </c>
      <c r="H43" s="60">
        <v>0</v>
      </c>
      <c r="I43" s="60">
        <v>1119330.6199999999</v>
      </c>
      <c r="J43" s="60">
        <v>1287693.96</v>
      </c>
      <c r="K43" s="60">
        <v>0</v>
      </c>
      <c r="L43" s="60">
        <v>1287693.96</v>
      </c>
      <c r="M43" s="60">
        <v>-168363.34</v>
      </c>
      <c r="N43" s="60">
        <v>0</v>
      </c>
      <c r="O43" s="60">
        <v>-168363.34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85000</v>
      </c>
      <c r="AN43" s="60">
        <v>85000</v>
      </c>
      <c r="AO43" s="60">
        <v>0</v>
      </c>
      <c r="AP43" s="60">
        <v>0</v>
      </c>
      <c r="AQ43" s="60">
        <v>0</v>
      </c>
      <c r="AR43" s="60">
        <v>0</v>
      </c>
      <c r="AS43" s="60">
        <v>290426.91505974671</v>
      </c>
      <c r="AT43" s="60">
        <v>-2153913.9</v>
      </c>
      <c r="AU43" s="60">
        <v>-2153913.9</v>
      </c>
      <c r="AV43" s="60">
        <v>0</v>
      </c>
      <c r="AW43" s="60">
        <v>3162833.9</v>
      </c>
      <c r="AX43" s="60">
        <v>3447421.86</v>
      </c>
      <c r="AY43" s="60">
        <v>-391436.44</v>
      </c>
      <c r="AZ43" s="60">
        <v>-391436.44</v>
      </c>
      <c r="BA43" s="60">
        <v>0</v>
      </c>
      <c r="BB43" s="60">
        <v>0</v>
      </c>
      <c r="BC43" s="60">
        <v>0</v>
      </c>
      <c r="BD43" s="60">
        <v>3838858.3</v>
      </c>
      <c r="BE43" s="60">
        <v>-284587.96000000002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-284587.96000000002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-718493.08494025329</v>
      </c>
      <c r="BT43" s="60">
        <v>-213265.09</v>
      </c>
      <c r="BU43" s="60">
        <v>-364694.92184937291</v>
      </c>
      <c r="BV43" s="60">
        <v>-145203.93715246848</v>
      </c>
      <c r="BW43" s="60">
        <v>0</v>
      </c>
      <c r="BX43" s="60">
        <v>-1225.3145790880928</v>
      </c>
      <c r="BY43" s="60">
        <v>-7572.8913593237976</v>
      </c>
      <c r="BZ43" s="60">
        <v>13469.07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1494757.5350597466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3254137.8259322653</v>
      </c>
      <c r="E44" s="60">
        <v>276073.5</v>
      </c>
      <c r="F44" s="60">
        <v>276073.5</v>
      </c>
      <c r="G44" s="60">
        <v>0</v>
      </c>
      <c r="H44" s="60">
        <v>0</v>
      </c>
      <c r="I44" s="60">
        <v>-184476.49</v>
      </c>
      <c r="J44" s="60">
        <v>-184476.49</v>
      </c>
      <c r="K44" s="60">
        <v>-184476.49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3162540.815932265</v>
      </c>
      <c r="AA44" s="60">
        <v>2451378.1265763277</v>
      </c>
      <c r="AB44" s="60">
        <v>0</v>
      </c>
      <c r="AC44" s="60">
        <v>0</v>
      </c>
      <c r="AD44" s="60">
        <v>37134.267375414332</v>
      </c>
      <c r="AE44" s="60">
        <v>0</v>
      </c>
      <c r="AF44" s="60">
        <v>0</v>
      </c>
      <c r="AG44" s="60">
        <v>0</v>
      </c>
      <c r="AH44" s="60">
        <v>0</v>
      </c>
      <c r="AI44" s="60">
        <v>674028.42198052316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-46601.308405167256</v>
      </c>
      <c r="AT44" s="60">
        <v>0</v>
      </c>
      <c r="AU44" s="60">
        <v>0</v>
      </c>
      <c r="AV44" s="60">
        <v>0</v>
      </c>
      <c r="AW44" s="60">
        <v>875</v>
      </c>
      <c r="AX44" s="60">
        <v>875</v>
      </c>
      <c r="AY44" s="60">
        <v>22095</v>
      </c>
      <c r="AZ44" s="60">
        <v>0</v>
      </c>
      <c r="BA44" s="60">
        <v>20370</v>
      </c>
      <c r="BB44" s="60">
        <v>0</v>
      </c>
      <c r="BC44" s="60">
        <v>1725</v>
      </c>
      <c r="BD44" s="60">
        <v>-21220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-47476.308405167256</v>
      </c>
      <c r="BT44" s="60">
        <v>-9159.64</v>
      </c>
      <c r="BU44" s="60">
        <v>-20322.903945916911</v>
      </c>
      <c r="BV44" s="60">
        <v>-15560.021416833562</v>
      </c>
      <c r="BW44" s="60">
        <v>0</v>
      </c>
      <c r="BX44" s="60">
        <v>-121.85819276431278</v>
      </c>
      <c r="BY44" s="60">
        <v>-2311.8848496524733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3207536.5175270978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-110822.04000000001</v>
      </c>
      <c r="E49" s="60">
        <v>-110822.04000000001</v>
      </c>
      <c r="F49" s="60">
        <v>0</v>
      </c>
      <c r="G49" s="60">
        <v>-110822.04000000001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-9110.75</v>
      </c>
      <c r="AT49" s="60">
        <v>0</v>
      </c>
      <c r="AU49" s="60">
        <v>0</v>
      </c>
      <c r="AV49" s="60">
        <v>0</v>
      </c>
      <c r="AW49" s="60">
        <v>-693.48999999999978</v>
      </c>
      <c r="AX49" s="60">
        <v>-693.48999999999978</v>
      </c>
      <c r="AY49" s="60">
        <v>-3626.64</v>
      </c>
      <c r="AZ49" s="60">
        <v>-7</v>
      </c>
      <c r="BA49" s="60">
        <v>-3619.64</v>
      </c>
      <c r="BB49" s="60">
        <v>0</v>
      </c>
      <c r="BC49" s="60">
        <v>0</v>
      </c>
      <c r="BD49" s="60">
        <v>2933.15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-8417.26</v>
      </c>
      <c r="BT49" s="60">
        <v>0</v>
      </c>
      <c r="BU49" s="60">
        <v>-6637.27</v>
      </c>
      <c r="BV49" s="60">
        <v>-81.61</v>
      </c>
      <c r="BW49" s="60">
        <v>0</v>
      </c>
      <c r="BX49" s="60">
        <v>-9.65</v>
      </c>
      <c r="BY49" s="60">
        <v>-1424.16</v>
      </c>
      <c r="BZ49" s="60">
        <v>0</v>
      </c>
      <c r="CA49" s="60">
        <v>-264.57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-119932.79000000001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217990192.72</v>
      </c>
      <c r="E74" s="60">
        <v>157709558.53</v>
      </c>
      <c r="F74" s="60">
        <v>157820288.86000001</v>
      </c>
      <c r="G74" s="60">
        <v>-110730.33</v>
      </c>
      <c r="H74" s="60">
        <v>0</v>
      </c>
      <c r="I74" s="60">
        <v>57130327.719999991</v>
      </c>
      <c r="J74" s="60">
        <v>57362113.539999992</v>
      </c>
      <c r="K74" s="60">
        <v>-175007572.02000001</v>
      </c>
      <c r="L74" s="60">
        <v>232369685.56</v>
      </c>
      <c r="M74" s="60">
        <v>-231785.82000000004</v>
      </c>
      <c r="N74" s="60">
        <v>193136.83</v>
      </c>
      <c r="O74" s="60">
        <v>-424922.65</v>
      </c>
      <c r="P74" s="60">
        <v>0</v>
      </c>
      <c r="Q74" s="60">
        <v>0</v>
      </c>
      <c r="R74" s="60">
        <v>0</v>
      </c>
      <c r="S74" s="60">
        <v>353586.43</v>
      </c>
      <c r="T74" s="60">
        <v>355023.51</v>
      </c>
      <c r="U74" s="60">
        <v>-1085237.79</v>
      </c>
      <c r="V74" s="60">
        <v>1440261.3</v>
      </c>
      <c r="W74" s="60">
        <v>-1437.08</v>
      </c>
      <c r="X74" s="60">
        <v>1197.44</v>
      </c>
      <c r="Y74" s="60">
        <v>-2634.52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2796720.04</v>
      </c>
      <c r="AK74" s="60">
        <v>2796720.04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-306641414.01999998</v>
      </c>
      <c r="AT74" s="60">
        <v>-195976371.87</v>
      </c>
      <c r="AU74" s="60">
        <v>-198218662.24000001</v>
      </c>
      <c r="AV74" s="60">
        <v>2242290.37</v>
      </c>
      <c r="AW74" s="60">
        <v>-49286660.309999987</v>
      </c>
      <c r="AX74" s="60">
        <v>-94581045.449999988</v>
      </c>
      <c r="AY74" s="60">
        <v>-580001723.65999997</v>
      </c>
      <c r="AZ74" s="60">
        <v>-661936079.66999996</v>
      </c>
      <c r="BA74" s="60">
        <v>81934356.010000005</v>
      </c>
      <c r="BB74" s="60">
        <v>0</v>
      </c>
      <c r="BC74" s="60">
        <v>0</v>
      </c>
      <c r="BD74" s="60">
        <v>485420678.20999998</v>
      </c>
      <c r="BE74" s="60">
        <v>45294385.140000001</v>
      </c>
      <c r="BF74" s="60">
        <v>80857737.140000001</v>
      </c>
      <c r="BG74" s="60">
        <v>104067306.3</v>
      </c>
      <c r="BH74" s="60">
        <v>-23209569.16</v>
      </c>
      <c r="BI74" s="60">
        <v>0</v>
      </c>
      <c r="BJ74" s="60">
        <v>0</v>
      </c>
      <c r="BK74" s="60">
        <v>-35563352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-61378381.840000004</v>
      </c>
      <c r="BT74" s="60">
        <v>-43724344.450000003</v>
      </c>
      <c r="BU74" s="60">
        <v>-12736350.5</v>
      </c>
      <c r="BV74" s="60">
        <v>-3036714.58</v>
      </c>
      <c r="BW74" s="60">
        <v>0</v>
      </c>
      <c r="BX74" s="60">
        <v>0</v>
      </c>
      <c r="BY74" s="60">
        <v>-859989.28</v>
      </c>
      <c r="BZ74" s="60">
        <v>62348.81</v>
      </c>
      <c r="CA74" s="60">
        <v>-1083331.8400000001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-88651221.299999982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4863678.7200000016</v>
      </c>
      <c r="E75" s="60">
        <v>2835707.4500000011</v>
      </c>
      <c r="F75" s="60">
        <v>5689969.0500000007</v>
      </c>
      <c r="G75" s="60">
        <v>-2854261.5999999996</v>
      </c>
      <c r="H75" s="60">
        <v>0</v>
      </c>
      <c r="I75" s="60">
        <v>685506.20000000019</v>
      </c>
      <c r="J75" s="60">
        <v>1434814.4500000002</v>
      </c>
      <c r="K75" s="60">
        <v>-3182168.3600000003</v>
      </c>
      <c r="L75" s="60">
        <v>4616982.8100000005</v>
      </c>
      <c r="M75" s="60">
        <v>-749308.25</v>
      </c>
      <c r="N75" s="60">
        <v>1596963.46</v>
      </c>
      <c r="O75" s="60">
        <v>-2346271.71</v>
      </c>
      <c r="P75" s="60">
        <v>0</v>
      </c>
      <c r="Q75" s="60">
        <v>0</v>
      </c>
      <c r="R75" s="60">
        <v>0</v>
      </c>
      <c r="S75" s="60">
        <v>1342465.07</v>
      </c>
      <c r="T75" s="60">
        <v>2729601.62</v>
      </c>
      <c r="U75" s="60">
        <v>0</v>
      </c>
      <c r="V75" s="60">
        <v>2729601.62</v>
      </c>
      <c r="W75" s="60">
        <v>-1387136.55</v>
      </c>
      <c r="X75" s="60">
        <v>0</v>
      </c>
      <c r="Y75" s="60">
        <v>-1387136.55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-38486788.493627273</v>
      </c>
      <c r="AT75" s="60">
        <v>-3215210.78</v>
      </c>
      <c r="AU75" s="60">
        <v>-6477593.96</v>
      </c>
      <c r="AV75" s="60">
        <v>3262383.18</v>
      </c>
      <c r="AW75" s="60">
        <v>-166288.43000000715</v>
      </c>
      <c r="AX75" s="60">
        <v>637815.25999999791</v>
      </c>
      <c r="AY75" s="60">
        <v>-55269958.350000001</v>
      </c>
      <c r="AZ75" s="60">
        <v>-32695816.400000002</v>
      </c>
      <c r="BA75" s="60">
        <v>-22574141.949999999</v>
      </c>
      <c r="BB75" s="60">
        <v>0</v>
      </c>
      <c r="BC75" s="60">
        <v>0</v>
      </c>
      <c r="BD75" s="60">
        <v>55907773.609999999</v>
      </c>
      <c r="BE75" s="60">
        <v>-804103.69000000507</v>
      </c>
      <c r="BF75" s="60">
        <v>43163835.609999999</v>
      </c>
      <c r="BG75" s="60">
        <v>26320271.530000001</v>
      </c>
      <c r="BH75" s="60">
        <v>16843564.079999998</v>
      </c>
      <c r="BI75" s="60">
        <v>0</v>
      </c>
      <c r="BJ75" s="60">
        <v>0</v>
      </c>
      <c r="BK75" s="60">
        <v>-43967939.300000004</v>
      </c>
      <c r="BL75" s="60">
        <v>0</v>
      </c>
      <c r="BM75" s="60">
        <v>0</v>
      </c>
      <c r="BN75" s="60">
        <v>0</v>
      </c>
      <c r="BO75" s="60">
        <v>-34556982.299999997</v>
      </c>
      <c r="BP75" s="60">
        <v>-34556982.299999997</v>
      </c>
      <c r="BQ75" s="60">
        <v>0</v>
      </c>
      <c r="BR75" s="60">
        <v>0</v>
      </c>
      <c r="BS75" s="60">
        <v>-548306.98362726509</v>
      </c>
      <c r="BT75" s="60">
        <v>-1391882.5699999998</v>
      </c>
      <c r="BU75" s="60">
        <v>-154923.69097090719</v>
      </c>
      <c r="BV75" s="60">
        <v>-75556.63254356361</v>
      </c>
      <c r="BW75" s="60">
        <v>0</v>
      </c>
      <c r="BX75" s="60">
        <v>0</v>
      </c>
      <c r="BY75" s="60">
        <v>-284.00141541015716</v>
      </c>
      <c r="BZ75" s="60">
        <v>1076564.3600000001</v>
      </c>
      <c r="CA75" s="60">
        <v>-2224.4486973844946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-33623109.773627274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172656681.65999997</v>
      </c>
      <c r="E76" s="60">
        <v>108091382.05999997</v>
      </c>
      <c r="F76" s="60">
        <v>135815445.45999998</v>
      </c>
      <c r="G76" s="60">
        <v>-27724063.399999999</v>
      </c>
      <c r="H76" s="60">
        <v>0</v>
      </c>
      <c r="I76" s="60">
        <v>4635801.349999994</v>
      </c>
      <c r="J76" s="60">
        <v>4635801.349999994</v>
      </c>
      <c r="K76" s="60">
        <v>-81937846</v>
      </c>
      <c r="L76" s="60">
        <v>86573647.349999994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40017136.609999999</v>
      </c>
      <c r="T76" s="60">
        <v>40017136.609999999</v>
      </c>
      <c r="U76" s="60">
        <v>0</v>
      </c>
      <c r="V76" s="60">
        <v>40017136.609999999</v>
      </c>
      <c r="W76" s="60">
        <v>0</v>
      </c>
      <c r="X76" s="60">
        <v>0</v>
      </c>
      <c r="Y76" s="60">
        <v>0</v>
      </c>
      <c r="Z76" s="60">
        <v>19911038.949999999</v>
      </c>
      <c r="AA76" s="60">
        <v>16267298.629999999</v>
      </c>
      <c r="AB76" s="60">
        <v>1264676.5</v>
      </c>
      <c r="AC76" s="60">
        <v>1855392.3</v>
      </c>
      <c r="AD76" s="60">
        <v>523671.52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1322.69</v>
      </c>
      <c r="AK76" s="60">
        <v>1322.69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-190470957.81999996</v>
      </c>
      <c r="AT76" s="60">
        <v>-42313265.68</v>
      </c>
      <c r="AU76" s="60">
        <v>-42313265.68</v>
      </c>
      <c r="AV76" s="60">
        <v>0</v>
      </c>
      <c r="AW76" s="60">
        <v>-116747509.43999995</v>
      </c>
      <c r="AX76" s="60">
        <v>-119551756.97999996</v>
      </c>
      <c r="AY76" s="60">
        <v>-399558440.42000002</v>
      </c>
      <c r="AZ76" s="60">
        <v>-182130746.63000003</v>
      </c>
      <c r="BA76" s="60">
        <v>-186234893.34</v>
      </c>
      <c r="BB76" s="60">
        <v>0</v>
      </c>
      <c r="BC76" s="60">
        <v>-31192800.449999999</v>
      </c>
      <c r="BD76" s="60">
        <v>280006683.44000006</v>
      </c>
      <c r="BE76" s="60">
        <v>2804247.54</v>
      </c>
      <c r="BF76" s="60">
        <v>2804247.54</v>
      </c>
      <c r="BG76" s="60">
        <v>1892042.83</v>
      </c>
      <c r="BH76" s="60">
        <v>693282.21</v>
      </c>
      <c r="BI76" s="60">
        <v>0</v>
      </c>
      <c r="BJ76" s="60">
        <v>218922.5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-31403662.369999997</v>
      </c>
      <c r="BT76" s="60">
        <v>-25068633.559999999</v>
      </c>
      <c r="BU76" s="60">
        <v>-3497097.99</v>
      </c>
      <c r="BV76" s="60">
        <v>-898382.5</v>
      </c>
      <c r="BW76" s="60">
        <v>0</v>
      </c>
      <c r="BX76" s="60">
        <v>0</v>
      </c>
      <c r="BY76" s="60">
        <v>-1939548.32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-6520.33</v>
      </c>
      <c r="CJ76" s="60">
        <v>-6520.33</v>
      </c>
      <c r="CK76" s="60">
        <v>0</v>
      </c>
      <c r="CL76" s="60">
        <v>-17814276.159999996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-15008437.390000001</v>
      </c>
      <c r="E77" s="60">
        <v>1318419.3899999992</v>
      </c>
      <c r="F77" s="60">
        <v>5060839.5299999993</v>
      </c>
      <c r="G77" s="60">
        <v>-3742420.14</v>
      </c>
      <c r="H77" s="60">
        <v>0</v>
      </c>
      <c r="I77" s="60">
        <v>-675936.24999999953</v>
      </c>
      <c r="J77" s="60">
        <v>-675936.24999999953</v>
      </c>
      <c r="K77" s="60">
        <v>-2504977.3899999997</v>
      </c>
      <c r="L77" s="60">
        <v>1829041.1400000001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-15650920.529999999</v>
      </c>
      <c r="T77" s="60">
        <v>-15650920.529999999</v>
      </c>
      <c r="U77" s="60">
        <v>-15650920.529999999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-6068736.5599999996</v>
      </c>
      <c r="AT77" s="60">
        <v>-4178876.99</v>
      </c>
      <c r="AU77" s="60">
        <v>-4178876.99</v>
      </c>
      <c r="AV77" s="60">
        <v>0</v>
      </c>
      <c r="AW77" s="60">
        <v>-1140573.3899999997</v>
      </c>
      <c r="AX77" s="60">
        <v>-1027574.2699999996</v>
      </c>
      <c r="AY77" s="60">
        <v>5615010.8100000005</v>
      </c>
      <c r="AZ77" s="60">
        <v>-3584545.51</v>
      </c>
      <c r="BA77" s="60">
        <v>8761202.6400000006</v>
      </c>
      <c r="BB77" s="60">
        <v>0</v>
      </c>
      <c r="BC77" s="60">
        <v>438353.68000000005</v>
      </c>
      <c r="BD77" s="60">
        <v>-6642585.0800000001</v>
      </c>
      <c r="BE77" s="60">
        <v>-112999.12000000011</v>
      </c>
      <c r="BF77" s="60">
        <v>-4626787.46</v>
      </c>
      <c r="BG77" s="60">
        <v>0</v>
      </c>
      <c r="BH77" s="60">
        <v>-4265582.58</v>
      </c>
      <c r="BI77" s="60">
        <v>0</v>
      </c>
      <c r="BJ77" s="60">
        <v>-361204.88</v>
      </c>
      <c r="BK77" s="60">
        <v>4513788.34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-749286.17999999993</v>
      </c>
      <c r="BT77" s="60">
        <v>-634519.76</v>
      </c>
      <c r="BU77" s="60">
        <v>-64985.440000000002</v>
      </c>
      <c r="BV77" s="60">
        <v>-12123.32</v>
      </c>
      <c r="BW77" s="60">
        <v>0</v>
      </c>
      <c r="BX77" s="60">
        <v>0</v>
      </c>
      <c r="BY77" s="60">
        <v>-37657.660000000003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-21077173.949999999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2694334882.0627465</v>
      </c>
      <c r="E78" s="63">
        <v>2410888132.1099997</v>
      </c>
      <c r="F78" s="63">
        <v>4672942800.1999998</v>
      </c>
      <c r="G78" s="63">
        <v>-2262054668.0899997</v>
      </c>
      <c r="H78" s="63">
        <v>0</v>
      </c>
      <c r="I78" s="63">
        <v>-394662943.16000026</v>
      </c>
      <c r="J78" s="63">
        <v>-389160645.02999997</v>
      </c>
      <c r="K78" s="63">
        <v>-5043007562.0900002</v>
      </c>
      <c r="L78" s="63">
        <v>4653846917.0600004</v>
      </c>
      <c r="M78" s="63">
        <v>-5502298.1300003082</v>
      </c>
      <c r="N78" s="63">
        <v>2453040823.7999992</v>
      </c>
      <c r="O78" s="63">
        <v>-2458543121.9300013</v>
      </c>
      <c r="P78" s="63">
        <v>0</v>
      </c>
      <c r="Q78" s="63">
        <v>0</v>
      </c>
      <c r="R78" s="63">
        <v>0</v>
      </c>
      <c r="S78" s="63">
        <v>6839106.6900000004</v>
      </c>
      <c r="T78" s="63">
        <v>35169984.039999999</v>
      </c>
      <c r="U78" s="63">
        <v>-23241742.18</v>
      </c>
      <c r="V78" s="63">
        <v>58411726.220000006</v>
      </c>
      <c r="W78" s="63">
        <v>-28330877.350000001</v>
      </c>
      <c r="X78" s="63">
        <v>19610641.84</v>
      </c>
      <c r="Y78" s="63">
        <v>-47941519.190000005</v>
      </c>
      <c r="Z78" s="63">
        <v>646668541.692747</v>
      </c>
      <c r="AA78" s="63">
        <v>376771415.16228348</v>
      </c>
      <c r="AB78" s="63">
        <v>30495135.155495033</v>
      </c>
      <c r="AC78" s="63">
        <v>173886150.97963005</v>
      </c>
      <c r="AD78" s="63">
        <v>39611646.912755951</v>
      </c>
      <c r="AE78" s="63">
        <v>17568135.900090918</v>
      </c>
      <c r="AF78" s="63">
        <v>3745430.3714596503</v>
      </c>
      <c r="AG78" s="63">
        <v>5231010.537356996</v>
      </c>
      <c r="AH78" s="63">
        <v>-1328652.19</v>
      </c>
      <c r="AI78" s="63">
        <v>688268.8636745814</v>
      </c>
      <c r="AJ78" s="63">
        <v>486303.21999999951</v>
      </c>
      <c r="AK78" s="63">
        <v>486303.21999999951</v>
      </c>
      <c r="AL78" s="63">
        <v>0</v>
      </c>
      <c r="AM78" s="63">
        <v>24115741.50999999</v>
      </c>
      <c r="AN78" s="63">
        <v>176423431.25999996</v>
      </c>
      <c r="AO78" s="63">
        <v>-118436100.27</v>
      </c>
      <c r="AP78" s="63">
        <v>54.75</v>
      </c>
      <c r="AQ78" s="63">
        <v>-49.28</v>
      </c>
      <c r="AR78" s="63">
        <v>-33871594.950000003</v>
      </c>
      <c r="AS78" s="63">
        <v>-2095138529.2156625</v>
      </c>
      <c r="AT78" s="63">
        <v>-1401580133.8380003</v>
      </c>
      <c r="AU78" s="63">
        <v>-2607772333.0900002</v>
      </c>
      <c r="AV78" s="63">
        <v>1206192199.2520001</v>
      </c>
      <c r="AW78" s="63">
        <v>-281968691.38000023</v>
      </c>
      <c r="AX78" s="63">
        <v>-407405623.9600001</v>
      </c>
      <c r="AY78" s="63">
        <v>-6252725315.789999</v>
      </c>
      <c r="AZ78" s="63">
        <v>-5869978980.6745434</v>
      </c>
      <c r="BA78" s="63">
        <v>-1311515948.2854559</v>
      </c>
      <c r="BB78" s="63">
        <v>0</v>
      </c>
      <c r="BC78" s="63">
        <v>928769613.17000031</v>
      </c>
      <c r="BD78" s="63">
        <v>5845319691.8299999</v>
      </c>
      <c r="BE78" s="63">
        <v>125436932.57999989</v>
      </c>
      <c r="BF78" s="63">
        <v>3659524883.5399995</v>
      </c>
      <c r="BG78" s="63">
        <v>3537953590.9200006</v>
      </c>
      <c r="BH78" s="63">
        <v>551183239.28999984</v>
      </c>
      <c r="BI78" s="63">
        <v>0</v>
      </c>
      <c r="BJ78" s="63">
        <v>-429611946.66999996</v>
      </c>
      <c r="BK78" s="63">
        <v>-3534087950.96</v>
      </c>
      <c r="BL78" s="63">
        <v>-838</v>
      </c>
      <c r="BM78" s="63">
        <v>-21290</v>
      </c>
      <c r="BN78" s="63">
        <v>20452</v>
      </c>
      <c r="BO78" s="63">
        <v>-3725405.4</v>
      </c>
      <c r="BP78" s="63">
        <v>-3725405.4</v>
      </c>
      <c r="BQ78" s="63">
        <v>0</v>
      </c>
      <c r="BR78" s="63">
        <v>0</v>
      </c>
      <c r="BS78" s="63">
        <v>-399981831.9876616</v>
      </c>
      <c r="BT78" s="63">
        <v>-395467609.19750208</v>
      </c>
      <c r="BU78" s="63">
        <v>-179489202.14516538</v>
      </c>
      <c r="BV78" s="63">
        <v>-35639495.1488434</v>
      </c>
      <c r="BW78" s="63">
        <v>-3617.2400000000002</v>
      </c>
      <c r="BX78" s="63">
        <v>-11607102.980096458</v>
      </c>
      <c r="BY78" s="63">
        <v>-10388010.097198315</v>
      </c>
      <c r="BZ78" s="63">
        <v>243032140.83999997</v>
      </c>
      <c r="CA78" s="63">
        <v>-10418936.018856168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-7881628.6100000003</v>
      </c>
      <c r="CJ78" s="63">
        <v>-7881628.6100000003</v>
      </c>
      <c r="CK78" s="63">
        <v>0</v>
      </c>
      <c r="CL78" s="63">
        <v>599196352.84708452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380502115.70999998</v>
      </c>
      <c r="E80" s="63">
        <v>269955067.42999995</v>
      </c>
      <c r="F80" s="63">
        <v>304386542.89999998</v>
      </c>
      <c r="G80" s="63">
        <v>-34431475.469999999</v>
      </c>
      <c r="H80" s="63">
        <v>0</v>
      </c>
      <c r="I80" s="63">
        <v>61775699.019999988</v>
      </c>
      <c r="J80" s="63">
        <v>62756793.089999989</v>
      </c>
      <c r="K80" s="63">
        <v>-262632563.77000001</v>
      </c>
      <c r="L80" s="63">
        <v>325389356.86000001</v>
      </c>
      <c r="M80" s="63">
        <v>-981094.07000000007</v>
      </c>
      <c r="N80" s="63">
        <v>1790100.29</v>
      </c>
      <c r="O80" s="63">
        <v>-2771194.36</v>
      </c>
      <c r="P80" s="63">
        <v>0</v>
      </c>
      <c r="Q80" s="63">
        <v>0</v>
      </c>
      <c r="R80" s="63">
        <v>0</v>
      </c>
      <c r="S80" s="63">
        <v>26062267.579999998</v>
      </c>
      <c r="T80" s="63">
        <v>27450841.210000001</v>
      </c>
      <c r="U80" s="63">
        <v>-16736158.32</v>
      </c>
      <c r="V80" s="63">
        <v>44186999.530000001</v>
      </c>
      <c r="W80" s="63">
        <v>-1388573.6300000001</v>
      </c>
      <c r="X80" s="63">
        <v>1197.44</v>
      </c>
      <c r="Y80" s="63">
        <v>-1389771.07</v>
      </c>
      <c r="Z80" s="63">
        <v>19911038.949999999</v>
      </c>
      <c r="AA80" s="63">
        <v>16267298.629999999</v>
      </c>
      <c r="AB80" s="63">
        <v>1264676.5</v>
      </c>
      <c r="AC80" s="63">
        <v>1855392.3</v>
      </c>
      <c r="AD80" s="63">
        <v>523671.52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2798042.73</v>
      </c>
      <c r="AK80" s="63">
        <v>2798042.73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-541667896.89362717</v>
      </c>
      <c r="AT80" s="63">
        <v>-245683725.32000002</v>
      </c>
      <c r="AU80" s="63">
        <v>-251188398.87000003</v>
      </c>
      <c r="AV80" s="63">
        <v>5504673.5500000007</v>
      </c>
      <c r="AW80" s="63">
        <v>-167341031.56999993</v>
      </c>
      <c r="AX80" s="63">
        <v>-214522561.43999997</v>
      </c>
      <c r="AY80" s="63">
        <v>-1029215111.6200001</v>
      </c>
      <c r="AZ80" s="63">
        <v>-880347188.20999992</v>
      </c>
      <c r="BA80" s="63">
        <v>-118113476.64</v>
      </c>
      <c r="BB80" s="63">
        <v>0</v>
      </c>
      <c r="BC80" s="63">
        <v>-30754446.77</v>
      </c>
      <c r="BD80" s="63">
        <v>814692550.17999995</v>
      </c>
      <c r="BE80" s="63">
        <v>47181529.869999997</v>
      </c>
      <c r="BF80" s="63">
        <v>122199032.83000001</v>
      </c>
      <c r="BG80" s="63">
        <v>132279620.66</v>
      </c>
      <c r="BH80" s="63">
        <v>-9938305.450000003</v>
      </c>
      <c r="BI80" s="63">
        <v>0</v>
      </c>
      <c r="BJ80" s="63">
        <v>-142282.38</v>
      </c>
      <c r="BK80" s="63">
        <v>-75017502.960000008</v>
      </c>
      <c r="BL80" s="63">
        <v>0</v>
      </c>
      <c r="BM80" s="63">
        <v>0</v>
      </c>
      <c r="BN80" s="63">
        <v>0</v>
      </c>
      <c r="BO80" s="63">
        <v>-34556982.299999997</v>
      </c>
      <c r="BP80" s="63">
        <v>-34556982.299999997</v>
      </c>
      <c r="BQ80" s="63">
        <v>0</v>
      </c>
      <c r="BR80" s="63">
        <v>0</v>
      </c>
      <c r="BS80" s="63">
        <v>-94079637.373627275</v>
      </c>
      <c r="BT80" s="63">
        <v>-70819380.340000004</v>
      </c>
      <c r="BU80" s="63">
        <v>-16453357.620970907</v>
      </c>
      <c r="BV80" s="63">
        <v>-4022777.0325435637</v>
      </c>
      <c r="BW80" s="63">
        <v>0</v>
      </c>
      <c r="BX80" s="63">
        <v>0</v>
      </c>
      <c r="BY80" s="63">
        <v>-2837479.2614154103</v>
      </c>
      <c r="BZ80" s="63">
        <v>1138913.1700000002</v>
      </c>
      <c r="CA80" s="63">
        <v>-1085556.2886973845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-6520.33</v>
      </c>
      <c r="CJ80" s="63">
        <v>-6520.33</v>
      </c>
      <c r="CK80" s="63">
        <v>0</v>
      </c>
      <c r="CL80" s="63">
        <v>-161165781.18362725</v>
      </c>
    </row>
    <row r="81" spans="1:90">
      <c r="A81" s="45" t="s">
        <v>134</v>
      </c>
      <c r="B81" s="62">
        <v>9003</v>
      </c>
      <c r="C81" s="59" t="s">
        <v>383</v>
      </c>
      <c r="D81" s="63">
        <v>2694334882.0627465</v>
      </c>
      <c r="E81" s="63">
        <v>2410888132.1099997</v>
      </c>
      <c r="F81" s="63">
        <v>4672942800.1999998</v>
      </c>
      <c r="G81" s="63">
        <v>-2262054668.0899997</v>
      </c>
      <c r="H81" s="63">
        <v>0</v>
      </c>
      <c r="I81" s="63">
        <v>-394662943.16000026</v>
      </c>
      <c r="J81" s="63">
        <v>-389160645.02999997</v>
      </c>
      <c r="K81" s="63">
        <v>-5043007562.0900002</v>
      </c>
      <c r="L81" s="63">
        <v>4653846917.0600004</v>
      </c>
      <c r="M81" s="63">
        <v>-5502298.1300003082</v>
      </c>
      <c r="N81" s="63">
        <v>2453040823.7999992</v>
      </c>
      <c r="O81" s="63">
        <v>-2458543121.9300013</v>
      </c>
      <c r="P81" s="63">
        <v>0</v>
      </c>
      <c r="Q81" s="63">
        <v>0</v>
      </c>
      <c r="R81" s="63">
        <v>0</v>
      </c>
      <c r="S81" s="63">
        <v>6839106.6900000004</v>
      </c>
      <c r="T81" s="63">
        <v>35169984.039999999</v>
      </c>
      <c r="U81" s="63">
        <v>-23241742.18</v>
      </c>
      <c r="V81" s="63">
        <v>58411726.220000006</v>
      </c>
      <c r="W81" s="63">
        <v>-28330877.350000001</v>
      </c>
      <c r="X81" s="63">
        <v>19610641.84</v>
      </c>
      <c r="Y81" s="63">
        <v>-47941519.190000005</v>
      </c>
      <c r="Z81" s="63">
        <v>646668541.692747</v>
      </c>
      <c r="AA81" s="63">
        <v>376771415.16228348</v>
      </c>
      <c r="AB81" s="63">
        <v>30495135.155495033</v>
      </c>
      <c r="AC81" s="63">
        <v>173886150.97963005</v>
      </c>
      <c r="AD81" s="63">
        <v>39611646.912755951</v>
      </c>
      <c r="AE81" s="63">
        <v>17568135.900090918</v>
      </c>
      <c r="AF81" s="63">
        <v>3745430.3714596503</v>
      </c>
      <c r="AG81" s="63">
        <v>5231010.537356996</v>
      </c>
      <c r="AH81" s="63">
        <v>-1328652.19</v>
      </c>
      <c r="AI81" s="63">
        <v>688268.8636745814</v>
      </c>
      <c r="AJ81" s="63">
        <v>486303.21999999951</v>
      </c>
      <c r="AK81" s="63">
        <v>486303.21999999951</v>
      </c>
      <c r="AL81" s="63">
        <v>0</v>
      </c>
      <c r="AM81" s="63">
        <v>24115741.50999999</v>
      </c>
      <c r="AN81" s="63">
        <v>176423431.25999996</v>
      </c>
      <c r="AO81" s="63">
        <v>-118436100.27</v>
      </c>
      <c r="AP81" s="63">
        <v>54.75</v>
      </c>
      <c r="AQ81" s="63">
        <v>-49.28</v>
      </c>
      <c r="AR81" s="63">
        <v>-33871594.950000003</v>
      </c>
      <c r="AS81" s="63">
        <v>-2095138529.2156625</v>
      </c>
      <c r="AT81" s="63">
        <v>-1401580133.8380003</v>
      </c>
      <c r="AU81" s="63">
        <v>-2607772333.0900002</v>
      </c>
      <c r="AV81" s="63">
        <v>1206192199.2520001</v>
      </c>
      <c r="AW81" s="63">
        <v>-281968691.38000023</v>
      </c>
      <c r="AX81" s="63">
        <v>-407405623.9600001</v>
      </c>
      <c r="AY81" s="63">
        <v>-6252725315.789999</v>
      </c>
      <c r="AZ81" s="63">
        <v>-5869978980.6745434</v>
      </c>
      <c r="BA81" s="63">
        <v>-1311515948.2854559</v>
      </c>
      <c r="BB81" s="63">
        <v>0</v>
      </c>
      <c r="BC81" s="63">
        <v>928769613.17000031</v>
      </c>
      <c r="BD81" s="63">
        <v>5845319691.8299999</v>
      </c>
      <c r="BE81" s="63">
        <v>125436932.57999989</v>
      </c>
      <c r="BF81" s="63">
        <v>3659524883.5399995</v>
      </c>
      <c r="BG81" s="63">
        <v>3537953590.9200006</v>
      </c>
      <c r="BH81" s="63">
        <v>551183239.28999984</v>
      </c>
      <c r="BI81" s="63">
        <v>0</v>
      </c>
      <c r="BJ81" s="63">
        <v>-429611946.66999996</v>
      </c>
      <c r="BK81" s="63">
        <v>-3534087950.96</v>
      </c>
      <c r="BL81" s="63">
        <v>-838</v>
      </c>
      <c r="BM81" s="63">
        <v>-21290</v>
      </c>
      <c r="BN81" s="63">
        <v>20452</v>
      </c>
      <c r="BO81" s="63">
        <v>-3725405.4</v>
      </c>
      <c r="BP81" s="63">
        <v>-3725405.4</v>
      </c>
      <c r="BQ81" s="63">
        <v>0</v>
      </c>
      <c r="BR81" s="63">
        <v>0</v>
      </c>
      <c r="BS81" s="63">
        <v>-399981831.9876616</v>
      </c>
      <c r="BT81" s="63">
        <v>-395467609.19750208</v>
      </c>
      <c r="BU81" s="63">
        <v>-179489202.14516538</v>
      </c>
      <c r="BV81" s="63">
        <v>-35639495.1488434</v>
      </c>
      <c r="BW81" s="63">
        <v>-3617.2400000000002</v>
      </c>
      <c r="BX81" s="63">
        <v>-11607102.980096458</v>
      </c>
      <c r="BY81" s="63">
        <v>-10388010.097198315</v>
      </c>
      <c r="BZ81" s="63">
        <v>243032140.83999997</v>
      </c>
      <c r="CA81" s="63">
        <v>-10418936.018856168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-7881628.6100000003</v>
      </c>
      <c r="CJ81" s="63">
        <v>-7881628.6100000003</v>
      </c>
      <c r="CK81" s="63">
        <v>0</v>
      </c>
      <c r="CL81" s="63">
        <v>599196352.84708452</v>
      </c>
    </row>
    <row r="82" spans="1:90" ht="12.75" customHeight="1">
      <c r="A82" s="46" t="s">
        <v>136</v>
      </c>
      <c r="B82" s="64"/>
      <c r="C82" s="59" t="s">
        <v>384</v>
      </c>
      <c r="D82" s="63">
        <v>3074836997.7727466</v>
      </c>
      <c r="E82" s="63">
        <v>2680843199.5399995</v>
      </c>
      <c r="F82" s="63">
        <v>4977329343.0999994</v>
      </c>
      <c r="G82" s="63">
        <v>-2296486143.5599995</v>
      </c>
      <c r="H82" s="63">
        <v>0</v>
      </c>
      <c r="I82" s="63">
        <v>-332887244.14000028</v>
      </c>
      <c r="J82" s="63">
        <v>-326403851.94</v>
      </c>
      <c r="K82" s="63">
        <v>-5305640125.8600006</v>
      </c>
      <c r="L82" s="63">
        <v>4979236273.9200001</v>
      </c>
      <c r="M82" s="63">
        <v>-6483392.2000003085</v>
      </c>
      <c r="N82" s="63">
        <v>2454830924.0899992</v>
      </c>
      <c r="O82" s="63">
        <v>-2461314316.2900014</v>
      </c>
      <c r="P82" s="63">
        <v>0</v>
      </c>
      <c r="Q82" s="63">
        <v>0</v>
      </c>
      <c r="R82" s="63">
        <v>0</v>
      </c>
      <c r="S82" s="63">
        <v>32901374.27</v>
      </c>
      <c r="T82" s="63">
        <v>62620825.25</v>
      </c>
      <c r="U82" s="63">
        <v>-39977900.5</v>
      </c>
      <c r="V82" s="63">
        <v>102598725.75</v>
      </c>
      <c r="W82" s="63">
        <v>-29719450.98</v>
      </c>
      <c r="X82" s="63">
        <v>19611839.280000001</v>
      </c>
      <c r="Y82" s="63">
        <v>-49331290.260000005</v>
      </c>
      <c r="Z82" s="63">
        <v>666579580.64274704</v>
      </c>
      <c r="AA82" s="63">
        <v>393038713.79228348</v>
      </c>
      <c r="AB82" s="63">
        <v>31759811.655495033</v>
      </c>
      <c r="AC82" s="63">
        <v>175741543.27963006</v>
      </c>
      <c r="AD82" s="63">
        <v>40135318.432755955</v>
      </c>
      <c r="AE82" s="63">
        <v>17568135.900090918</v>
      </c>
      <c r="AF82" s="63">
        <v>3745430.3714596503</v>
      </c>
      <c r="AG82" s="63">
        <v>5231010.537356996</v>
      </c>
      <c r="AH82" s="63">
        <v>-1328652.19</v>
      </c>
      <c r="AI82" s="63">
        <v>688268.8636745814</v>
      </c>
      <c r="AJ82" s="63">
        <v>3284345.9499999993</v>
      </c>
      <c r="AK82" s="63">
        <v>3284345.9499999993</v>
      </c>
      <c r="AL82" s="63">
        <v>0</v>
      </c>
      <c r="AM82" s="63">
        <v>24115741.50999999</v>
      </c>
      <c r="AN82" s="63">
        <v>176423431.25999996</v>
      </c>
      <c r="AO82" s="63">
        <v>-118436100.27</v>
      </c>
      <c r="AP82" s="63">
        <v>54.75</v>
      </c>
      <c r="AQ82" s="63">
        <v>-49.28</v>
      </c>
      <c r="AR82" s="63">
        <v>-33871594.950000003</v>
      </c>
      <c r="AS82" s="63">
        <v>-2636806426.1092896</v>
      </c>
      <c r="AT82" s="63">
        <v>-1647263859.1580002</v>
      </c>
      <c r="AU82" s="63">
        <v>-2858960731.96</v>
      </c>
      <c r="AV82" s="63">
        <v>1211696872.802</v>
      </c>
      <c r="AW82" s="63">
        <v>-449309722.95000017</v>
      </c>
      <c r="AX82" s="63">
        <v>-621928185.4000001</v>
      </c>
      <c r="AY82" s="63">
        <v>-7281940427.4099989</v>
      </c>
      <c r="AZ82" s="63">
        <v>-6750326168.8845434</v>
      </c>
      <c r="BA82" s="63">
        <v>-1429629424.925456</v>
      </c>
      <c r="BB82" s="63">
        <v>0</v>
      </c>
      <c r="BC82" s="63">
        <v>898015166.40000033</v>
      </c>
      <c r="BD82" s="63">
        <v>6660012242.0100002</v>
      </c>
      <c r="BE82" s="63">
        <v>172618462.4499999</v>
      </c>
      <c r="BF82" s="63">
        <v>3781723916.3699994</v>
      </c>
      <c r="BG82" s="63">
        <v>3670233211.5800004</v>
      </c>
      <c r="BH82" s="63">
        <v>541244933.83999979</v>
      </c>
      <c r="BI82" s="63">
        <v>0</v>
      </c>
      <c r="BJ82" s="63">
        <v>-429754229.04999995</v>
      </c>
      <c r="BK82" s="63">
        <v>-3609105453.9200001</v>
      </c>
      <c r="BL82" s="63">
        <v>-838</v>
      </c>
      <c r="BM82" s="63">
        <v>-21290</v>
      </c>
      <c r="BN82" s="63">
        <v>20452</v>
      </c>
      <c r="BO82" s="63">
        <v>-38282387.699999996</v>
      </c>
      <c r="BP82" s="63">
        <v>-38282387.699999996</v>
      </c>
      <c r="BQ82" s="63">
        <v>0</v>
      </c>
      <c r="BR82" s="63">
        <v>0</v>
      </c>
      <c r="BS82" s="63">
        <v>-494061469.36128891</v>
      </c>
      <c r="BT82" s="63">
        <v>-466286989.53750205</v>
      </c>
      <c r="BU82" s="63">
        <v>-195942559.76613629</v>
      </c>
      <c r="BV82" s="63">
        <v>-39662272.181386963</v>
      </c>
      <c r="BW82" s="63">
        <v>-3617.2400000000002</v>
      </c>
      <c r="BX82" s="63">
        <v>-11607102.980096458</v>
      </c>
      <c r="BY82" s="63">
        <v>-13225489.358613726</v>
      </c>
      <c r="BZ82" s="63">
        <v>244171054.00999996</v>
      </c>
      <c r="CA82" s="63">
        <v>-11504492.307553552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-7888148.9400000004</v>
      </c>
      <c r="CJ82" s="63">
        <v>-7888148.9400000004</v>
      </c>
      <c r="CK82" s="63">
        <v>0</v>
      </c>
      <c r="CL82" s="63">
        <v>438030571.66345727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2E2E-A333-4206-A548-E5B15A92DD0E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242</v>
      </c>
      <c r="B2" s="75">
        <v>710</v>
      </c>
      <c r="C2" s="75">
        <v>711</v>
      </c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98675555.59813346</v>
      </c>
      <c r="E7" s="60">
        <v>108573423.57999998</v>
      </c>
      <c r="F7" s="60">
        <v>201028930.60999998</v>
      </c>
      <c r="G7" s="60">
        <v>-92455507.030000001</v>
      </c>
      <c r="H7" s="60">
        <v>0</v>
      </c>
      <c r="I7" s="60">
        <v>-26920057.980000004</v>
      </c>
      <c r="J7" s="60">
        <v>-41909714.840000004</v>
      </c>
      <c r="K7" s="60">
        <v>-130550521.94</v>
      </c>
      <c r="L7" s="60">
        <v>88640807.099999994</v>
      </c>
      <c r="M7" s="60">
        <v>14989656.859999999</v>
      </c>
      <c r="N7" s="60">
        <v>54007219.039999999</v>
      </c>
      <c r="O7" s="60">
        <v>-39017562.18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17022189.998133477</v>
      </c>
      <c r="AA7" s="60">
        <v>0</v>
      </c>
      <c r="AB7" s="60">
        <v>0</v>
      </c>
      <c r="AC7" s="60">
        <v>0</v>
      </c>
      <c r="AD7" s="60">
        <v>18750255.535037491</v>
      </c>
      <c r="AE7" s="60">
        <v>0</v>
      </c>
      <c r="AF7" s="60">
        <v>0</v>
      </c>
      <c r="AG7" s="60">
        <v>0</v>
      </c>
      <c r="AH7" s="60">
        <v>0</v>
      </c>
      <c r="AI7" s="60">
        <v>-1728065.5369040146</v>
      </c>
      <c r="AJ7" s="60">
        <v>0</v>
      </c>
      <c r="AK7" s="60">
        <v>0</v>
      </c>
      <c r="AL7" s="60">
        <v>0</v>
      </c>
      <c r="AM7" s="60">
        <v>0</v>
      </c>
      <c r="AN7" s="60">
        <v>114537360.17</v>
      </c>
      <c r="AO7" s="60">
        <v>-71216293.920000002</v>
      </c>
      <c r="AP7" s="60">
        <v>0</v>
      </c>
      <c r="AQ7" s="60">
        <v>0</v>
      </c>
      <c r="AR7" s="60">
        <v>-43321066.25</v>
      </c>
      <c r="AS7" s="60">
        <v>-38352032.433434233</v>
      </c>
      <c r="AT7" s="60">
        <v>14777141.300000001</v>
      </c>
      <c r="AU7" s="60">
        <v>-6112701.1600000001</v>
      </c>
      <c r="AV7" s="60">
        <v>20889842.460000001</v>
      </c>
      <c r="AW7" s="60">
        <v>-3999741.4899998605</v>
      </c>
      <c r="AX7" s="60">
        <v>-112860100.54999986</v>
      </c>
      <c r="AY7" s="60">
        <v>-351336757.74999988</v>
      </c>
      <c r="AZ7" s="60">
        <v>-303262863.0999999</v>
      </c>
      <c r="BA7" s="60">
        <v>-48073894.649999999</v>
      </c>
      <c r="BB7" s="60">
        <v>0</v>
      </c>
      <c r="BC7" s="60">
        <v>0</v>
      </c>
      <c r="BD7" s="60">
        <v>238476657.20000002</v>
      </c>
      <c r="BE7" s="60">
        <v>108860359.06</v>
      </c>
      <c r="BF7" s="60">
        <v>268203346.56</v>
      </c>
      <c r="BG7" s="60">
        <v>249533497.45000002</v>
      </c>
      <c r="BH7" s="60">
        <v>18669849.109999999</v>
      </c>
      <c r="BI7" s="60">
        <v>0</v>
      </c>
      <c r="BJ7" s="60">
        <v>0</v>
      </c>
      <c r="BK7" s="60">
        <v>-159342987.5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-49129432.243434377</v>
      </c>
      <c r="BT7" s="60">
        <v>-26779695.339999996</v>
      </c>
      <c r="BU7" s="60">
        <v>-14990690.980439626</v>
      </c>
      <c r="BV7" s="60">
        <v>-2419286.0029798504</v>
      </c>
      <c r="BW7" s="60">
        <v>0</v>
      </c>
      <c r="BX7" s="60">
        <v>-354312.38638299296</v>
      </c>
      <c r="BY7" s="60">
        <v>-9268732.8936319109</v>
      </c>
      <c r="BZ7" s="60">
        <v>4683285.3599999994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60323523.164699227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98486091.819999948</v>
      </c>
      <c r="E8" s="60">
        <v>71887103.029999971</v>
      </c>
      <c r="F8" s="60">
        <v>287873474.34999996</v>
      </c>
      <c r="G8" s="60">
        <v>-215986371.31999999</v>
      </c>
      <c r="H8" s="60">
        <v>0</v>
      </c>
      <c r="I8" s="60">
        <v>-4291486.5100000128</v>
      </c>
      <c r="J8" s="60">
        <v>-19548179.030000009</v>
      </c>
      <c r="K8" s="60">
        <v>-66415052.190000005</v>
      </c>
      <c r="L8" s="60">
        <v>46866873.159999996</v>
      </c>
      <c r="M8" s="60">
        <v>15256692.519999996</v>
      </c>
      <c r="N8" s="60">
        <v>47311448.409999996</v>
      </c>
      <c r="O8" s="60">
        <v>-32054755.890000001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31555058.280000001</v>
      </c>
      <c r="AA8" s="60">
        <v>11204055.65</v>
      </c>
      <c r="AB8" s="60">
        <v>424702.02999999997</v>
      </c>
      <c r="AC8" s="60">
        <v>17655766.460000001</v>
      </c>
      <c r="AD8" s="60">
        <v>2270534.14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-664582.98000000184</v>
      </c>
      <c r="AN8" s="60">
        <v>-670937.62</v>
      </c>
      <c r="AO8" s="60">
        <v>255065.06</v>
      </c>
      <c r="AP8" s="60">
        <v>0</v>
      </c>
      <c r="AQ8" s="60">
        <v>0</v>
      </c>
      <c r="AR8" s="60">
        <v>-248710.42000000179</v>
      </c>
      <c r="AS8" s="60">
        <v>-48028449.319999933</v>
      </c>
      <c r="AT8" s="60">
        <v>-7768832.7700000107</v>
      </c>
      <c r="AU8" s="60">
        <v>-61324081.020000003</v>
      </c>
      <c r="AV8" s="60">
        <v>53555248.249999993</v>
      </c>
      <c r="AW8" s="60">
        <v>-4066198.9599999189</v>
      </c>
      <c r="AX8" s="60">
        <v>6357259.2100000381</v>
      </c>
      <c r="AY8" s="60">
        <v>-586692983.30999994</v>
      </c>
      <c r="AZ8" s="60">
        <v>-672299217.32999992</v>
      </c>
      <c r="BA8" s="60">
        <v>-85743704.950000003</v>
      </c>
      <c r="BB8" s="60">
        <v>0</v>
      </c>
      <c r="BC8" s="60">
        <v>171349938.97</v>
      </c>
      <c r="BD8" s="60">
        <v>593050242.51999998</v>
      </c>
      <c r="BE8" s="60">
        <v>-10423458.169999957</v>
      </c>
      <c r="BF8" s="60">
        <v>529627182.83000004</v>
      </c>
      <c r="BG8" s="60">
        <v>613642731.84000003</v>
      </c>
      <c r="BH8" s="60">
        <v>69612906.980000004</v>
      </c>
      <c r="BI8" s="60">
        <v>0</v>
      </c>
      <c r="BJ8" s="60">
        <v>-153628455.99000001</v>
      </c>
      <c r="BK8" s="60">
        <v>-540050641</v>
      </c>
      <c r="BL8" s="60">
        <v>-243.05000000000291</v>
      </c>
      <c r="BM8" s="60">
        <v>-2611.0500000000029</v>
      </c>
      <c r="BN8" s="60">
        <v>2368</v>
      </c>
      <c r="BO8" s="60">
        <v>0</v>
      </c>
      <c r="BP8" s="60">
        <v>0</v>
      </c>
      <c r="BQ8" s="60">
        <v>0</v>
      </c>
      <c r="BR8" s="60">
        <v>0</v>
      </c>
      <c r="BS8" s="60">
        <v>-36193174.539999999</v>
      </c>
      <c r="BT8" s="60">
        <v>-34653089.590000004</v>
      </c>
      <c r="BU8" s="60">
        <v>-29385188.309999999</v>
      </c>
      <c r="BV8" s="60">
        <v>-5965403.2699999996</v>
      </c>
      <c r="BW8" s="60">
        <v>0</v>
      </c>
      <c r="BX8" s="60">
        <v>0</v>
      </c>
      <c r="BY8" s="60">
        <v>0</v>
      </c>
      <c r="BZ8" s="60">
        <v>35935172.07</v>
      </c>
      <c r="CA8" s="60">
        <v>-2124665.44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50457642.500000015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335807861.88999993</v>
      </c>
      <c r="E9" s="60">
        <v>301877261.42999995</v>
      </c>
      <c r="F9" s="60">
        <v>495704149.57999998</v>
      </c>
      <c r="G9" s="60">
        <v>-193826888.15000001</v>
      </c>
      <c r="H9" s="60">
        <v>0</v>
      </c>
      <c r="I9" s="60">
        <v>-67475970.789999992</v>
      </c>
      <c r="J9" s="60">
        <v>-146279727.78999999</v>
      </c>
      <c r="K9" s="60">
        <v>-375027340.5</v>
      </c>
      <c r="L9" s="60">
        <v>228747612.71000001</v>
      </c>
      <c r="M9" s="60">
        <v>78803757</v>
      </c>
      <c r="N9" s="60">
        <v>150797245</v>
      </c>
      <c r="O9" s="60">
        <v>-71993488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100011269.47999999</v>
      </c>
      <c r="AA9" s="60">
        <v>76259475.340000004</v>
      </c>
      <c r="AB9" s="60">
        <v>0</v>
      </c>
      <c r="AC9" s="60">
        <v>13557775.640000001</v>
      </c>
      <c r="AD9" s="60">
        <v>4389260.13</v>
      </c>
      <c r="AE9" s="60">
        <v>0</v>
      </c>
      <c r="AF9" s="60">
        <v>4701088.0999999996</v>
      </c>
      <c r="AG9" s="60">
        <v>1103670.27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1395301.7699999996</v>
      </c>
      <c r="AN9" s="60">
        <v>21465175.719999999</v>
      </c>
      <c r="AO9" s="60">
        <v>-15374863.579999998</v>
      </c>
      <c r="AP9" s="60">
        <v>0</v>
      </c>
      <c r="AQ9" s="60">
        <v>0</v>
      </c>
      <c r="AR9" s="60">
        <v>-4695010.370000001</v>
      </c>
      <c r="AS9" s="60">
        <v>-199502606.57999995</v>
      </c>
      <c r="AT9" s="60">
        <v>-63281990.999999993</v>
      </c>
      <c r="AU9" s="60">
        <v>-120187480.67999999</v>
      </c>
      <c r="AV9" s="60">
        <v>56905489.68</v>
      </c>
      <c r="AW9" s="60">
        <v>-15985526.369999945</v>
      </c>
      <c r="AX9" s="60">
        <v>10457484.76000005</v>
      </c>
      <c r="AY9" s="60">
        <v>-511577676.05000001</v>
      </c>
      <c r="AZ9" s="60">
        <v>-343071220.05000001</v>
      </c>
      <c r="BA9" s="60">
        <v>-168506456</v>
      </c>
      <c r="BB9" s="60">
        <v>0</v>
      </c>
      <c r="BC9" s="60">
        <v>0</v>
      </c>
      <c r="BD9" s="60">
        <v>522035160.81000006</v>
      </c>
      <c r="BE9" s="60">
        <v>-26443011.129999995</v>
      </c>
      <c r="BF9" s="60">
        <v>284788788.87</v>
      </c>
      <c r="BG9" s="60">
        <v>221484498.77000001</v>
      </c>
      <c r="BH9" s="60">
        <v>63304290.100000001</v>
      </c>
      <c r="BI9" s="60">
        <v>0</v>
      </c>
      <c r="BJ9" s="60">
        <v>0</v>
      </c>
      <c r="BK9" s="60">
        <v>-311231800</v>
      </c>
      <c r="BL9" s="60">
        <v>0</v>
      </c>
      <c r="BM9" s="60">
        <v>0</v>
      </c>
      <c r="BN9" s="60">
        <v>0</v>
      </c>
      <c r="BO9" s="60">
        <v>1381127.68</v>
      </c>
      <c r="BP9" s="60">
        <v>1381127.68</v>
      </c>
      <c r="BQ9" s="60">
        <v>0</v>
      </c>
      <c r="BR9" s="60">
        <v>0</v>
      </c>
      <c r="BS9" s="60">
        <v>-121282151.04000001</v>
      </c>
      <c r="BT9" s="60">
        <v>-76997591.219999999</v>
      </c>
      <c r="BU9" s="60">
        <v>-33861063.700000003</v>
      </c>
      <c r="BV9" s="60">
        <v>-12312951.949999999</v>
      </c>
      <c r="BW9" s="60">
        <v>0</v>
      </c>
      <c r="BX9" s="60">
        <v>-4633203.66</v>
      </c>
      <c r="BY9" s="60">
        <v>-2579407.41</v>
      </c>
      <c r="BZ9" s="60">
        <v>9306832.1000000015</v>
      </c>
      <c r="CA9" s="60">
        <v>-204765.2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-334065.85000000003</v>
      </c>
      <c r="CJ9" s="60">
        <v>-334065.85000000003</v>
      </c>
      <c r="CK9" s="60">
        <v>0</v>
      </c>
      <c r="CL9" s="60">
        <v>136305255.30999997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905769437.09999979</v>
      </c>
      <c r="E10" s="60">
        <v>600477138.84999979</v>
      </c>
      <c r="F10" s="60">
        <v>1189418002.1499999</v>
      </c>
      <c r="G10" s="60">
        <v>-588940863.30000007</v>
      </c>
      <c r="H10" s="60">
        <v>0</v>
      </c>
      <c r="I10" s="60">
        <v>-95571554.960000008</v>
      </c>
      <c r="J10" s="60">
        <v>-267264254.88</v>
      </c>
      <c r="K10" s="60">
        <v>-793705316.85000002</v>
      </c>
      <c r="L10" s="60">
        <v>526441061.97000003</v>
      </c>
      <c r="M10" s="60">
        <v>171692699.91999999</v>
      </c>
      <c r="N10" s="60">
        <v>332233114.83999997</v>
      </c>
      <c r="O10" s="60">
        <v>-160540414.91999999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380081155.04000002</v>
      </c>
      <c r="AA10" s="60">
        <v>157782652.97</v>
      </c>
      <c r="AB10" s="60">
        <v>30772993.880000003</v>
      </c>
      <c r="AC10" s="60">
        <v>145581808.38</v>
      </c>
      <c r="AD10" s="60">
        <v>28827924.18</v>
      </c>
      <c r="AE10" s="60">
        <v>18591372.48</v>
      </c>
      <c r="AF10" s="60">
        <v>0</v>
      </c>
      <c r="AG10" s="60">
        <v>0</v>
      </c>
      <c r="AH10" s="60">
        <v>-1475596.8499999999</v>
      </c>
      <c r="AI10" s="60">
        <v>0</v>
      </c>
      <c r="AJ10" s="60">
        <v>115525.91</v>
      </c>
      <c r="AK10" s="60">
        <v>115525.91</v>
      </c>
      <c r="AL10" s="60">
        <v>0</v>
      </c>
      <c r="AM10" s="60">
        <v>20667172.259999998</v>
      </c>
      <c r="AN10" s="60">
        <v>25604719.18</v>
      </c>
      <c r="AO10" s="60">
        <v>-8029354.8399999999</v>
      </c>
      <c r="AP10" s="60">
        <v>0</v>
      </c>
      <c r="AQ10" s="60">
        <v>0</v>
      </c>
      <c r="AR10" s="60">
        <v>3091807.92</v>
      </c>
      <c r="AS10" s="60">
        <v>-465315423.21999973</v>
      </c>
      <c r="AT10" s="60">
        <v>-141408429.63999999</v>
      </c>
      <c r="AU10" s="60">
        <v>-185202169.16999999</v>
      </c>
      <c r="AV10" s="60">
        <v>43793739.530000009</v>
      </c>
      <c r="AW10" s="60">
        <v>-140092825.8099997</v>
      </c>
      <c r="AX10" s="60">
        <v>-73736718.419999838</v>
      </c>
      <c r="AY10" s="60">
        <v>-1287899530.2599998</v>
      </c>
      <c r="AZ10" s="60">
        <v>-1254573819.3599999</v>
      </c>
      <c r="BA10" s="60">
        <v>-481128847.89999998</v>
      </c>
      <c r="BB10" s="60">
        <v>0</v>
      </c>
      <c r="BC10" s="60">
        <v>447803137</v>
      </c>
      <c r="BD10" s="60">
        <v>1214162811.8399999</v>
      </c>
      <c r="BE10" s="60">
        <v>-66356107.389999866</v>
      </c>
      <c r="BF10" s="60">
        <v>692299255.82000017</v>
      </c>
      <c r="BG10" s="60">
        <v>718780255.33000004</v>
      </c>
      <c r="BH10" s="60">
        <v>214231704.56</v>
      </c>
      <c r="BI10" s="60">
        <v>0</v>
      </c>
      <c r="BJ10" s="60">
        <v>-240712704.06999999</v>
      </c>
      <c r="BK10" s="60">
        <v>-758655363.21000004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-181642915.97999999</v>
      </c>
      <c r="BT10" s="60">
        <v>-136930968.34999999</v>
      </c>
      <c r="BU10" s="60">
        <v>-51823306.619999997</v>
      </c>
      <c r="BV10" s="60">
        <v>-15338551.699999999</v>
      </c>
      <c r="BW10" s="60">
        <v>0</v>
      </c>
      <c r="BX10" s="60">
        <v>-3966524.32</v>
      </c>
      <c r="BY10" s="60">
        <v>-2519626.11</v>
      </c>
      <c r="BZ10" s="60">
        <v>28936061.120000005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-2171251.79</v>
      </c>
      <c r="CJ10" s="60">
        <v>-2171251.79</v>
      </c>
      <c r="CK10" s="60">
        <v>0</v>
      </c>
      <c r="CL10" s="60">
        <v>440454013.88000005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136398.05999999997</v>
      </c>
      <c r="E11" s="60">
        <v>80305.69</v>
      </c>
      <c r="F11" s="60">
        <v>80305.69</v>
      </c>
      <c r="G11" s="60">
        <v>0</v>
      </c>
      <c r="H11" s="60">
        <v>0</v>
      </c>
      <c r="I11" s="60">
        <v>96761.829999999987</v>
      </c>
      <c r="J11" s="60">
        <v>96761.829999999987</v>
      </c>
      <c r="K11" s="60">
        <v>-26387.599999999999</v>
      </c>
      <c r="L11" s="60">
        <v>123149.43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-97308.79</v>
      </c>
      <c r="T11" s="60">
        <v>-97308.79</v>
      </c>
      <c r="U11" s="60">
        <v>-97308.79</v>
      </c>
      <c r="V11" s="60">
        <v>0</v>
      </c>
      <c r="W11" s="60">
        <v>0</v>
      </c>
      <c r="X11" s="60">
        <v>0</v>
      </c>
      <c r="Y11" s="60">
        <v>0</v>
      </c>
      <c r="Z11" s="60">
        <v>59989.619999999995</v>
      </c>
      <c r="AA11" s="60">
        <v>29737.279999999999</v>
      </c>
      <c r="AB11" s="60">
        <v>0</v>
      </c>
      <c r="AC11" s="60">
        <v>-8534.08</v>
      </c>
      <c r="AD11" s="60">
        <v>34982.6</v>
      </c>
      <c r="AE11" s="60">
        <v>0</v>
      </c>
      <c r="AF11" s="60">
        <v>0</v>
      </c>
      <c r="AG11" s="60">
        <v>88.4</v>
      </c>
      <c r="AH11" s="60">
        <v>3715.42</v>
      </c>
      <c r="AI11" s="60">
        <v>0</v>
      </c>
      <c r="AJ11" s="60">
        <v>0</v>
      </c>
      <c r="AK11" s="60">
        <v>0</v>
      </c>
      <c r="AL11" s="60">
        <v>0</v>
      </c>
      <c r="AM11" s="60">
        <v>-3350.2900000000027</v>
      </c>
      <c r="AN11" s="60">
        <v>-25817.15</v>
      </c>
      <c r="AO11" s="60">
        <v>22466.85</v>
      </c>
      <c r="AP11" s="60">
        <v>0</v>
      </c>
      <c r="AQ11" s="60">
        <v>0</v>
      </c>
      <c r="AR11" s="60">
        <v>0.01</v>
      </c>
      <c r="AS11" s="60">
        <v>-2174528.5299999998</v>
      </c>
      <c r="AT11" s="60">
        <v>-6496.18</v>
      </c>
      <c r="AU11" s="60">
        <v>-33610.119999999995</v>
      </c>
      <c r="AV11" s="60">
        <v>27113.939999999995</v>
      </c>
      <c r="AW11" s="60">
        <v>-1956899.5199999998</v>
      </c>
      <c r="AX11" s="60">
        <v>-3023066.59</v>
      </c>
      <c r="AY11" s="60">
        <v>-115097.83000000002</v>
      </c>
      <c r="AZ11" s="60">
        <v>-56556.380000000005</v>
      </c>
      <c r="BA11" s="60">
        <v>-92809.27</v>
      </c>
      <c r="BB11" s="60">
        <v>0</v>
      </c>
      <c r="BC11" s="60">
        <v>34267.82</v>
      </c>
      <c r="BD11" s="60">
        <v>-2907968.76</v>
      </c>
      <c r="BE11" s="60">
        <v>1066167.07</v>
      </c>
      <c r="BF11" s="60">
        <v>42586.23</v>
      </c>
      <c r="BG11" s="60">
        <v>3863.1099999999997</v>
      </c>
      <c r="BH11" s="60">
        <v>51402.23</v>
      </c>
      <c r="BI11" s="60">
        <v>0</v>
      </c>
      <c r="BJ11" s="60">
        <v>-12679.11</v>
      </c>
      <c r="BK11" s="60">
        <v>1023580.84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-211132.82999999996</v>
      </c>
      <c r="BT11" s="60">
        <v>-44266.89</v>
      </c>
      <c r="BU11" s="60">
        <v>-92384.95</v>
      </c>
      <c r="BV11" s="60">
        <v>-59468.24</v>
      </c>
      <c r="BW11" s="60">
        <v>-423.3</v>
      </c>
      <c r="BX11" s="60">
        <v>-3211.31</v>
      </c>
      <c r="BY11" s="60">
        <v>-11378.14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-2038130.4699999997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67675106.360736936</v>
      </c>
      <c r="E13" s="60">
        <v>51569646.159999996</v>
      </c>
      <c r="F13" s="60">
        <v>84607622.929999992</v>
      </c>
      <c r="G13" s="60">
        <v>-33037976.77</v>
      </c>
      <c r="H13" s="60">
        <v>0</v>
      </c>
      <c r="I13" s="60">
        <v>-2172981.3099999982</v>
      </c>
      <c r="J13" s="60">
        <v>-5332090.0799999982</v>
      </c>
      <c r="K13" s="60">
        <v>-22304771.629999999</v>
      </c>
      <c r="L13" s="60">
        <v>16972681.550000001</v>
      </c>
      <c r="M13" s="60">
        <v>3159108.77</v>
      </c>
      <c r="N13" s="60">
        <v>4118008.98</v>
      </c>
      <c r="O13" s="60">
        <v>-958900.21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10887050.180736933</v>
      </c>
      <c r="AA13" s="60">
        <v>6452154.9043244384</v>
      </c>
      <c r="AB13" s="60">
        <v>359443.30789291847</v>
      </c>
      <c r="AC13" s="60">
        <v>2133323.6630328395</v>
      </c>
      <c r="AD13" s="60">
        <v>119446.94109984934</v>
      </c>
      <c r="AE13" s="60">
        <v>0</v>
      </c>
      <c r="AF13" s="60">
        <v>15727.055987372543</v>
      </c>
      <c r="AG13" s="60">
        <v>1806954.3083995148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7391391.330000001</v>
      </c>
      <c r="AN13" s="60">
        <v>8174859.9600000009</v>
      </c>
      <c r="AO13" s="60">
        <v>-38296</v>
      </c>
      <c r="AP13" s="60">
        <v>0</v>
      </c>
      <c r="AQ13" s="60">
        <v>0</v>
      </c>
      <c r="AR13" s="60">
        <v>-745172.63000000012</v>
      </c>
      <c r="AS13" s="60">
        <v>-64483114.59847191</v>
      </c>
      <c r="AT13" s="60">
        <v>-42076892.850000001</v>
      </c>
      <c r="AU13" s="60">
        <v>-99034281</v>
      </c>
      <c r="AV13" s="60">
        <v>56957388.149999999</v>
      </c>
      <c r="AW13" s="60">
        <v>16677242.169999957</v>
      </c>
      <c r="AX13" s="60">
        <v>-63520487.37000002</v>
      </c>
      <c r="AY13" s="60">
        <v>-133595079.94000001</v>
      </c>
      <c r="AZ13" s="60">
        <v>-131206223.72</v>
      </c>
      <c r="BA13" s="60">
        <v>266156.96000000002</v>
      </c>
      <c r="BB13" s="60">
        <v>0</v>
      </c>
      <c r="BC13" s="60">
        <v>-2655013.1800000002</v>
      </c>
      <c r="BD13" s="60">
        <v>70074592.569999993</v>
      </c>
      <c r="BE13" s="60">
        <v>80197729.539999977</v>
      </c>
      <c r="BF13" s="60">
        <v>96079254.199999973</v>
      </c>
      <c r="BG13" s="60">
        <v>96049737.579999983</v>
      </c>
      <c r="BH13" s="60">
        <v>-563239.54</v>
      </c>
      <c r="BI13" s="60">
        <v>0</v>
      </c>
      <c r="BJ13" s="60">
        <v>592756.16</v>
      </c>
      <c r="BK13" s="60">
        <v>-15881524.66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-39029768.768471867</v>
      </c>
      <c r="BT13" s="60">
        <v>-27332139.260000002</v>
      </c>
      <c r="BU13" s="60">
        <v>-4280264.46776349</v>
      </c>
      <c r="BV13" s="60">
        <v>-2744869.8206214933</v>
      </c>
      <c r="BW13" s="60">
        <v>0</v>
      </c>
      <c r="BX13" s="60">
        <v>-414539.4293991907</v>
      </c>
      <c r="BY13" s="60">
        <v>-465703.25586057571</v>
      </c>
      <c r="BZ13" s="60">
        <v>454008.96</v>
      </c>
      <c r="CA13" s="60">
        <v>-4246261.494827114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-53695.15</v>
      </c>
      <c r="CJ13" s="60">
        <v>-53695.15</v>
      </c>
      <c r="CK13" s="60">
        <v>0</v>
      </c>
      <c r="CL13" s="60">
        <v>3191991.7622650266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761118567.40015984</v>
      </c>
      <c r="E14" s="60">
        <v>541292549.61000001</v>
      </c>
      <c r="F14" s="60">
        <v>663169696.5</v>
      </c>
      <c r="G14" s="60">
        <v>-121877146.89</v>
      </c>
      <c r="H14" s="60">
        <v>0</v>
      </c>
      <c r="I14" s="60">
        <v>5034908.8999999762</v>
      </c>
      <c r="J14" s="60">
        <v>-1216327.6100000143</v>
      </c>
      <c r="K14" s="60">
        <v>-446351350.00999999</v>
      </c>
      <c r="L14" s="60">
        <v>445135022.39999998</v>
      </c>
      <c r="M14" s="60">
        <v>6251236.5099999905</v>
      </c>
      <c r="N14" s="60">
        <v>68899134.209999993</v>
      </c>
      <c r="O14" s="60">
        <v>-62647897.700000003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173123525.98015973</v>
      </c>
      <c r="AA14" s="60">
        <v>99327965.004160002</v>
      </c>
      <c r="AB14" s="60">
        <v>-616963.87552</v>
      </c>
      <c r="AC14" s="60">
        <v>52168247.086239681</v>
      </c>
      <c r="AD14" s="60">
        <v>21938634.191040006</v>
      </c>
      <c r="AE14" s="60">
        <v>17551.871999999999</v>
      </c>
      <c r="AF14" s="60">
        <v>110308.80544</v>
      </c>
      <c r="AG14" s="60">
        <v>143308.89408000003</v>
      </c>
      <c r="AH14" s="60">
        <v>0</v>
      </c>
      <c r="AI14" s="60">
        <v>34474.002719999997</v>
      </c>
      <c r="AJ14" s="60">
        <v>6576.32</v>
      </c>
      <c r="AK14" s="60">
        <v>6576.32</v>
      </c>
      <c r="AL14" s="60">
        <v>0</v>
      </c>
      <c r="AM14" s="60">
        <v>41661006.590000004</v>
      </c>
      <c r="AN14" s="60">
        <v>43344196.920000002</v>
      </c>
      <c r="AO14" s="60">
        <v>-3288767.17</v>
      </c>
      <c r="AP14" s="60">
        <v>0</v>
      </c>
      <c r="AQ14" s="60">
        <v>0</v>
      </c>
      <c r="AR14" s="60">
        <v>1605576.84</v>
      </c>
      <c r="AS14" s="60">
        <v>-453264992.50000018</v>
      </c>
      <c r="AT14" s="60">
        <v>-161083962.32999998</v>
      </c>
      <c r="AU14" s="60">
        <v>-175218992.54999998</v>
      </c>
      <c r="AV14" s="60">
        <v>14135030.220000001</v>
      </c>
      <c r="AW14" s="60">
        <v>-69279795.460000098</v>
      </c>
      <c r="AX14" s="60">
        <v>-71272482.240000069</v>
      </c>
      <c r="AY14" s="60">
        <v>-467923813.33000004</v>
      </c>
      <c r="AZ14" s="60">
        <v>-460510220.35000002</v>
      </c>
      <c r="BA14" s="60">
        <v>-7413592.9800000004</v>
      </c>
      <c r="BB14" s="60">
        <v>0</v>
      </c>
      <c r="BC14" s="60">
        <v>0</v>
      </c>
      <c r="BD14" s="60">
        <v>396651331.08999997</v>
      </c>
      <c r="BE14" s="60">
        <v>1992686.7799999714</v>
      </c>
      <c r="BF14" s="60">
        <v>136754107.48999998</v>
      </c>
      <c r="BG14" s="60">
        <v>141156728.06999999</v>
      </c>
      <c r="BH14" s="60">
        <v>-4402620.58</v>
      </c>
      <c r="BI14" s="60">
        <v>0</v>
      </c>
      <c r="BJ14" s="60">
        <v>0</v>
      </c>
      <c r="BK14" s="60">
        <v>-134761420.71000001</v>
      </c>
      <c r="BL14" s="60">
        <v>0</v>
      </c>
      <c r="BM14" s="60">
        <v>0</v>
      </c>
      <c r="BN14" s="60">
        <v>0</v>
      </c>
      <c r="BO14" s="60">
        <v>-7958036.3600000003</v>
      </c>
      <c r="BP14" s="60">
        <v>-7958036.3600000003</v>
      </c>
      <c r="BQ14" s="60">
        <v>0</v>
      </c>
      <c r="BR14" s="60">
        <v>0</v>
      </c>
      <c r="BS14" s="60">
        <v>-214824093.67000005</v>
      </c>
      <c r="BT14" s="60">
        <v>-204768871.93000001</v>
      </c>
      <c r="BU14" s="60">
        <v>-22004069.879999999</v>
      </c>
      <c r="BV14" s="60">
        <v>-7550240.8300000001</v>
      </c>
      <c r="BW14" s="60">
        <v>0</v>
      </c>
      <c r="BX14" s="60">
        <v>-2644093.2400000002</v>
      </c>
      <c r="BY14" s="60">
        <v>-12325.37</v>
      </c>
      <c r="BZ14" s="60">
        <v>23389024.48</v>
      </c>
      <c r="CA14" s="60">
        <v>-1233516.8999999999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-119104.68</v>
      </c>
      <c r="CJ14" s="60">
        <v>-119104.68</v>
      </c>
      <c r="CK14" s="60">
        <v>0</v>
      </c>
      <c r="CL14" s="60">
        <v>307853574.90015966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60054689.388503991</v>
      </c>
      <c r="E17" s="60">
        <v>36254124.889999993</v>
      </c>
      <c r="F17" s="60">
        <v>95631656.709999993</v>
      </c>
      <c r="G17" s="60">
        <v>-59377531.82</v>
      </c>
      <c r="H17" s="60">
        <v>0</v>
      </c>
      <c r="I17" s="60">
        <v>-4475195.6099999957</v>
      </c>
      <c r="J17" s="60">
        <v>2199438.2900000066</v>
      </c>
      <c r="K17" s="60">
        <v>-51300222.659999996</v>
      </c>
      <c r="L17" s="60">
        <v>53499660.950000003</v>
      </c>
      <c r="M17" s="60">
        <v>-6674633.9000000022</v>
      </c>
      <c r="N17" s="60">
        <v>27993331.379999999</v>
      </c>
      <c r="O17" s="60">
        <v>-34667965.280000001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25011958.128504001</v>
      </c>
      <c r="AA17" s="60">
        <v>12589112.326168001</v>
      </c>
      <c r="AB17" s="60">
        <v>2159874.2013439997</v>
      </c>
      <c r="AC17" s="60">
        <v>10262971.600991998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3263801.9799999995</v>
      </c>
      <c r="AN17" s="60">
        <v>7424325.5599999996</v>
      </c>
      <c r="AO17" s="60">
        <v>0</v>
      </c>
      <c r="AP17" s="60">
        <v>0</v>
      </c>
      <c r="AQ17" s="60">
        <v>0</v>
      </c>
      <c r="AR17" s="60">
        <v>-4160523.58</v>
      </c>
      <c r="AS17" s="60">
        <v>-51435880.341411978</v>
      </c>
      <c r="AT17" s="60">
        <v>-13483018.510000002</v>
      </c>
      <c r="AU17" s="60">
        <v>-28318910.150000002</v>
      </c>
      <c r="AV17" s="60">
        <v>14835891.640000001</v>
      </c>
      <c r="AW17" s="60">
        <v>-8799325.8699999973</v>
      </c>
      <c r="AX17" s="60">
        <v>-27764760.780000001</v>
      </c>
      <c r="AY17" s="60">
        <v>-230879417.22999999</v>
      </c>
      <c r="AZ17" s="60">
        <v>-191127925.25999999</v>
      </c>
      <c r="BA17" s="60">
        <v>-30499076.600000001</v>
      </c>
      <c r="BB17" s="60">
        <v>0</v>
      </c>
      <c r="BC17" s="60">
        <v>-9252415.3699999992</v>
      </c>
      <c r="BD17" s="60">
        <v>203114656.44999999</v>
      </c>
      <c r="BE17" s="60">
        <v>18965434.910000004</v>
      </c>
      <c r="BF17" s="60">
        <v>65795620.780000001</v>
      </c>
      <c r="BG17" s="60">
        <v>56272258.160000004</v>
      </c>
      <c r="BH17" s="60">
        <v>7306738.7300000004</v>
      </c>
      <c r="BI17" s="60">
        <v>0</v>
      </c>
      <c r="BJ17" s="60">
        <v>2216623.89</v>
      </c>
      <c r="BK17" s="60">
        <v>-46830185.869999997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-29153535.961411983</v>
      </c>
      <c r="BT17" s="60">
        <v>-27256298.099999983</v>
      </c>
      <c r="BU17" s="60">
        <v>-3594978.33084</v>
      </c>
      <c r="BV17" s="60">
        <v>-4189390.9253039993</v>
      </c>
      <c r="BW17" s="60">
        <v>0</v>
      </c>
      <c r="BX17" s="60">
        <v>-45348.797675999995</v>
      </c>
      <c r="BY17" s="60">
        <v>-959643.10759200004</v>
      </c>
      <c r="BZ17" s="60">
        <v>7660134.3300000001</v>
      </c>
      <c r="CA17" s="60">
        <v>-768011.03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8618809.0470920131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41517742.109999999</v>
      </c>
      <c r="E18" s="60">
        <v>27087249.409999996</v>
      </c>
      <c r="F18" s="60">
        <v>95002519.019999996</v>
      </c>
      <c r="G18" s="60">
        <v>-67915269.609999999</v>
      </c>
      <c r="H18" s="60">
        <v>0</v>
      </c>
      <c r="I18" s="60">
        <v>955836.46999999881</v>
      </c>
      <c r="J18" s="60">
        <v>164660.96999999881</v>
      </c>
      <c r="K18" s="60">
        <v>-20291007.23</v>
      </c>
      <c r="L18" s="60">
        <v>20455668.199999999</v>
      </c>
      <c r="M18" s="60">
        <v>791175.5</v>
      </c>
      <c r="N18" s="60">
        <v>13218759.359999999</v>
      </c>
      <c r="O18" s="60">
        <v>-12427583.859999999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5371363.0300000003</v>
      </c>
      <c r="AA18" s="60">
        <v>4493451.33</v>
      </c>
      <c r="AB18" s="60">
        <v>0</v>
      </c>
      <c r="AC18" s="60">
        <v>83242.12000000001</v>
      </c>
      <c r="AD18" s="60">
        <v>794669.58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8165969.6000000015</v>
      </c>
      <c r="AK18" s="60">
        <v>31576478.300000001</v>
      </c>
      <c r="AL18" s="60">
        <v>-23410508.699999999</v>
      </c>
      <c r="AM18" s="60">
        <v>-62676.399999999987</v>
      </c>
      <c r="AN18" s="60">
        <v>133221.98000000001</v>
      </c>
      <c r="AO18" s="60">
        <v>-236120.09</v>
      </c>
      <c r="AP18" s="60">
        <v>0</v>
      </c>
      <c r="AQ18" s="60">
        <v>0</v>
      </c>
      <c r="AR18" s="60">
        <v>40221.71</v>
      </c>
      <c r="AS18" s="60">
        <v>-24297402.750000011</v>
      </c>
      <c r="AT18" s="60">
        <v>-7935235.870000001</v>
      </c>
      <c r="AU18" s="60">
        <v>-18173963.829999998</v>
      </c>
      <c r="AV18" s="60">
        <v>10238727.959999997</v>
      </c>
      <c r="AW18" s="60">
        <v>-2355116.8500000052</v>
      </c>
      <c r="AX18" s="60">
        <v>-2913932.3000000045</v>
      </c>
      <c r="AY18" s="60">
        <v>-56046589.270000003</v>
      </c>
      <c r="AZ18" s="60">
        <v>-50985625.220000006</v>
      </c>
      <c r="BA18" s="60">
        <v>-2814915.75</v>
      </c>
      <c r="BB18" s="60">
        <v>0</v>
      </c>
      <c r="BC18" s="60">
        <v>-2246048.2999999998</v>
      </c>
      <c r="BD18" s="60">
        <v>53132656.969999999</v>
      </c>
      <c r="BE18" s="60">
        <v>558815.44999999925</v>
      </c>
      <c r="BF18" s="60">
        <v>26082384.640000001</v>
      </c>
      <c r="BG18" s="60">
        <v>23407302.280000001</v>
      </c>
      <c r="BH18" s="60">
        <v>1629839.53</v>
      </c>
      <c r="BI18" s="60">
        <v>0</v>
      </c>
      <c r="BJ18" s="60">
        <v>1045242.83</v>
      </c>
      <c r="BK18" s="60">
        <v>-25523569.190000001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-14007050.030000005</v>
      </c>
      <c r="BT18" s="60">
        <v>-25346919.870000001</v>
      </c>
      <c r="BU18" s="60">
        <v>-4607704.58</v>
      </c>
      <c r="BV18" s="60">
        <v>-1106643.92</v>
      </c>
      <c r="BW18" s="60">
        <v>0</v>
      </c>
      <c r="BX18" s="60">
        <v>-127569.86</v>
      </c>
      <c r="BY18" s="60">
        <v>-1347578.53</v>
      </c>
      <c r="BZ18" s="60">
        <v>18845216.91</v>
      </c>
      <c r="CA18" s="60">
        <v>-315850.18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17220339.359999988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109435242.72</v>
      </c>
      <c r="E20" s="60">
        <v>78405242.020000011</v>
      </c>
      <c r="F20" s="60">
        <v>256719827.24000001</v>
      </c>
      <c r="G20" s="60">
        <v>-178314585.22</v>
      </c>
      <c r="H20" s="60">
        <v>0</v>
      </c>
      <c r="I20" s="60">
        <v>2963865.3799999915</v>
      </c>
      <c r="J20" s="60">
        <v>5379098.0299999937</v>
      </c>
      <c r="K20" s="60">
        <v>-46283692.580000006</v>
      </c>
      <c r="L20" s="60">
        <v>51662790.609999999</v>
      </c>
      <c r="M20" s="60">
        <v>-2415232.6500000022</v>
      </c>
      <c r="N20" s="60">
        <v>33055409.34</v>
      </c>
      <c r="O20" s="60">
        <v>-35470641.990000002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30732773.32</v>
      </c>
      <c r="AA20" s="60">
        <v>23076681.649999999</v>
      </c>
      <c r="AB20" s="60">
        <v>0</v>
      </c>
      <c r="AC20" s="60">
        <v>7656091.6699999999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-2666638</v>
      </c>
      <c r="AN20" s="60">
        <v>-124907</v>
      </c>
      <c r="AO20" s="60">
        <v>1402259</v>
      </c>
      <c r="AP20" s="60">
        <v>0</v>
      </c>
      <c r="AQ20" s="60">
        <v>0</v>
      </c>
      <c r="AR20" s="60">
        <v>-3943990</v>
      </c>
      <c r="AS20" s="60">
        <v>-34471896.389999948</v>
      </c>
      <c r="AT20" s="60">
        <v>-9105475.3899999969</v>
      </c>
      <c r="AU20" s="60">
        <v>-39463417.740000002</v>
      </c>
      <c r="AV20" s="60">
        <v>30357942.350000005</v>
      </c>
      <c r="AW20" s="60">
        <v>3270622.0100000501</v>
      </c>
      <c r="AX20" s="60">
        <v>32679789.420000046</v>
      </c>
      <c r="AY20" s="60">
        <v>-239689828.28999999</v>
      </c>
      <c r="AZ20" s="60">
        <v>-208900071.41</v>
      </c>
      <c r="BA20" s="60">
        <v>-30789756.880000003</v>
      </c>
      <c r="BB20" s="60">
        <v>0</v>
      </c>
      <c r="BC20" s="60">
        <v>0</v>
      </c>
      <c r="BD20" s="60">
        <v>272369617.71000004</v>
      </c>
      <c r="BE20" s="60">
        <v>-29409167.409999996</v>
      </c>
      <c r="BF20" s="60">
        <v>195740579.29000002</v>
      </c>
      <c r="BG20" s="60">
        <v>174296783.90000001</v>
      </c>
      <c r="BH20" s="60">
        <v>21443795.390000001</v>
      </c>
      <c r="BI20" s="60">
        <v>0</v>
      </c>
      <c r="BJ20" s="60">
        <v>0</v>
      </c>
      <c r="BK20" s="60">
        <v>-225149746.70000002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-27877322.859999999</v>
      </c>
      <c r="BT20" s="60">
        <v>-26206729.359999999</v>
      </c>
      <c r="BU20" s="60">
        <v>-29021700.920000002</v>
      </c>
      <c r="BV20" s="60">
        <v>-3666580.84</v>
      </c>
      <c r="BW20" s="60">
        <v>-22892.639999999999</v>
      </c>
      <c r="BX20" s="60">
        <v>-2341343.1999999997</v>
      </c>
      <c r="BY20" s="60">
        <v>-7389689.9899999993</v>
      </c>
      <c r="BZ20" s="60">
        <v>40767165.340000004</v>
      </c>
      <c r="CA20" s="60">
        <v>4448.75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-759720.15</v>
      </c>
      <c r="CJ20" s="60">
        <v>-759720.15</v>
      </c>
      <c r="CK20" s="60">
        <v>0</v>
      </c>
      <c r="CL20" s="60">
        <v>74963346.330000043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-1864869.7699999989</v>
      </c>
      <c r="E21" s="60">
        <v>-5301084.0399999991</v>
      </c>
      <c r="F21" s="60">
        <v>8681195.9000000004</v>
      </c>
      <c r="G21" s="60">
        <v>-13982279.939999999</v>
      </c>
      <c r="H21" s="60">
        <v>0</v>
      </c>
      <c r="I21" s="60">
        <v>3329876.8200000003</v>
      </c>
      <c r="J21" s="60">
        <v>2645541.1400000006</v>
      </c>
      <c r="K21" s="60">
        <v>-6290110.6699999999</v>
      </c>
      <c r="L21" s="60">
        <v>8935651.8100000005</v>
      </c>
      <c r="M21" s="60">
        <v>684335.6799999997</v>
      </c>
      <c r="N21" s="60">
        <v>4986309.96</v>
      </c>
      <c r="O21" s="60">
        <v>-4301974.28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106337.45000000001</v>
      </c>
      <c r="AN21" s="60">
        <v>149164.85</v>
      </c>
      <c r="AO21" s="60">
        <v>-42827.4</v>
      </c>
      <c r="AP21" s="60">
        <v>0</v>
      </c>
      <c r="AQ21" s="60">
        <v>0</v>
      </c>
      <c r="AR21" s="60">
        <v>0</v>
      </c>
      <c r="AS21" s="60">
        <v>-770920.32999999973</v>
      </c>
      <c r="AT21" s="60">
        <v>216630.0400000001</v>
      </c>
      <c r="AU21" s="60">
        <v>127996.37000000011</v>
      </c>
      <c r="AV21" s="60">
        <v>88633.67</v>
      </c>
      <c r="AW21" s="60">
        <v>-498564.07999999961</v>
      </c>
      <c r="AX21" s="60">
        <v>-2337119.25</v>
      </c>
      <c r="AY21" s="60">
        <v>-1665389.7600000002</v>
      </c>
      <c r="AZ21" s="60">
        <v>-4078496.5300000003</v>
      </c>
      <c r="BA21" s="60">
        <v>2460744.79</v>
      </c>
      <c r="BB21" s="60">
        <v>0</v>
      </c>
      <c r="BC21" s="60">
        <v>-47638.02</v>
      </c>
      <c r="BD21" s="60">
        <v>-671729.49</v>
      </c>
      <c r="BE21" s="60">
        <v>1838555.1700000004</v>
      </c>
      <c r="BF21" s="60">
        <v>1331558.7800000003</v>
      </c>
      <c r="BG21" s="60">
        <v>2938873.87</v>
      </c>
      <c r="BH21" s="60">
        <v>-1639045.68</v>
      </c>
      <c r="BI21" s="60">
        <v>0</v>
      </c>
      <c r="BJ21" s="60">
        <v>31730.59</v>
      </c>
      <c r="BK21" s="60">
        <v>506996.39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-452369.45000000019</v>
      </c>
      <c r="BT21" s="60">
        <v>-1780555.3400000003</v>
      </c>
      <c r="BU21" s="60">
        <v>-460151.4</v>
      </c>
      <c r="BV21" s="60">
        <v>-173076.15</v>
      </c>
      <c r="BW21" s="60">
        <v>0</v>
      </c>
      <c r="BX21" s="60">
        <v>-4843.75</v>
      </c>
      <c r="BY21" s="60">
        <v>-10387.91</v>
      </c>
      <c r="BZ21" s="60">
        <v>1976645.1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-36616.839999999997</v>
      </c>
      <c r="CJ21" s="60">
        <v>-36616.839999999997</v>
      </c>
      <c r="CK21" s="60">
        <v>0</v>
      </c>
      <c r="CL21" s="60">
        <v>-2635790.0999999987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190634077.87800312</v>
      </c>
      <c r="E22" s="60">
        <v>122331100.05999982</v>
      </c>
      <c r="F22" s="60">
        <v>893202747.21000004</v>
      </c>
      <c r="G22" s="60">
        <v>-770871647.15000021</v>
      </c>
      <c r="H22" s="60">
        <v>0</v>
      </c>
      <c r="I22" s="60">
        <v>-4941569.3600000292</v>
      </c>
      <c r="J22" s="60">
        <v>-108806951.27000001</v>
      </c>
      <c r="K22" s="60">
        <v>-252923926.71000001</v>
      </c>
      <c r="L22" s="60">
        <v>144116975.44</v>
      </c>
      <c r="M22" s="60">
        <v>103865381.90999998</v>
      </c>
      <c r="N22" s="60">
        <v>221244041.96999997</v>
      </c>
      <c r="O22" s="60">
        <v>-117378660.05999999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49830925.408003308</v>
      </c>
      <c r="AA22" s="60">
        <v>43856841.702804834</v>
      </c>
      <c r="AB22" s="60">
        <v>0</v>
      </c>
      <c r="AC22" s="60">
        <v>3649823.4893088341</v>
      </c>
      <c r="AD22" s="60">
        <v>1694785.3337150088</v>
      </c>
      <c r="AE22" s="60">
        <v>612515.41988835635</v>
      </c>
      <c r="AF22" s="60">
        <v>0</v>
      </c>
      <c r="AG22" s="60">
        <v>14358.517256729876</v>
      </c>
      <c r="AH22" s="60">
        <v>0</v>
      </c>
      <c r="AI22" s="60">
        <v>2600.9450295516849</v>
      </c>
      <c r="AJ22" s="60">
        <v>0</v>
      </c>
      <c r="AK22" s="60">
        <v>0</v>
      </c>
      <c r="AL22" s="60">
        <v>0</v>
      </c>
      <c r="AM22" s="60">
        <v>23413621.770000003</v>
      </c>
      <c r="AN22" s="60">
        <v>61465961</v>
      </c>
      <c r="AO22" s="60">
        <v>-54859493</v>
      </c>
      <c r="AP22" s="60">
        <v>0</v>
      </c>
      <c r="AQ22" s="60">
        <v>0</v>
      </c>
      <c r="AR22" s="60">
        <v>16807153.770000003</v>
      </c>
      <c r="AS22" s="60">
        <v>-2880503.7294414192</v>
      </c>
      <c r="AT22" s="60">
        <v>-31640028.50000006</v>
      </c>
      <c r="AU22" s="60">
        <v>-207696497.93000004</v>
      </c>
      <c r="AV22" s="60">
        <v>176056469.42999998</v>
      </c>
      <c r="AW22" s="60">
        <v>-7294425.6599999666</v>
      </c>
      <c r="AX22" s="60">
        <v>-27029959.860000014</v>
      </c>
      <c r="AY22" s="60">
        <v>-739776837.93000007</v>
      </c>
      <c r="AZ22" s="60">
        <v>-763990131.72000003</v>
      </c>
      <c r="BA22" s="60">
        <v>-130102125.27</v>
      </c>
      <c r="BB22" s="60">
        <v>0</v>
      </c>
      <c r="BC22" s="60">
        <v>154315419.06</v>
      </c>
      <c r="BD22" s="60">
        <v>712746878.07000005</v>
      </c>
      <c r="BE22" s="60">
        <v>19735534.200000048</v>
      </c>
      <c r="BF22" s="60">
        <v>659096297.58000016</v>
      </c>
      <c r="BG22" s="60">
        <v>685292671.08000016</v>
      </c>
      <c r="BH22" s="60">
        <v>111289306.17</v>
      </c>
      <c r="BI22" s="60">
        <v>0</v>
      </c>
      <c r="BJ22" s="60">
        <v>-137485679.66999999</v>
      </c>
      <c r="BK22" s="60">
        <v>-639360763.38000011</v>
      </c>
      <c r="BL22" s="60">
        <v>0</v>
      </c>
      <c r="BM22" s="60">
        <v>0</v>
      </c>
      <c r="BN22" s="60">
        <v>0</v>
      </c>
      <c r="BO22" s="60">
        <v>34.119999999999997</v>
      </c>
      <c r="BP22" s="60">
        <v>34.119999999999997</v>
      </c>
      <c r="BQ22" s="60">
        <v>0</v>
      </c>
      <c r="BR22" s="60">
        <v>0</v>
      </c>
      <c r="BS22" s="60">
        <v>36053916.31055861</v>
      </c>
      <c r="BT22" s="60">
        <v>-124682925.33</v>
      </c>
      <c r="BU22" s="60">
        <v>-18237337.477144137</v>
      </c>
      <c r="BV22" s="60">
        <v>-717414.47418918891</v>
      </c>
      <c r="BW22" s="60">
        <v>0</v>
      </c>
      <c r="BX22" s="60">
        <v>-1387644.8263243237</v>
      </c>
      <c r="BY22" s="60">
        <v>-1466456.9117837832</v>
      </c>
      <c r="BZ22" s="60">
        <v>183462421.09000003</v>
      </c>
      <c r="CA22" s="60">
        <v>-916725.76000000001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187753574.14856172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766795519.69000018</v>
      </c>
      <c r="E23" s="60">
        <v>500619524.04000008</v>
      </c>
      <c r="F23" s="60">
        <v>1142257366.3800001</v>
      </c>
      <c r="G23" s="60">
        <v>-641637842.34000003</v>
      </c>
      <c r="H23" s="60">
        <v>0</v>
      </c>
      <c r="I23" s="60">
        <v>-21278197.290000036</v>
      </c>
      <c r="J23" s="60">
        <v>-136046108.47000003</v>
      </c>
      <c r="K23" s="60">
        <v>-591089190.12</v>
      </c>
      <c r="L23" s="60">
        <v>455043081.64999998</v>
      </c>
      <c r="M23" s="60">
        <v>114767911.17999999</v>
      </c>
      <c r="N23" s="60">
        <v>204249473.31999999</v>
      </c>
      <c r="O23" s="60">
        <v>-89481562.140000001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212564335.87</v>
      </c>
      <c r="AA23" s="60">
        <v>168333540.73000002</v>
      </c>
      <c r="AB23" s="60">
        <v>17142834.969999999</v>
      </c>
      <c r="AC23" s="60">
        <v>7184278.1200000001</v>
      </c>
      <c r="AD23" s="60">
        <v>11784757.1</v>
      </c>
      <c r="AE23" s="60">
        <v>127752.7</v>
      </c>
      <c r="AF23" s="60">
        <v>7574680.9199999999</v>
      </c>
      <c r="AG23" s="60">
        <v>416491.33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74889857.070000008</v>
      </c>
      <c r="AN23" s="60">
        <v>75704745.340000004</v>
      </c>
      <c r="AO23" s="60">
        <v>-19389448.210000001</v>
      </c>
      <c r="AP23" s="60">
        <v>0</v>
      </c>
      <c r="AQ23" s="60">
        <v>0</v>
      </c>
      <c r="AR23" s="60">
        <v>18574559.940000001</v>
      </c>
      <c r="AS23" s="60">
        <v>-415575435.88999993</v>
      </c>
      <c r="AT23" s="60">
        <v>-156143855.82000002</v>
      </c>
      <c r="AU23" s="60">
        <v>-300341171.45000005</v>
      </c>
      <c r="AV23" s="60">
        <v>144197315.63000003</v>
      </c>
      <c r="AW23" s="60">
        <v>-43869673.649999857</v>
      </c>
      <c r="AX23" s="60">
        <v>-26290195</v>
      </c>
      <c r="AY23" s="60">
        <v>-1267960960.8900001</v>
      </c>
      <c r="AZ23" s="60">
        <v>-903163631.33000004</v>
      </c>
      <c r="BA23" s="60">
        <v>-364797329.56</v>
      </c>
      <c r="BB23" s="60">
        <v>0</v>
      </c>
      <c r="BC23" s="60">
        <v>0</v>
      </c>
      <c r="BD23" s="60">
        <v>1241670765.8900001</v>
      </c>
      <c r="BE23" s="60">
        <v>-17579478.649999857</v>
      </c>
      <c r="BF23" s="60">
        <v>696330894.5400002</v>
      </c>
      <c r="BG23" s="60">
        <v>498167641.35000026</v>
      </c>
      <c r="BH23" s="60">
        <v>198163253.19</v>
      </c>
      <c r="BI23" s="60">
        <v>0</v>
      </c>
      <c r="BJ23" s="60">
        <v>0</v>
      </c>
      <c r="BK23" s="60">
        <v>-713910373.19000006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-215037168.75</v>
      </c>
      <c r="BT23" s="60">
        <v>-204231831.91999999</v>
      </c>
      <c r="BU23" s="60">
        <v>-38565873.280000001</v>
      </c>
      <c r="BV23" s="60">
        <v>-938844.62</v>
      </c>
      <c r="BW23" s="60">
        <v>0</v>
      </c>
      <c r="BX23" s="60">
        <v>-4110261.62</v>
      </c>
      <c r="BY23" s="60">
        <v>-9888313.1400000006</v>
      </c>
      <c r="BZ23" s="60">
        <v>43557623.289999999</v>
      </c>
      <c r="CA23" s="60">
        <v>-859667.46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-524737.67000000004</v>
      </c>
      <c r="CJ23" s="60">
        <v>-524737.67000000004</v>
      </c>
      <c r="CK23" s="60">
        <v>0</v>
      </c>
      <c r="CL23" s="60">
        <v>351220083.80000025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6538179.8799999999</v>
      </c>
      <c r="E24" s="60">
        <v>4553775.1600000039</v>
      </c>
      <c r="F24" s="60">
        <v>35152786.640000001</v>
      </c>
      <c r="G24" s="60">
        <v>-30599011.479999997</v>
      </c>
      <c r="H24" s="60">
        <v>0</v>
      </c>
      <c r="I24" s="60">
        <v>767831.67999999598</v>
      </c>
      <c r="J24" s="60">
        <v>6244599.1199999973</v>
      </c>
      <c r="K24" s="60">
        <v>-27224691.690000001</v>
      </c>
      <c r="L24" s="60">
        <v>33469290.809999999</v>
      </c>
      <c r="M24" s="60">
        <v>-5476767.4400000013</v>
      </c>
      <c r="N24" s="60">
        <v>23120072.66</v>
      </c>
      <c r="O24" s="60">
        <v>-28596840.100000001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1230654.54</v>
      </c>
      <c r="AA24" s="60">
        <v>955539.19</v>
      </c>
      <c r="AB24" s="60">
        <v>0</v>
      </c>
      <c r="AC24" s="60">
        <v>275115.34999999998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-14081.499999999993</v>
      </c>
      <c r="AN24" s="60">
        <v>-60797.82</v>
      </c>
      <c r="AO24" s="60">
        <v>109328.12</v>
      </c>
      <c r="AP24" s="60">
        <v>0</v>
      </c>
      <c r="AQ24" s="60">
        <v>0</v>
      </c>
      <c r="AR24" s="60">
        <v>-62611.799999999988</v>
      </c>
      <c r="AS24" s="60">
        <v>1584872.8599999952</v>
      </c>
      <c r="AT24" s="60">
        <v>-577619.7799999998</v>
      </c>
      <c r="AU24" s="60">
        <v>-4351556.34</v>
      </c>
      <c r="AV24" s="60">
        <v>3773936.56</v>
      </c>
      <c r="AW24" s="60">
        <v>-297062.68000000715</v>
      </c>
      <c r="AX24" s="60">
        <v>17110825.780000001</v>
      </c>
      <c r="AY24" s="60">
        <v>-89356199.390000015</v>
      </c>
      <c r="AZ24" s="60">
        <v>-97089096.670000002</v>
      </c>
      <c r="BA24" s="60">
        <v>-5053331.32</v>
      </c>
      <c r="BB24" s="60">
        <v>0</v>
      </c>
      <c r="BC24" s="60">
        <v>12786228.6</v>
      </c>
      <c r="BD24" s="60">
        <v>106467025.17000002</v>
      </c>
      <c r="BE24" s="60">
        <v>-17407888.460000008</v>
      </c>
      <c r="BF24" s="60">
        <v>88447093.109999999</v>
      </c>
      <c r="BG24" s="60">
        <v>95603550.359999999</v>
      </c>
      <c r="BH24" s="60">
        <v>5499684.7699999996</v>
      </c>
      <c r="BI24" s="60">
        <v>0</v>
      </c>
      <c r="BJ24" s="60">
        <v>-12656142.02</v>
      </c>
      <c r="BK24" s="60">
        <v>-105854981.57000001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2459555.3200000022</v>
      </c>
      <c r="BT24" s="60">
        <v>-7278368.8499999978</v>
      </c>
      <c r="BU24" s="60">
        <v>-669898.68999999994</v>
      </c>
      <c r="BV24" s="60">
        <v>-96430.1</v>
      </c>
      <c r="BW24" s="60">
        <v>0</v>
      </c>
      <c r="BX24" s="60">
        <v>-73802.12</v>
      </c>
      <c r="BY24" s="60">
        <v>-149532.41</v>
      </c>
      <c r="BZ24" s="60">
        <v>10786104.949999999</v>
      </c>
      <c r="CA24" s="60">
        <v>-58517.46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8123052.7399999946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8981419.3299999945</v>
      </c>
      <c r="E25" s="60">
        <v>6420828.8399999999</v>
      </c>
      <c r="F25" s="60">
        <v>15724475.57</v>
      </c>
      <c r="G25" s="60">
        <v>-9303646.7300000004</v>
      </c>
      <c r="H25" s="60">
        <v>0</v>
      </c>
      <c r="I25" s="60">
        <v>2122051.2599999988</v>
      </c>
      <c r="J25" s="60">
        <v>9076078.6799999997</v>
      </c>
      <c r="K25" s="60">
        <v>455661.78999999911</v>
      </c>
      <c r="L25" s="60">
        <v>8620416.8900000006</v>
      </c>
      <c r="M25" s="60">
        <v>-6954027.4200000009</v>
      </c>
      <c r="N25" s="60">
        <v>-157152.3900000006</v>
      </c>
      <c r="O25" s="60">
        <v>-6796875.0300000003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438539.22999999626</v>
      </c>
      <c r="AN25" s="60">
        <v>3946147.8199999989</v>
      </c>
      <c r="AO25" s="60">
        <v>-71008.840000000782</v>
      </c>
      <c r="AP25" s="60">
        <v>0</v>
      </c>
      <c r="AQ25" s="60">
        <v>0</v>
      </c>
      <c r="AR25" s="60">
        <v>-3436599.7500000019</v>
      </c>
      <c r="AS25" s="60">
        <v>-19630391.990562797</v>
      </c>
      <c r="AT25" s="60">
        <v>-7913401.6205999963</v>
      </c>
      <c r="AU25" s="60">
        <v>-40220825.850000001</v>
      </c>
      <c r="AV25" s="60">
        <v>32307424.229400005</v>
      </c>
      <c r="AW25" s="60">
        <v>-3215466.9059999585</v>
      </c>
      <c r="AX25" s="60">
        <v>-5652773.2605799586</v>
      </c>
      <c r="AY25" s="60">
        <v>-134531864.42057997</v>
      </c>
      <c r="AZ25" s="60">
        <v>-118773222.81058</v>
      </c>
      <c r="BA25" s="60">
        <v>-36406951.979999989</v>
      </c>
      <c r="BB25" s="60">
        <v>0</v>
      </c>
      <c r="BC25" s="60">
        <v>20648310.369999997</v>
      </c>
      <c r="BD25" s="60">
        <v>128879091.16000001</v>
      </c>
      <c r="BE25" s="60">
        <v>2437306.35458</v>
      </c>
      <c r="BF25" s="60">
        <v>115701859.37458</v>
      </c>
      <c r="BG25" s="60">
        <v>103264165.57458</v>
      </c>
      <c r="BH25" s="60">
        <v>30195924.659999996</v>
      </c>
      <c r="BI25" s="60">
        <v>0</v>
      </c>
      <c r="BJ25" s="60">
        <v>-17758230.859999999</v>
      </c>
      <c r="BK25" s="60">
        <v>-113264553.02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-8501523.4639628399</v>
      </c>
      <c r="BT25" s="60">
        <v>-7650073.3900000006</v>
      </c>
      <c r="BU25" s="60">
        <v>-4393464.7730965633</v>
      </c>
      <c r="BV25" s="60">
        <v>-1454608.2648320035</v>
      </c>
      <c r="BW25" s="60">
        <v>0</v>
      </c>
      <c r="BX25" s="60">
        <v>-3012703.8180731828</v>
      </c>
      <c r="BY25" s="60">
        <v>-333520.54796108982</v>
      </c>
      <c r="BZ25" s="60">
        <v>8467684.0199999996</v>
      </c>
      <c r="CA25" s="60">
        <v>-124836.69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-10648972.660562802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271005022.25999999</v>
      </c>
      <c r="E26" s="60">
        <v>183747433.09999999</v>
      </c>
      <c r="F26" s="60">
        <v>249326293.00999999</v>
      </c>
      <c r="G26" s="60">
        <v>-65578859.910000004</v>
      </c>
      <c r="H26" s="60">
        <v>0</v>
      </c>
      <c r="I26" s="60">
        <v>-10948428.890000008</v>
      </c>
      <c r="J26" s="60">
        <v>-17216850.74000001</v>
      </c>
      <c r="K26" s="60">
        <v>-114350519.87</v>
      </c>
      <c r="L26" s="60">
        <v>97133669.129999995</v>
      </c>
      <c r="M26" s="60">
        <v>6268421.8500000015</v>
      </c>
      <c r="N26" s="60">
        <v>32945929.300000001</v>
      </c>
      <c r="O26" s="60">
        <v>-26677507.449999999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72925330.669999987</v>
      </c>
      <c r="AA26" s="60">
        <v>73192299.989999995</v>
      </c>
      <c r="AB26" s="60">
        <v>0</v>
      </c>
      <c r="AC26" s="60">
        <v>-656263.51000000013</v>
      </c>
      <c r="AD26" s="60">
        <v>0</v>
      </c>
      <c r="AE26" s="60">
        <v>0</v>
      </c>
      <c r="AF26" s="60">
        <v>0</v>
      </c>
      <c r="AG26" s="60">
        <v>389294.19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25280687.379999999</v>
      </c>
      <c r="AN26" s="60">
        <v>58274205.25</v>
      </c>
      <c r="AO26" s="60">
        <v>-32993517.870000001</v>
      </c>
      <c r="AP26" s="60">
        <v>0</v>
      </c>
      <c r="AQ26" s="60">
        <v>0</v>
      </c>
      <c r="AR26" s="60">
        <v>0</v>
      </c>
      <c r="AS26" s="60">
        <v>-145820056.71999997</v>
      </c>
      <c r="AT26" s="60">
        <v>-26972866.800000001</v>
      </c>
      <c r="AU26" s="60">
        <v>-53331472.030000001</v>
      </c>
      <c r="AV26" s="60">
        <v>26358605.23</v>
      </c>
      <c r="AW26" s="60">
        <v>-3246593.0100000054</v>
      </c>
      <c r="AX26" s="60">
        <v>-13270285.960000008</v>
      </c>
      <c r="AY26" s="60">
        <v>-257371963.41000003</v>
      </c>
      <c r="AZ26" s="60">
        <v>-221024859.69000003</v>
      </c>
      <c r="BA26" s="60">
        <v>-36347103.719999999</v>
      </c>
      <c r="BB26" s="60">
        <v>0</v>
      </c>
      <c r="BC26" s="60">
        <v>0</v>
      </c>
      <c r="BD26" s="60">
        <v>244101677.45000002</v>
      </c>
      <c r="BE26" s="60">
        <v>10023692.950000003</v>
      </c>
      <c r="BF26" s="60">
        <v>130450604.77</v>
      </c>
      <c r="BG26" s="60">
        <v>117803943.86999999</v>
      </c>
      <c r="BH26" s="60">
        <v>12646660.9</v>
      </c>
      <c r="BI26" s="60">
        <v>0</v>
      </c>
      <c r="BJ26" s="60">
        <v>0</v>
      </c>
      <c r="BK26" s="60">
        <v>-120426911.81999999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-112677524.06999996</v>
      </c>
      <c r="BT26" s="60">
        <v>-75638659.139999986</v>
      </c>
      <c r="BU26" s="60">
        <v>-35796828.600000001</v>
      </c>
      <c r="BV26" s="60">
        <v>-6722853.0300000003</v>
      </c>
      <c r="BW26" s="60">
        <v>0</v>
      </c>
      <c r="BX26" s="60">
        <v>-2824913.08</v>
      </c>
      <c r="BY26" s="60">
        <v>-5739770.3499999996</v>
      </c>
      <c r="BZ26" s="60">
        <v>15123763.76</v>
      </c>
      <c r="CA26" s="60">
        <v>-1078263.6299999999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-2923072.84</v>
      </c>
      <c r="CJ26" s="60">
        <v>-2923072.84</v>
      </c>
      <c r="CK26" s="60">
        <v>0</v>
      </c>
      <c r="CL26" s="60">
        <v>125184965.54000002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114511742.06999998</v>
      </c>
      <c r="E27" s="60">
        <v>79651048.61999999</v>
      </c>
      <c r="F27" s="60">
        <v>106013872.56999999</v>
      </c>
      <c r="G27" s="60">
        <v>-26362823.950000003</v>
      </c>
      <c r="H27" s="60">
        <v>0</v>
      </c>
      <c r="I27" s="60">
        <v>-20248513.050000004</v>
      </c>
      <c r="J27" s="60">
        <v>-19754392.730000004</v>
      </c>
      <c r="K27" s="60">
        <v>-81482293.230000004</v>
      </c>
      <c r="L27" s="60">
        <v>61727900.5</v>
      </c>
      <c r="M27" s="60">
        <v>-494120.3200000003</v>
      </c>
      <c r="N27" s="60">
        <v>20556215.949999999</v>
      </c>
      <c r="O27" s="60">
        <v>-21050336.27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53105844.50999999</v>
      </c>
      <c r="AA27" s="60">
        <v>14989859.399999999</v>
      </c>
      <c r="AB27" s="60">
        <v>2108668.16</v>
      </c>
      <c r="AC27" s="60">
        <v>36007316.949999996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466055.57</v>
      </c>
      <c r="AK27" s="60">
        <v>466055.57</v>
      </c>
      <c r="AL27" s="60">
        <v>0</v>
      </c>
      <c r="AM27" s="60">
        <v>1537306.4199999997</v>
      </c>
      <c r="AN27" s="60">
        <v>2635585.0099999998</v>
      </c>
      <c r="AO27" s="60">
        <v>-1098278.5900000001</v>
      </c>
      <c r="AP27" s="60">
        <v>0</v>
      </c>
      <c r="AQ27" s="60">
        <v>0</v>
      </c>
      <c r="AR27" s="60">
        <v>0</v>
      </c>
      <c r="AS27" s="60">
        <v>-77747807.120000005</v>
      </c>
      <c r="AT27" s="60">
        <v>-8984587.0700000003</v>
      </c>
      <c r="AU27" s="60">
        <v>-32491494.630000003</v>
      </c>
      <c r="AV27" s="60">
        <v>23506907.560000002</v>
      </c>
      <c r="AW27" s="60">
        <v>-45122212.840000004</v>
      </c>
      <c r="AX27" s="60">
        <v>6831002.0499999821</v>
      </c>
      <c r="AY27" s="60">
        <v>-221867975.33000001</v>
      </c>
      <c r="AZ27" s="60">
        <v>-117499526.31000002</v>
      </c>
      <c r="BA27" s="60">
        <v>-104368449.02</v>
      </c>
      <c r="BB27" s="60">
        <v>0</v>
      </c>
      <c r="BC27" s="60">
        <v>0</v>
      </c>
      <c r="BD27" s="60">
        <v>228698977.38</v>
      </c>
      <c r="BE27" s="60">
        <v>-51953214.889999986</v>
      </c>
      <c r="BF27" s="60">
        <v>144232513.71000001</v>
      </c>
      <c r="BG27" s="60">
        <v>101213013.2</v>
      </c>
      <c r="BH27" s="60">
        <v>43019500.509999998</v>
      </c>
      <c r="BI27" s="60">
        <v>0</v>
      </c>
      <c r="BJ27" s="60">
        <v>0</v>
      </c>
      <c r="BK27" s="60">
        <v>-196185728.59999999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-20111320.960000001</v>
      </c>
      <c r="BT27" s="60">
        <v>-21699653.75</v>
      </c>
      <c r="BU27" s="60">
        <v>-2592578.1100000003</v>
      </c>
      <c r="BV27" s="60">
        <v>-487498.91</v>
      </c>
      <c r="BW27" s="60">
        <v>0</v>
      </c>
      <c r="BX27" s="60">
        <v>-460535.53</v>
      </c>
      <c r="BY27" s="60">
        <v>-285131.53999999998</v>
      </c>
      <c r="BZ27" s="60">
        <v>5414076.8799999999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-3529686.25</v>
      </c>
      <c r="CJ27" s="60">
        <v>-3529686.25</v>
      </c>
      <c r="CK27" s="60">
        <v>0</v>
      </c>
      <c r="CL27" s="60">
        <v>36763934.949999973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554944.10999999917</v>
      </c>
      <c r="E28" s="60">
        <v>632497.6799999997</v>
      </c>
      <c r="F28" s="60">
        <v>9990435.4399999995</v>
      </c>
      <c r="G28" s="60">
        <v>-9357937.7599999998</v>
      </c>
      <c r="H28" s="60">
        <v>0</v>
      </c>
      <c r="I28" s="60">
        <v>-122068.84999999992</v>
      </c>
      <c r="J28" s="60">
        <v>52398.090000000084</v>
      </c>
      <c r="K28" s="60">
        <v>-646296.06999999995</v>
      </c>
      <c r="L28" s="60">
        <v>698694.16</v>
      </c>
      <c r="M28" s="60">
        <v>-174466.94</v>
      </c>
      <c r="N28" s="60">
        <v>505778.71</v>
      </c>
      <c r="O28" s="60">
        <v>-680245.65</v>
      </c>
      <c r="P28" s="60">
        <v>0</v>
      </c>
      <c r="Q28" s="60">
        <v>0</v>
      </c>
      <c r="R28" s="60">
        <v>0</v>
      </c>
      <c r="S28" s="60">
        <v>19753.949999999953</v>
      </c>
      <c r="T28" s="60">
        <v>748134.45</v>
      </c>
      <c r="U28" s="60">
        <v>0</v>
      </c>
      <c r="V28" s="60">
        <v>748134.45</v>
      </c>
      <c r="W28" s="60">
        <v>-728380.5</v>
      </c>
      <c r="X28" s="60">
        <v>0</v>
      </c>
      <c r="Y28" s="60">
        <v>-728380.5</v>
      </c>
      <c r="Z28" s="60">
        <v>501663.51</v>
      </c>
      <c r="AA28" s="60">
        <v>230449.62</v>
      </c>
      <c r="AB28" s="60">
        <v>0</v>
      </c>
      <c r="AC28" s="60">
        <v>0</v>
      </c>
      <c r="AD28" s="60">
        <v>271213.89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-476902.18000000063</v>
      </c>
      <c r="AN28" s="60">
        <v>-675071.6799999997</v>
      </c>
      <c r="AO28" s="60">
        <v>636828.59999999963</v>
      </c>
      <c r="AP28" s="60">
        <v>0</v>
      </c>
      <c r="AQ28" s="60">
        <v>0</v>
      </c>
      <c r="AR28" s="60">
        <v>-438659.10000000056</v>
      </c>
      <c r="AS28" s="60">
        <v>1418900.5200000028</v>
      </c>
      <c r="AT28" s="60">
        <v>-75214.339999999851</v>
      </c>
      <c r="AU28" s="60">
        <v>4051086.63</v>
      </c>
      <c r="AV28" s="60">
        <v>-4126300.9699999997</v>
      </c>
      <c r="AW28" s="60">
        <v>1915571.3100000024</v>
      </c>
      <c r="AX28" s="60">
        <v>6720696.4600000009</v>
      </c>
      <c r="AY28" s="60">
        <v>-23110834.050000001</v>
      </c>
      <c r="AZ28" s="60">
        <v>-9381447.5300000012</v>
      </c>
      <c r="BA28" s="60">
        <v>-15645034.109999999</v>
      </c>
      <c r="BB28" s="60">
        <v>0</v>
      </c>
      <c r="BC28" s="60">
        <v>1915647.59</v>
      </c>
      <c r="BD28" s="60">
        <v>29831530.510000002</v>
      </c>
      <c r="BE28" s="60">
        <v>-4805125.1499999985</v>
      </c>
      <c r="BF28" s="60">
        <v>20617060.720000003</v>
      </c>
      <c r="BG28" s="60">
        <v>9065282.629999999</v>
      </c>
      <c r="BH28" s="60">
        <v>13260717.83</v>
      </c>
      <c r="BI28" s="60">
        <v>0</v>
      </c>
      <c r="BJ28" s="60">
        <v>-1708939.74</v>
      </c>
      <c r="BK28" s="60">
        <v>-25422185.870000001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-421456.44999999972</v>
      </c>
      <c r="BT28" s="60">
        <v>-1117543.7799999998</v>
      </c>
      <c r="BU28" s="60">
        <v>-509223.2</v>
      </c>
      <c r="BV28" s="60">
        <v>-153669.81</v>
      </c>
      <c r="BW28" s="60">
        <v>0</v>
      </c>
      <c r="BX28" s="60">
        <v>-2503.04</v>
      </c>
      <c r="BY28" s="60">
        <v>-96854.45</v>
      </c>
      <c r="BZ28" s="60">
        <v>1458337.83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1973844.630000002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299418974.5173533</v>
      </c>
      <c r="E29" s="60">
        <v>145434818.03000015</v>
      </c>
      <c r="F29" s="60">
        <v>605785305.47000015</v>
      </c>
      <c r="G29" s="60">
        <v>-460350487.44</v>
      </c>
      <c r="H29" s="60">
        <v>0</v>
      </c>
      <c r="I29" s="60">
        <v>25983285.930000007</v>
      </c>
      <c r="J29" s="60">
        <v>-36650817.580000058</v>
      </c>
      <c r="K29" s="60">
        <v>-169939257.91000006</v>
      </c>
      <c r="L29" s="60">
        <v>133288440.33</v>
      </c>
      <c r="M29" s="60">
        <v>62634103.510000065</v>
      </c>
      <c r="N29" s="60">
        <v>144398027.74000007</v>
      </c>
      <c r="O29" s="60">
        <v>-81763924.230000004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101278415.28735313</v>
      </c>
      <c r="AA29" s="60">
        <v>101278415.28735313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8008972.5199999884</v>
      </c>
      <c r="AK29" s="60">
        <v>8008972.5199999884</v>
      </c>
      <c r="AL29" s="60">
        <v>0</v>
      </c>
      <c r="AM29" s="60">
        <v>18713482.749999981</v>
      </c>
      <c r="AN29" s="60">
        <v>40677827.100000039</v>
      </c>
      <c r="AO29" s="60">
        <v>-21999179.590000059</v>
      </c>
      <c r="AP29" s="60">
        <v>82661.69</v>
      </c>
      <c r="AQ29" s="60">
        <v>-64560.77</v>
      </c>
      <c r="AR29" s="60">
        <v>16734.320000000043</v>
      </c>
      <c r="AS29" s="60">
        <v>-79540347.595298305</v>
      </c>
      <c r="AT29" s="60">
        <v>-27343415.480000079</v>
      </c>
      <c r="AU29" s="60">
        <v>-160202760.97000003</v>
      </c>
      <c r="AV29" s="60">
        <v>132859345.48999995</v>
      </c>
      <c r="AW29" s="60">
        <v>17683211.010000229</v>
      </c>
      <c r="AX29" s="60">
        <v>-23694468</v>
      </c>
      <c r="AY29" s="60">
        <v>-356194489.13</v>
      </c>
      <c r="AZ29" s="60">
        <v>-342861534.90999997</v>
      </c>
      <c r="BA29" s="60">
        <v>-70970446</v>
      </c>
      <c r="BB29" s="60">
        <v>0</v>
      </c>
      <c r="BC29" s="60">
        <v>57637491.780000001</v>
      </c>
      <c r="BD29" s="60">
        <v>332500021.13</v>
      </c>
      <c r="BE29" s="60">
        <v>41377679.010000229</v>
      </c>
      <c r="BF29" s="60">
        <v>326497794.31000024</v>
      </c>
      <c r="BG29" s="60">
        <v>320247538.90000021</v>
      </c>
      <c r="BH29" s="60">
        <v>59082421.920000002</v>
      </c>
      <c r="BI29" s="60">
        <v>0</v>
      </c>
      <c r="BJ29" s="60">
        <v>-52832166.509999998</v>
      </c>
      <c r="BK29" s="60">
        <v>-285120115.30000001</v>
      </c>
      <c r="BL29" s="60">
        <v>0</v>
      </c>
      <c r="BM29" s="60">
        <v>0</v>
      </c>
      <c r="BN29" s="60">
        <v>0</v>
      </c>
      <c r="BO29" s="60">
        <v>-292472.23</v>
      </c>
      <c r="BP29" s="60">
        <v>-292472.23</v>
      </c>
      <c r="BQ29" s="60">
        <v>0</v>
      </c>
      <c r="BR29" s="60">
        <v>0</v>
      </c>
      <c r="BS29" s="60">
        <v>-68931670.855298445</v>
      </c>
      <c r="BT29" s="60">
        <v>-136639604.94999996</v>
      </c>
      <c r="BU29" s="60">
        <v>-12269963.274055202</v>
      </c>
      <c r="BV29" s="60">
        <v>-1508235.7738898708</v>
      </c>
      <c r="BW29" s="60">
        <v>0</v>
      </c>
      <c r="BX29" s="60">
        <v>-3314766.0711830296</v>
      </c>
      <c r="BY29" s="60">
        <v>-3389378.6241405029</v>
      </c>
      <c r="BZ29" s="60">
        <v>88087794.51000002</v>
      </c>
      <c r="CA29" s="60">
        <v>102483.32797010317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-656000.03999999992</v>
      </c>
      <c r="CJ29" s="60">
        <v>-656000.03999999992</v>
      </c>
      <c r="CK29" s="60">
        <v>0</v>
      </c>
      <c r="CL29" s="60">
        <v>219878626.92205501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5118559.6161479838</v>
      </c>
      <c r="E30" s="60">
        <v>702793.26000000536</v>
      </c>
      <c r="F30" s="60">
        <v>76836386.170000002</v>
      </c>
      <c r="G30" s="60">
        <v>-76133592.909999996</v>
      </c>
      <c r="H30" s="60">
        <v>0</v>
      </c>
      <c r="I30" s="60">
        <v>-18262.44999999553</v>
      </c>
      <c r="J30" s="60">
        <v>-11339531.389999997</v>
      </c>
      <c r="K30" s="60">
        <v>-32754976.489999998</v>
      </c>
      <c r="L30" s="60">
        <v>21415445.100000001</v>
      </c>
      <c r="M30" s="60">
        <v>11321268.940000001</v>
      </c>
      <c r="N30" s="60">
        <v>32598619.07</v>
      </c>
      <c r="O30" s="60">
        <v>-21277350.129999999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4434028.806147974</v>
      </c>
      <c r="AA30" s="60">
        <v>2428306.9895271831</v>
      </c>
      <c r="AB30" s="60">
        <v>2005721.8166207904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3893107.7183145103</v>
      </c>
      <c r="AT30" s="60">
        <v>-67965.479999999981</v>
      </c>
      <c r="AU30" s="60">
        <v>-2627593.91</v>
      </c>
      <c r="AV30" s="60">
        <v>2559628.4300000002</v>
      </c>
      <c r="AW30" s="60">
        <v>122967.25</v>
      </c>
      <c r="AX30" s="60">
        <v>-38930919.780000001</v>
      </c>
      <c r="AY30" s="60">
        <v>-64389621.219999999</v>
      </c>
      <c r="AZ30" s="60">
        <v>-56523714.390000001</v>
      </c>
      <c r="BA30" s="60">
        <v>-7865906.8300000001</v>
      </c>
      <c r="BB30" s="60">
        <v>0</v>
      </c>
      <c r="BC30" s="60">
        <v>0</v>
      </c>
      <c r="BD30" s="60">
        <v>25458701.440000001</v>
      </c>
      <c r="BE30" s="60">
        <v>39053887.030000001</v>
      </c>
      <c r="BF30" s="60">
        <v>64155737.210000001</v>
      </c>
      <c r="BG30" s="60">
        <v>56491955.539999999</v>
      </c>
      <c r="BH30" s="60">
        <v>7663781.6699999999</v>
      </c>
      <c r="BI30" s="60">
        <v>0</v>
      </c>
      <c r="BJ30" s="60">
        <v>0</v>
      </c>
      <c r="BK30" s="60">
        <v>-25101850.18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3838105.9483145103</v>
      </c>
      <c r="BT30" s="60">
        <v>-10385920.790000003</v>
      </c>
      <c r="BU30" s="60">
        <v>-617353.16634202201</v>
      </c>
      <c r="BV30" s="60">
        <v>-243234.82196965881</v>
      </c>
      <c r="BW30" s="60">
        <v>0</v>
      </c>
      <c r="BX30" s="60">
        <v>-35597.099799848889</v>
      </c>
      <c r="BY30" s="60">
        <v>-38296.033573956753</v>
      </c>
      <c r="BZ30" s="60">
        <v>15158507.859999999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9011667.3344624937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326522809.81411242</v>
      </c>
      <c r="E31" s="60">
        <v>211916828.26000002</v>
      </c>
      <c r="F31" s="60">
        <v>412047158.79000002</v>
      </c>
      <c r="G31" s="60">
        <v>-200130330.53</v>
      </c>
      <c r="H31" s="60">
        <v>0</v>
      </c>
      <c r="I31" s="60">
        <v>-15109564.420000002</v>
      </c>
      <c r="J31" s="60">
        <v>-31936074.590000004</v>
      </c>
      <c r="K31" s="60">
        <v>-117326264.64</v>
      </c>
      <c r="L31" s="60">
        <v>85390190.049999997</v>
      </c>
      <c r="M31" s="60">
        <v>16826510.170000002</v>
      </c>
      <c r="N31" s="60">
        <v>60030058.82</v>
      </c>
      <c r="O31" s="60">
        <v>-43203548.649999999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123088697.34411241</v>
      </c>
      <c r="AA31" s="60">
        <v>123088697.34411241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6626848.6300000018</v>
      </c>
      <c r="AN31" s="60">
        <v>17858140.920000002</v>
      </c>
      <c r="AO31" s="60">
        <v>-11808790.51</v>
      </c>
      <c r="AP31" s="60">
        <v>8669.92</v>
      </c>
      <c r="AQ31" s="60">
        <v>0</v>
      </c>
      <c r="AR31" s="60">
        <v>568828.29999999981</v>
      </c>
      <c r="AS31" s="60">
        <v>-171182912.9599092</v>
      </c>
      <c r="AT31" s="60">
        <v>-33155589.020000011</v>
      </c>
      <c r="AU31" s="60">
        <v>-100040755.72</v>
      </c>
      <c r="AV31" s="60">
        <v>66885166.699999988</v>
      </c>
      <c r="AW31" s="60">
        <v>-58812110.800000101</v>
      </c>
      <c r="AX31" s="60">
        <v>-87794765.240000069</v>
      </c>
      <c r="AY31" s="60">
        <v>-415389054.82000005</v>
      </c>
      <c r="AZ31" s="60">
        <v>-262283921.00000003</v>
      </c>
      <c r="BA31" s="60">
        <v>-153105133.81999999</v>
      </c>
      <c r="BB31" s="60">
        <v>0</v>
      </c>
      <c r="BC31" s="60">
        <v>0</v>
      </c>
      <c r="BD31" s="60">
        <v>327594289.57999998</v>
      </c>
      <c r="BE31" s="60">
        <v>28982654.439999968</v>
      </c>
      <c r="BF31" s="60">
        <v>257956767.59999996</v>
      </c>
      <c r="BG31" s="60">
        <v>165482282.07999998</v>
      </c>
      <c r="BH31" s="60">
        <v>92474485.519999996</v>
      </c>
      <c r="BI31" s="60">
        <v>0</v>
      </c>
      <c r="BJ31" s="60">
        <v>0</v>
      </c>
      <c r="BK31" s="60">
        <v>-228974113.16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-78254335.069909096</v>
      </c>
      <c r="BT31" s="60">
        <v>-110412478.98999999</v>
      </c>
      <c r="BU31" s="60">
        <v>-15955768.467165483</v>
      </c>
      <c r="BV31" s="60">
        <v>-6908249.2031263281</v>
      </c>
      <c r="BW31" s="60">
        <v>0</v>
      </c>
      <c r="BX31" s="60">
        <v>-1920862.9996173002</v>
      </c>
      <c r="BY31" s="60">
        <v>0</v>
      </c>
      <c r="BZ31" s="60">
        <v>56943024.590000004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-960878.07</v>
      </c>
      <c r="CJ31" s="60">
        <v>-960878.07</v>
      </c>
      <c r="CK31" s="60">
        <v>0</v>
      </c>
      <c r="CL31" s="60">
        <v>155339896.85420322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8615527.3713250011</v>
      </c>
      <c r="E32" s="60">
        <v>4402958.6700000167</v>
      </c>
      <c r="F32" s="60">
        <v>401431795.44999999</v>
      </c>
      <c r="G32" s="60">
        <v>-397028836.77999997</v>
      </c>
      <c r="H32" s="60">
        <v>0</v>
      </c>
      <c r="I32" s="60">
        <v>246998.84000000358</v>
      </c>
      <c r="J32" s="60">
        <v>61353024.859999985</v>
      </c>
      <c r="K32" s="60">
        <v>-81177864.030000001</v>
      </c>
      <c r="L32" s="60">
        <v>142530888.88999999</v>
      </c>
      <c r="M32" s="60">
        <v>-61106026.019999981</v>
      </c>
      <c r="N32" s="60">
        <v>80235511.430000007</v>
      </c>
      <c r="O32" s="60">
        <v>-141341537.44999999</v>
      </c>
      <c r="P32" s="60">
        <v>0</v>
      </c>
      <c r="Q32" s="60">
        <v>0</v>
      </c>
      <c r="R32" s="60">
        <v>0</v>
      </c>
      <c r="S32" s="60">
        <v>378380.58999999613</v>
      </c>
      <c r="T32" s="60">
        <v>54491075.850000001</v>
      </c>
      <c r="U32" s="60">
        <v>-23382745.149999999</v>
      </c>
      <c r="V32" s="60">
        <v>77873821</v>
      </c>
      <c r="W32" s="60">
        <v>-54112695.260000005</v>
      </c>
      <c r="X32" s="60">
        <v>23111306.739999998</v>
      </c>
      <c r="Y32" s="60">
        <v>-77224002</v>
      </c>
      <c r="Z32" s="60">
        <v>3584299.4413249851</v>
      </c>
      <c r="AA32" s="60">
        <v>1679164.2875930076</v>
      </c>
      <c r="AB32" s="60">
        <v>0</v>
      </c>
      <c r="AC32" s="60">
        <v>64017.237164722079</v>
      </c>
      <c r="AD32" s="60">
        <v>1536343.1764067749</v>
      </c>
      <c r="AE32" s="60">
        <v>6713.1821236586147</v>
      </c>
      <c r="AF32" s="60">
        <v>0</v>
      </c>
      <c r="AG32" s="60">
        <v>298061.55803682178</v>
      </c>
      <c r="AH32" s="60">
        <v>0</v>
      </c>
      <c r="AI32" s="60">
        <v>0</v>
      </c>
      <c r="AJ32" s="60">
        <v>2889.83</v>
      </c>
      <c r="AK32" s="60">
        <v>2889.83</v>
      </c>
      <c r="AL32" s="60">
        <v>0</v>
      </c>
      <c r="AM32" s="60">
        <v>0</v>
      </c>
      <c r="AN32" s="60">
        <v>11701207.58</v>
      </c>
      <c r="AO32" s="60">
        <v>-11701207.58</v>
      </c>
      <c r="AP32" s="60">
        <v>0</v>
      </c>
      <c r="AQ32" s="60">
        <v>0</v>
      </c>
      <c r="AR32" s="60">
        <v>0</v>
      </c>
      <c r="AS32" s="60">
        <v>3376996.1373222489</v>
      </c>
      <c r="AT32" s="60">
        <v>-80601.32000002265</v>
      </c>
      <c r="AU32" s="60">
        <v>-242145635.96999997</v>
      </c>
      <c r="AV32" s="60">
        <v>242065034.64999995</v>
      </c>
      <c r="AW32" s="60">
        <v>-11392820.06000042</v>
      </c>
      <c r="AX32" s="60">
        <v>-653587489.73000002</v>
      </c>
      <c r="AY32" s="60">
        <v>-2096524858.24</v>
      </c>
      <c r="AZ32" s="60">
        <v>-928518648.46999991</v>
      </c>
      <c r="BA32" s="60">
        <v>-2264604782.7600002</v>
      </c>
      <c r="BB32" s="60">
        <v>0</v>
      </c>
      <c r="BC32" s="60">
        <v>1096598572.99</v>
      </c>
      <c r="BD32" s="60">
        <v>1442937368.51</v>
      </c>
      <c r="BE32" s="60">
        <v>642194669.6699996</v>
      </c>
      <c r="BF32" s="60">
        <v>2083679459.3299997</v>
      </c>
      <c r="BG32" s="60">
        <v>927182785.02999997</v>
      </c>
      <c r="BH32" s="60">
        <v>2246376392.46</v>
      </c>
      <c r="BI32" s="60">
        <v>0</v>
      </c>
      <c r="BJ32" s="60">
        <v>-1089879718.1600001</v>
      </c>
      <c r="BK32" s="60">
        <v>-1441484789.6600001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14850417.517322691</v>
      </c>
      <c r="BT32" s="60">
        <v>-81451066.930000007</v>
      </c>
      <c r="BU32" s="60">
        <v>-2349981.9766880232</v>
      </c>
      <c r="BV32" s="60">
        <v>-2042307.2579348756</v>
      </c>
      <c r="BW32" s="60">
        <v>0</v>
      </c>
      <c r="BX32" s="60">
        <v>-247665.0466002186</v>
      </c>
      <c r="BY32" s="60">
        <v>-387649.10145418916</v>
      </c>
      <c r="BZ32" s="60">
        <v>101708465.86</v>
      </c>
      <c r="CA32" s="60">
        <v>-379378.03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11992523.50864725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11247861.275884751</v>
      </c>
      <c r="E33" s="60">
        <v>6350726.299999997</v>
      </c>
      <c r="F33" s="60">
        <v>24656572.359999999</v>
      </c>
      <c r="G33" s="60">
        <v>-18305846.060000002</v>
      </c>
      <c r="H33" s="60">
        <v>0</v>
      </c>
      <c r="I33" s="60">
        <v>-761825.33999999985</v>
      </c>
      <c r="J33" s="60">
        <v>-5990934.2000000002</v>
      </c>
      <c r="K33" s="60">
        <v>-10012089.560000001</v>
      </c>
      <c r="L33" s="60">
        <v>4021155.3600000003</v>
      </c>
      <c r="M33" s="60">
        <v>5229108.8600000003</v>
      </c>
      <c r="N33" s="60">
        <v>7892641.9300000006</v>
      </c>
      <c r="O33" s="60">
        <v>-2663533.0700000003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5728580.485884754</v>
      </c>
      <c r="AA33" s="60">
        <v>5728580.485884754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-39311.89</v>
      </c>
      <c r="AK33" s="60">
        <v>0</v>
      </c>
      <c r="AL33" s="60">
        <v>-39311.89</v>
      </c>
      <c r="AM33" s="60">
        <v>-30308.280000000028</v>
      </c>
      <c r="AN33" s="60">
        <v>-60616.520000000019</v>
      </c>
      <c r="AO33" s="60">
        <v>30308.239999999991</v>
      </c>
      <c r="AP33" s="60">
        <v>0</v>
      </c>
      <c r="AQ33" s="60">
        <v>0</v>
      </c>
      <c r="AR33" s="60">
        <v>0</v>
      </c>
      <c r="AS33" s="60">
        <v>-1432808.5071078104</v>
      </c>
      <c r="AT33" s="60">
        <v>5794.8600000000297</v>
      </c>
      <c r="AU33" s="60">
        <v>-90707.869999999966</v>
      </c>
      <c r="AV33" s="60">
        <v>96502.73</v>
      </c>
      <c r="AW33" s="60">
        <v>-61792.429999999847</v>
      </c>
      <c r="AX33" s="60">
        <v>-320881.9499999999</v>
      </c>
      <c r="AY33" s="60">
        <v>-652802.7699999999</v>
      </c>
      <c r="AZ33" s="60">
        <v>-351866.41</v>
      </c>
      <c r="BA33" s="60">
        <v>-544275.73</v>
      </c>
      <c r="BB33" s="60">
        <v>0</v>
      </c>
      <c r="BC33" s="60">
        <v>243339.37</v>
      </c>
      <c r="BD33" s="60">
        <v>331920.82</v>
      </c>
      <c r="BE33" s="60">
        <v>259089.52000000005</v>
      </c>
      <c r="BF33" s="60">
        <v>407495.19000000006</v>
      </c>
      <c r="BG33" s="60">
        <v>201072.75999999998</v>
      </c>
      <c r="BH33" s="60">
        <v>373337.16000000003</v>
      </c>
      <c r="BI33" s="60">
        <v>0</v>
      </c>
      <c r="BJ33" s="60">
        <v>-166914.73000000001</v>
      </c>
      <c r="BK33" s="60">
        <v>-148405.67000000001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-1341173.6371078105</v>
      </c>
      <c r="BT33" s="60">
        <v>-3284576.71</v>
      </c>
      <c r="BU33" s="60">
        <v>-576859.95217120298</v>
      </c>
      <c r="BV33" s="60">
        <v>-317545.90394273214</v>
      </c>
      <c r="BW33" s="60">
        <v>0</v>
      </c>
      <c r="BX33" s="60">
        <v>-16272.527444728101</v>
      </c>
      <c r="BY33" s="60">
        <v>-40223.073549147295</v>
      </c>
      <c r="BZ33" s="60">
        <v>2894304.53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-35637.300000000003</v>
      </c>
      <c r="CJ33" s="60">
        <v>-35637.300000000003</v>
      </c>
      <c r="CK33" s="60">
        <v>0</v>
      </c>
      <c r="CL33" s="60">
        <v>9815052.7687769402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183407311.79630429</v>
      </c>
      <c r="E34" s="60">
        <v>159835741.11000001</v>
      </c>
      <c r="F34" s="60">
        <v>247402200.81</v>
      </c>
      <c r="G34" s="60">
        <v>-87566459.699999988</v>
      </c>
      <c r="H34" s="60">
        <v>0</v>
      </c>
      <c r="I34" s="60">
        <v>-14637169.090000158</v>
      </c>
      <c r="J34" s="60">
        <v>-1690501.0200001523</v>
      </c>
      <c r="K34" s="60">
        <v>-66209087.630000152</v>
      </c>
      <c r="L34" s="60">
        <v>64518586.609999999</v>
      </c>
      <c r="M34" s="60">
        <v>-12946668.070000006</v>
      </c>
      <c r="N34" s="60">
        <v>11517899.069999995</v>
      </c>
      <c r="O34" s="60">
        <v>-24464567.140000001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30778511.865304407</v>
      </c>
      <c r="AA34" s="60">
        <v>17334434.636853777</v>
      </c>
      <c r="AB34" s="60">
        <v>0</v>
      </c>
      <c r="AC34" s="60">
        <v>13444077.22845063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7430227.9110000152</v>
      </c>
      <c r="AN34" s="60">
        <v>-15946111.678999988</v>
      </c>
      <c r="AO34" s="60">
        <v>23376339.590000004</v>
      </c>
      <c r="AP34" s="60">
        <v>0</v>
      </c>
      <c r="AQ34" s="60">
        <v>0</v>
      </c>
      <c r="AR34" s="60">
        <v>0</v>
      </c>
      <c r="AS34" s="60">
        <v>-90493058.926007196</v>
      </c>
      <c r="AT34" s="60">
        <v>-15767875.719999999</v>
      </c>
      <c r="AU34" s="60">
        <v>-67121695.659999996</v>
      </c>
      <c r="AV34" s="60">
        <v>51353819.939999998</v>
      </c>
      <c r="AW34" s="60">
        <v>4966187.8799999952</v>
      </c>
      <c r="AX34" s="60">
        <v>-16718676.139999986</v>
      </c>
      <c r="AY34" s="60">
        <v>-382087572.98000002</v>
      </c>
      <c r="AZ34" s="60">
        <v>-342759332.82530916</v>
      </c>
      <c r="BA34" s="60">
        <v>-39328240.154690862</v>
      </c>
      <c r="BB34" s="60">
        <v>0</v>
      </c>
      <c r="BC34" s="60">
        <v>0</v>
      </c>
      <c r="BD34" s="60">
        <v>365368896.84000003</v>
      </c>
      <c r="BE34" s="60">
        <v>21684864.019999981</v>
      </c>
      <c r="BF34" s="60">
        <v>326705565.30999994</v>
      </c>
      <c r="BG34" s="60">
        <v>292846040.18626308</v>
      </c>
      <c r="BH34" s="60">
        <v>33859525.123736829</v>
      </c>
      <c r="BI34" s="60">
        <v>0</v>
      </c>
      <c r="BJ34" s="60">
        <v>0</v>
      </c>
      <c r="BK34" s="60">
        <v>-305020701.28999996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-79691371.086007193</v>
      </c>
      <c r="BT34" s="60">
        <v>-65862608.000000007</v>
      </c>
      <c r="BU34" s="60">
        <v>-20316185.410622593</v>
      </c>
      <c r="BV34" s="60">
        <v>-2256462.7017190927</v>
      </c>
      <c r="BW34" s="60">
        <v>0</v>
      </c>
      <c r="BX34" s="60">
        <v>-71360.537998422064</v>
      </c>
      <c r="BY34" s="60">
        <v>-804786.92361197644</v>
      </c>
      <c r="BZ34" s="60">
        <v>9699026.3800000027</v>
      </c>
      <c r="CA34" s="60">
        <v>-78993.892055115517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92914252.870297089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8401046.9500000048</v>
      </c>
      <c r="E35" s="60">
        <v>7578201.8600000069</v>
      </c>
      <c r="F35" s="60">
        <v>45932123.020000003</v>
      </c>
      <c r="G35" s="60">
        <v>-38353921.159999996</v>
      </c>
      <c r="H35" s="60">
        <v>0</v>
      </c>
      <c r="I35" s="60">
        <v>1294842.709999999</v>
      </c>
      <c r="J35" s="60">
        <v>14611695.130000001</v>
      </c>
      <c r="K35" s="60">
        <v>-10609789.779999999</v>
      </c>
      <c r="L35" s="60">
        <v>25221484.91</v>
      </c>
      <c r="M35" s="60">
        <v>-13316852.420000002</v>
      </c>
      <c r="N35" s="60">
        <v>9490466.9499999993</v>
      </c>
      <c r="O35" s="60">
        <v>-22807319.370000001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-471997.62000000034</v>
      </c>
      <c r="AN35" s="60">
        <v>3068126.28</v>
      </c>
      <c r="AO35" s="60">
        <v>-3611513.41</v>
      </c>
      <c r="AP35" s="60">
        <v>0</v>
      </c>
      <c r="AQ35" s="60">
        <v>0</v>
      </c>
      <c r="AR35" s="60">
        <v>71389.510000000009</v>
      </c>
      <c r="AS35" s="60">
        <v>-10378465.441600002</v>
      </c>
      <c r="AT35" s="60">
        <v>-5305230.93</v>
      </c>
      <c r="AU35" s="60">
        <v>-32814415.23</v>
      </c>
      <c r="AV35" s="60">
        <v>27509184.300000001</v>
      </c>
      <c r="AW35" s="60">
        <v>1884771.5099999979</v>
      </c>
      <c r="AX35" s="60">
        <v>-6889188.2800000086</v>
      </c>
      <c r="AY35" s="60">
        <v>-44488591.110000007</v>
      </c>
      <c r="AZ35" s="60">
        <v>-35675199.110000007</v>
      </c>
      <c r="BA35" s="60">
        <v>-8813392</v>
      </c>
      <c r="BB35" s="60">
        <v>0</v>
      </c>
      <c r="BC35" s="60">
        <v>0</v>
      </c>
      <c r="BD35" s="60">
        <v>37599402.829999998</v>
      </c>
      <c r="BE35" s="60">
        <v>8773959.7900000066</v>
      </c>
      <c r="BF35" s="60">
        <v>37604347.870000005</v>
      </c>
      <c r="BG35" s="60">
        <v>29886376.870000001</v>
      </c>
      <c r="BH35" s="60">
        <v>7717971</v>
      </c>
      <c r="BI35" s="60">
        <v>0</v>
      </c>
      <c r="BJ35" s="60">
        <v>0</v>
      </c>
      <c r="BK35" s="60">
        <v>-28830388.079999998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-6958006.0216000006</v>
      </c>
      <c r="BT35" s="60">
        <v>-10651176.08</v>
      </c>
      <c r="BU35" s="60">
        <v>-4228264.9160000002</v>
      </c>
      <c r="BV35" s="60">
        <v>-2408850.5934000001</v>
      </c>
      <c r="BW35" s="60">
        <v>0</v>
      </c>
      <c r="BX35" s="60">
        <v>-393287.52220000001</v>
      </c>
      <c r="BY35" s="60">
        <v>0</v>
      </c>
      <c r="BZ35" s="60">
        <v>10723573.09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-1977418.4915999975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137444305.95046592</v>
      </c>
      <c r="E37" s="60">
        <v>109561813.39999999</v>
      </c>
      <c r="F37" s="60">
        <v>191844165.31999999</v>
      </c>
      <c r="G37" s="60">
        <v>-82282351.920000002</v>
      </c>
      <c r="H37" s="60">
        <v>0</v>
      </c>
      <c r="I37" s="60">
        <v>9135844.839999998</v>
      </c>
      <c r="J37" s="60">
        <v>8173977.8699999973</v>
      </c>
      <c r="K37" s="60">
        <v>-32657075.18</v>
      </c>
      <c r="L37" s="60">
        <v>40831053.049999997</v>
      </c>
      <c r="M37" s="60">
        <v>961866.97000000067</v>
      </c>
      <c r="N37" s="60">
        <v>5634175.6100000003</v>
      </c>
      <c r="O37" s="60">
        <v>-4672308.6399999997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19283928.970465921</v>
      </c>
      <c r="AA37" s="60">
        <v>19283928.970465921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-537281.25999999885</v>
      </c>
      <c r="AN37" s="60">
        <v>-7028985.8099999996</v>
      </c>
      <c r="AO37" s="60">
        <v>2339335.6</v>
      </c>
      <c r="AP37" s="60">
        <v>0</v>
      </c>
      <c r="AQ37" s="60">
        <v>0</v>
      </c>
      <c r="AR37" s="60">
        <v>4152368.95</v>
      </c>
      <c r="AS37" s="60">
        <v>-68225049.173846543</v>
      </c>
      <c r="AT37" s="60">
        <v>-41040131.009999998</v>
      </c>
      <c r="AU37" s="60">
        <v>-48279826.989999995</v>
      </c>
      <c r="AV37" s="60">
        <v>7239695.9799999986</v>
      </c>
      <c r="AW37" s="60">
        <v>16698378.5</v>
      </c>
      <c r="AX37" s="60">
        <v>15925926.030000001</v>
      </c>
      <c r="AY37" s="60">
        <v>-111046943.84</v>
      </c>
      <c r="AZ37" s="60">
        <v>-129521720.62</v>
      </c>
      <c r="BA37" s="60">
        <v>-16726405.16</v>
      </c>
      <c r="BB37" s="60">
        <v>0</v>
      </c>
      <c r="BC37" s="60">
        <v>35201181.939999998</v>
      </c>
      <c r="BD37" s="60">
        <v>126972869.87</v>
      </c>
      <c r="BE37" s="60">
        <v>772452.46999999881</v>
      </c>
      <c r="BF37" s="60">
        <v>55517115.329999998</v>
      </c>
      <c r="BG37" s="60">
        <v>72165710.099999994</v>
      </c>
      <c r="BH37" s="60">
        <v>949981.2</v>
      </c>
      <c r="BI37" s="60">
        <v>0</v>
      </c>
      <c r="BJ37" s="60">
        <v>-17598575.969999999</v>
      </c>
      <c r="BK37" s="60">
        <v>-54744662.859999999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-43883296.663846537</v>
      </c>
      <c r="BT37" s="60">
        <v>-40397110.839999996</v>
      </c>
      <c r="BU37" s="60">
        <v>-7521745.9908107249</v>
      </c>
      <c r="BV37" s="60">
        <v>-311865.37406811048</v>
      </c>
      <c r="BW37" s="60">
        <v>0</v>
      </c>
      <c r="BX37" s="60">
        <v>-849146.31242195505</v>
      </c>
      <c r="BY37" s="60">
        <v>-2271268.3152497308</v>
      </c>
      <c r="BZ37" s="60">
        <v>8251044.4400000004</v>
      </c>
      <c r="CA37" s="60">
        <v>-783204.27129601571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69219256.776619375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495.90999999999997</v>
      </c>
      <c r="E38" s="60">
        <v>0</v>
      </c>
      <c r="F38" s="60">
        <v>0</v>
      </c>
      <c r="G38" s="60">
        <v>0</v>
      </c>
      <c r="H38" s="60">
        <v>0</v>
      </c>
      <c r="I38" s="60">
        <v>495.90999999999997</v>
      </c>
      <c r="J38" s="60">
        <v>495.90999999999997</v>
      </c>
      <c r="K38" s="60">
        <v>-500.02</v>
      </c>
      <c r="L38" s="60">
        <v>995.93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-47.730000000000004</v>
      </c>
      <c r="AT38" s="60">
        <v>0</v>
      </c>
      <c r="AU38" s="60">
        <v>0</v>
      </c>
      <c r="AV38" s="60">
        <v>0</v>
      </c>
      <c r="AW38" s="60">
        <v>-8.2499999999999964</v>
      </c>
      <c r="AX38" s="60">
        <v>-8.2499999999999964</v>
      </c>
      <c r="AY38" s="60">
        <v>20.96</v>
      </c>
      <c r="AZ38" s="60">
        <v>0</v>
      </c>
      <c r="BA38" s="60">
        <v>26.62</v>
      </c>
      <c r="BB38" s="60">
        <v>0</v>
      </c>
      <c r="BC38" s="60">
        <v>-5.66</v>
      </c>
      <c r="BD38" s="60">
        <v>-29.209999999999997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-39.480000000000004</v>
      </c>
      <c r="BT38" s="60">
        <v>0</v>
      </c>
      <c r="BU38" s="60">
        <v>-22.62</v>
      </c>
      <c r="BV38" s="60">
        <v>-4.66</v>
      </c>
      <c r="BW38" s="60">
        <v>0</v>
      </c>
      <c r="BX38" s="60">
        <v>-1.03</v>
      </c>
      <c r="BY38" s="60">
        <v>-1.61</v>
      </c>
      <c r="BZ38" s="60">
        <v>0</v>
      </c>
      <c r="CA38" s="60">
        <v>-9.56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448.17999999999995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23761626.525174007</v>
      </c>
      <c r="E39" s="60">
        <v>10051131.33</v>
      </c>
      <c r="F39" s="60">
        <v>22875512.109999999</v>
      </c>
      <c r="G39" s="60">
        <v>-12824380.779999999</v>
      </c>
      <c r="H39" s="60">
        <v>0</v>
      </c>
      <c r="I39" s="60">
        <v>-2333150.08</v>
      </c>
      <c r="J39" s="60">
        <v>-4082030.1099999994</v>
      </c>
      <c r="K39" s="60">
        <v>-20291949.41</v>
      </c>
      <c r="L39" s="60">
        <v>16209919.300000001</v>
      </c>
      <c r="M39" s="60">
        <v>1748880.0299999993</v>
      </c>
      <c r="N39" s="60">
        <v>10497653.109999999</v>
      </c>
      <c r="O39" s="60">
        <v>-8748773.0800000001</v>
      </c>
      <c r="P39" s="60">
        <v>0</v>
      </c>
      <c r="Q39" s="60">
        <v>0</v>
      </c>
      <c r="R39" s="60">
        <v>0</v>
      </c>
      <c r="S39" s="60">
        <v>-6918397.6099999994</v>
      </c>
      <c r="T39" s="60">
        <v>-14275154.949999999</v>
      </c>
      <c r="U39" s="60">
        <v>-15535830.5</v>
      </c>
      <c r="V39" s="60">
        <v>1260675.55</v>
      </c>
      <c r="W39" s="60">
        <v>7356757.3399999999</v>
      </c>
      <c r="X39" s="60">
        <v>8037165.6799999997</v>
      </c>
      <c r="Y39" s="60">
        <v>-680408.34</v>
      </c>
      <c r="Z39" s="60">
        <v>25078772.355174005</v>
      </c>
      <c r="AA39" s="60">
        <v>27741138.169842005</v>
      </c>
      <c r="AB39" s="60">
        <v>2494122.8816610002</v>
      </c>
      <c r="AC39" s="60">
        <v>-5491413.1312830001</v>
      </c>
      <c r="AD39" s="60">
        <v>186719.31823500001</v>
      </c>
      <c r="AE39" s="60">
        <v>0</v>
      </c>
      <c r="AF39" s="60">
        <v>148205.11671900001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-2116729.4699999988</v>
      </c>
      <c r="AN39" s="60">
        <v>2194711.8600000013</v>
      </c>
      <c r="AO39" s="60">
        <v>-1098208.7200000007</v>
      </c>
      <c r="AP39" s="60">
        <v>0</v>
      </c>
      <c r="AQ39" s="60">
        <v>0</v>
      </c>
      <c r="AR39" s="60">
        <v>-3213232.6099999994</v>
      </c>
      <c r="AS39" s="60">
        <v>-16888752.413297977</v>
      </c>
      <c r="AT39" s="60">
        <v>-4955988.1099999957</v>
      </c>
      <c r="AU39" s="60">
        <v>-14847787.029999997</v>
      </c>
      <c r="AV39" s="60">
        <v>9891798.9200000018</v>
      </c>
      <c r="AW39" s="60">
        <v>-11544067.73999998</v>
      </c>
      <c r="AX39" s="60">
        <v>-50967592.649999976</v>
      </c>
      <c r="AY39" s="60">
        <v>-284428789.20999998</v>
      </c>
      <c r="AZ39" s="60">
        <v>-226534727.11000001</v>
      </c>
      <c r="BA39" s="60">
        <v>-46495673.57</v>
      </c>
      <c r="BB39" s="60">
        <v>0</v>
      </c>
      <c r="BC39" s="60">
        <v>-11398388.529999999</v>
      </c>
      <c r="BD39" s="60">
        <v>233461196.56</v>
      </c>
      <c r="BE39" s="60">
        <v>39423524.909999996</v>
      </c>
      <c r="BF39" s="60">
        <v>259223194.88</v>
      </c>
      <c r="BG39" s="60">
        <v>213483791.06</v>
      </c>
      <c r="BH39" s="60">
        <v>36734067.57</v>
      </c>
      <c r="BI39" s="60">
        <v>0</v>
      </c>
      <c r="BJ39" s="60">
        <v>9005336.25</v>
      </c>
      <c r="BK39" s="60">
        <v>-219799669.97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-388696.56329800043</v>
      </c>
      <c r="BT39" s="60">
        <v>-4173070.1225060001</v>
      </c>
      <c r="BU39" s="60">
        <v>-283778.464698</v>
      </c>
      <c r="BV39" s="60">
        <v>-417937.78592999995</v>
      </c>
      <c r="BW39" s="60">
        <v>0</v>
      </c>
      <c r="BX39" s="60">
        <v>-40895.949359999991</v>
      </c>
      <c r="BY39" s="60">
        <v>-239098.924764</v>
      </c>
      <c r="BZ39" s="60">
        <v>4766108.1399999997</v>
      </c>
      <c r="CA39" s="60">
        <v>-23.456039999999998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6872874.1118760295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33694913.019999996</v>
      </c>
      <c r="E40" s="60">
        <v>27992006.039999999</v>
      </c>
      <c r="F40" s="60">
        <v>47534861.5</v>
      </c>
      <c r="G40" s="60">
        <v>-19542855.460000001</v>
      </c>
      <c r="H40" s="60">
        <v>0</v>
      </c>
      <c r="I40" s="60">
        <v>-3285937.7000000011</v>
      </c>
      <c r="J40" s="60">
        <v>-4489708.91</v>
      </c>
      <c r="K40" s="60">
        <v>-28842109.870000001</v>
      </c>
      <c r="L40" s="60">
        <v>24352400.960000001</v>
      </c>
      <c r="M40" s="60">
        <v>1203771.209999999</v>
      </c>
      <c r="N40" s="60">
        <v>17149862.149999999</v>
      </c>
      <c r="O40" s="60">
        <v>-15946090.939999999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7671674.0299999993</v>
      </c>
      <c r="AA40" s="60">
        <v>5149219.22</v>
      </c>
      <c r="AB40" s="60">
        <v>368191.24</v>
      </c>
      <c r="AC40" s="60">
        <v>2154263.5699999998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1317170.6500000001</v>
      </c>
      <c r="AN40" s="60">
        <v>3292926.62</v>
      </c>
      <c r="AO40" s="60">
        <v>-1975755.97</v>
      </c>
      <c r="AP40" s="60">
        <v>0</v>
      </c>
      <c r="AQ40" s="60">
        <v>0</v>
      </c>
      <c r="AR40" s="60">
        <v>0</v>
      </c>
      <c r="AS40" s="60">
        <v>-15596583.559999997</v>
      </c>
      <c r="AT40" s="60">
        <v>-3437705.5500000017</v>
      </c>
      <c r="AU40" s="60">
        <v>-8599400.7200000007</v>
      </c>
      <c r="AV40" s="60">
        <v>5161695.169999999</v>
      </c>
      <c r="AW40" s="60">
        <v>-2735824.009999997</v>
      </c>
      <c r="AX40" s="60">
        <v>-6119339.9399999958</v>
      </c>
      <c r="AY40" s="60">
        <v>-15808651.369999997</v>
      </c>
      <c r="AZ40" s="60">
        <v>-19583721.779999997</v>
      </c>
      <c r="BA40" s="60">
        <v>-2060792.46</v>
      </c>
      <c r="BB40" s="60">
        <v>0</v>
      </c>
      <c r="BC40" s="60">
        <v>5835862.8700000001</v>
      </c>
      <c r="BD40" s="60">
        <v>9689311.4300000016</v>
      </c>
      <c r="BE40" s="60">
        <v>3383515.9299999988</v>
      </c>
      <c r="BF40" s="60">
        <v>9548204.5799999982</v>
      </c>
      <c r="BG40" s="60">
        <v>11867883.869999999</v>
      </c>
      <c r="BH40" s="60">
        <v>1205100.3500000001</v>
      </c>
      <c r="BI40" s="60">
        <v>0</v>
      </c>
      <c r="BJ40" s="60">
        <v>-3524779.64</v>
      </c>
      <c r="BK40" s="60">
        <v>-6164688.6499999994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-9422898.7199999988</v>
      </c>
      <c r="BT40" s="60">
        <v>-7053010.6200000001</v>
      </c>
      <c r="BU40" s="60">
        <v>-3434723.62</v>
      </c>
      <c r="BV40" s="60">
        <v>-2408526.7999999998</v>
      </c>
      <c r="BW40" s="60">
        <v>0</v>
      </c>
      <c r="BX40" s="60">
        <v>-2536018.75</v>
      </c>
      <c r="BY40" s="60">
        <v>-247100.71</v>
      </c>
      <c r="BZ40" s="60">
        <v>6256481.7800000003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-155.27999999999997</v>
      </c>
      <c r="CJ40" s="60">
        <v>-155.27999999999997</v>
      </c>
      <c r="CK40" s="60">
        <v>0</v>
      </c>
      <c r="CL40" s="60">
        <v>18098329.460000001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3609214.7344306959</v>
      </c>
      <c r="E41" s="60">
        <v>3177141.6299999985</v>
      </c>
      <c r="F41" s="60">
        <v>5342928.8099999987</v>
      </c>
      <c r="G41" s="60">
        <v>-2165787.1800000002</v>
      </c>
      <c r="H41" s="60">
        <v>0</v>
      </c>
      <c r="I41" s="60">
        <v>59805.630000000179</v>
      </c>
      <c r="J41" s="60">
        <v>-44077.309999999823</v>
      </c>
      <c r="K41" s="60">
        <v>-1504599.15</v>
      </c>
      <c r="L41" s="60">
        <v>1460521.84</v>
      </c>
      <c r="M41" s="60">
        <v>103882.94</v>
      </c>
      <c r="N41" s="60">
        <v>621962.39</v>
      </c>
      <c r="O41" s="60">
        <v>-518079.45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372267.47443069727</v>
      </c>
      <c r="AA41" s="60">
        <v>372267.47443069727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-4431397.83</v>
      </c>
      <c r="AT41" s="60">
        <v>-1882.8000000000002</v>
      </c>
      <c r="AU41" s="60">
        <v>-3138</v>
      </c>
      <c r="AV41" s="60">
        <v>1255.1999999999998</v>
      </c>
      <c r="AW41" s="60">
        <v>-1571862.2300000004</v>
      </c>
      <c r="AX41" s="60">
        <v>-2522554.25</v>
      </c>
      <c r="AY41" s="60">
        <v>-15204576.82</v>
      </c>
      <c r="AZ41" s="60">
        <v>-2019234.4599999997</v>
      </c>
      <c r="BA41" s="60">
        <v>-15749605.32</v>
      </c>
      <c r="BB41" s="60">
        <v>0</v>
      </c>
      <c r="BC41" s="60">
        <v>2564262.96</v>
      </c>
      <c r="BD41" s="60">
        <v>12682022.57</v>
      </c>
      <c r="BE41" s="60">
        <v>950692.01999999955</v>
      </c>
      <c r="BF41" s="60">
        <v>6986840.3099999996</v>
      </c>
      <c r="BG41" s="60">
        <v>807693.78000000049</v>
      </c>
      <c r="BH41" s="60">
        <v>7357482.2699999996</v>
      </c>
      <c r="BI41" s="60">
        <v>0</v>
      </c>
      <c r="BJ41" s="60">
        <v>-1178335.74</v>
      </c>
      <c r="BK41" s="60">
        <v>-6036148.29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-2857652.8</v>
      </c>
      <c r="BT41" s="60">
        <v>-1425743.38</v>
      </c>
      <c r="BU41" s="60">
        <v>-1146803.31</v>
      </c>
      <c r="BV41" s="60">
        <v>-373779.8</v>
      </c>
      <c r="BW41" s="60">
        <v>0</v>
      </c>
      <c r="BX41" s="60">
        <v>-315812.27</v>
      </c>
      <c r="BY41" s="60">
        <v>-189203.37</v>
      </c>
      <c r="BZ41" s="60">
        <v>593689.32999999984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-822183.09556930419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20646357.45875391</v>
      </c>
      <c r="E42" s="60">
        <v>9257669.4399999995</v>
      </c>
      <c r="F42" s="60">
        <v>16694901.969999999</v>
      </c>
      <c r="G42" s="60">
        <v>-7437232.5299999993</v>
      </c>
      <c r="H42" s="60">
        <v>0</v>
      </c>
      <c r="I42" s="60">
        <v>141658.90000000689</v>
      </c>
      <c r="J42" s="60">
        <v>141658.90000000689</v>
      </c>
      <c r="K42" s="60">
        <v>-6880095.7099999934</v>
      </c>
      <c r="L42" s="60">
        <v>7021754.6100000003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11247029.118753903</v>
      </c>
      <c r="AA42" s="60">
        <v>6704238.6642909963</v>
      </c>
      <c r="AB42" s="60">
        <v>4288469.4716873989</v>
      </c>
      <c r="AC42" s="60">
        <v>234010.83604865696</v>
      </c>
      <c r="AD42" s="60">
        <v>20310.146726851126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-1.1641532182693481E-10</v>
      </c>
      <c r="AO42" s="60">
        <v>0</v>
      </c>
      <c r="AP42" s="60">
        <v>0</v>
      </c>
      <c r="AQ42" s="60">
        <v>0</v>
      </c>
      <c r="AR42" s="60">
        <v>1.1641532182693481E-10</v>
      </c>
      <c r="AS42" s="60">
        <v>-13930700.429319933</v>
      </c>
      <c r="AT42" s="60">
        <v>-96413.7</v>
      </c>
      <c r="AU42" s="60">
        <v>-96413.7</v>
      </c>
      <c r="AV42" s="60">
        <v>0</v>
      </c>
      <c r="AW42" s="60">
        <v>-960785.39999999944</v>
      </c>
      <c r="AX42" s="60">
        <v>-960785.39999999944</v>
      </c>
      <c r="AY42" s="60">
        <v>-3161086.0999999996</v>
      </c>
      <c r="AZ42" s="60">
        <v>-1445998.4799999995</v>
      </c>
      <c r="BA42" s="60">
        <v>-2247226.75</v>
      </c>
      <c r="BB42" s="60">
        <v>0</v>
      </c>
      <c r="BC42" s="60">
        <v>532139.13000000012</v>
      </c>
      <c r="BD42" s="60">
        <v>2200300.7000000002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-12845177.569319934</v>
      </c>
      <c r="BT42" s="60">
        <v>-12054981.029999997</v>
      </c>
      <c r="BU42" s="60">
        <v>-429785.17622221925</v>
      </c>
      <c r="BV42" s="60">
        <v>-299779.14904899342</v>
      </c>
      <c r="BW42" s="60">
        <v>0</v>
      </c>
      <c r="BX42" s="60">
        <v>-34116.115329436041</v>
      </c>
      <c r="BY42" s="60">
        <v>-26516.098719284881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-28323.759999999998</v>
      </c>
      <c r="CJ42" s="60">
        <v>-28323.759999999998</v>
      </c>
      <c r="CK42" s="60">
        <v>0</v>
      </c>
      <c r="CL42" s="60">
        <v>6715657.0294339769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-2252340.35</v>
      </c>
      <c r="E43" s="60">
        <v>-32332.630000000005</v>
      </c>
      <c r="F43" s="60">
        <v>-153964.91</v>
      </c>
      <c r="G43" s="60">
        <v>121632.28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-2220007.7200000002</v>
      </c>
      <c r="AN43" s="60">
        <v>-70028.17</v>
      </c>
      <c r="AO43" s="60">
        <v>278843.94</v>
      </c>
      <c r="AP43" s="60">
        <v>0</v>
      </c>
      <c r="AQ43" s="60">
        <v>0</v>
      </c>
      <c r="AR43" s="60">
        <v>-2428823.4900000002</v>
      </c>
      <c r="AS43" s="60">
        <v>5968553.3959763004</v>
      </c>
      <c r="AT43" s="60">
        <v>-1869612.26</v>
      </c>
      <c r="AU43" s="60">
        <v>-3627449.91</v>
      </c>
      <c r="AV43" s="60">
        <v>1757837.6500000001</v>
      </c>
      <c r="AW43" s="60">
        <v>9783905.75</v>
      </c>
      <c r="AX43" s="60">
        <v>13442671.079999998</v>
      </c>
      <c r="AY43" s="60">
        <v>-49097835.93</v>
      </c>
      <c r="AZ43" s="60">
        <v>-49097835.93</v>
      </c>
      <c r="BA43" s="60">
        <v>0</v>
      </c>
      <c r="BB43" s="60">
        <v>0</v>
      </c>
      <c r="BC43" s="60">
        <v>0</v>
      </c>
      <c r="BD43" s="60">
        <v>62540507.009999998</v>
      </c>
      <c r="BE43" s="60">
        <v>-3658765.3299999982</v>
      </c>
      <c r="BF43" s="60">
        <v>45258340.82</v>
      </c>
      <c r="BG43" s="60">
        <v>45258340.82</v>
      </c>
      <c r="BH43" s="60">
        <v>0</v>
      </c>
      <c r="BI43" s="60">
        <v>0</v>
      </c>
      <c r="BJ43" s="60">
        <v>0</v>
      </c>
      <c r="BK43" s="60">
        <v>-48917106.149999999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-1945740.0940236996</v>
      </c>
      <c r="BT43" s="60">
        <v>-631728.79</v>
      </c>
      <c r="BU43" s="60">
        <v>-1065434.6563519461</v>
      </c>
      <c r="BV43" s="60">
        <v>-424204.7191018649</v>
      </c>
      <c r="BW43" s="60">
        <v>0</v>
      </c>
      <c r="BX43" s="60">
        <v>-3579.6841120616127</v>
      </c>
      <c r="BY43" s="60">
        <v>-22123.754457826559</v>
      </c>
      <c r="BZ43" s="60">
        <v>201331.51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3716213.0459763003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1559645.2900000005</v>
      </c>
      <c r="E44" s="60">
        <v>137755.08999999985</v>
      </c>
      <c r="F44" s="60">
        <v>5112211.09</v>
      </c>
      <c r="G44" s="60">
        <v>-4974456</v>
      </c>
      <c r="H44" s="60">
        <v>0</v>
      </c>
      <c r="I44" s="60">
        <v>2305306.2000000007</v>
      </c>
      <c r="J44" s="60">
        <v>2358054.8100000005</v>
      </c>
      <c r="K44" s="60">
        <v>-3354247.26</v>
      </c>
      <c r="L44" s="60">
        <v>5712302.0700000003</v>
      </c>
      <c r="M44" s="60">
        <v>-52748.61</v>
      </c>
      <c r="N44" s="60">
        <v>0</v>
      </c>
      <c r="O44" s="60">
        <v>-52748.61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-883416</v>
      </c>
      <c r="AN44" s="60">
        <v>-883416</v>
      </c>
      <c r="AO44" s="60">
        <v>0</v>
      </c>
      <c r="AP44" s="60">
        <v>0</v>
      </c>
      <c r="AQ44" s="60">
        <v>0</v>
      </c>
      <c r="AR44" s="60">
        <v>0</v>
      </c>
      <c r="AS44" s="60">
        <v>-9203665.3971637059</v>
      </c>
      <c r="AT44" s="60">
        <v>-705633.64</v>
      </c>
      <c r="AU44" s="60">
        <v>-755804.21</v>
      </c>
      <c r="AV44" s="60">
        <v>50170.57</v>
      </c>
      <c r="AW44" s="60">
        <v>-3415993.4699999997</v>
      </c>
      <c r="AX44" s="60">
        <v>-3438589.67</v>
      </c>
      <c r="AY44" s="60">
        <v>-5059630.01</v>
      </c>
      <c r="AZ44" s="60">
        <v>-5050498.01</v>
      </c>
      <c r="BA44" s="60">
        <v>193631</v>
      </c>
      <c r="BB44" s="60">
        <v>0</v>
      </c>
      <c r="BC44" s="60">
        <v>-202763</v>
      </c>
      <c r="BD44" s="60">
        <v>1621040.34</v>
      </c>
      <c r="BE44" s="60">
        <v>22596.200000000012</v>
      </c>
      <c r="BF44" s="60">
        <v>422627.2</v>
      </c>
      <c r="BG44" s="60">
        <v>405690.2</v>
      </c>
      <c r="BH44" s="60">
        <v>0</v>
      </c>
      <c r="BI44" s="60">
        <v>0</v>
      </c>
      <c r="BJ44" s="60">
        <v>16937</v>
      </c>
      <c r="BK44" s="60">
        <v>-400031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-5082038.2871637065</v>
      </c>
      <c r="BT44" s="60">
        <v>-2242402.2999999998</v>
      </c>
      <c r="BU44" s="60">
        <v>-1506127.1503918834</v>
      </c>
      <c r="BV44" s="60">
        <v>-1153150.69041994</v>
      </c>
      <c r="BW44" s="60">
        <v>0</v>
      </c>
      <c r="BX44" s="60">
        <v>-9030.8911122366044</v>
      </c>
      <c r="BY44" s="60">
        <v>-171333.41523964723</v>
      </c>
      <c r="BZ44" s="60">
        <v>6.16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-7644020.1071637049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-38.25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-38.25</v>
      </c>
      <c r="BT48" s="60">
        <v>0</v>
      </c>
      <c r="BU48" s="60">
        <v>-12.23</v>
      </c>
      <c r="BV48" s="60">
        <v>-20.99</v>
      </c>
      <c r="BW48" s="60">
        <v>0</v>
      </c>
      <c r="BX48" s="60">
        <v>-0.3</v>
      </c>
      <c r="BY48" s="60">
        <v>-4.7300000000000004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-38.25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758339.61</v>
      </c>
      <c r="E49" s="60">
        <v>327100.08000000007</v>
      </c>
      <c r="F49" s="60">
        <v>1072962</v>
      </c>
      <c r="G49" s="60">
        <v>-745861.91999999993</v>
      </c>
      <c r="H49" s="60">
        <v>0</v>
      </c>
      <c r="I49" s="60">
        <v>-73733.080000000016</v>
      </c>
      <c r="J49" s="60">
        <v>-73733.080000000016</v>
      </c>
      <c r="K49" s="60">
        <v>-438527.31</v>
      </c>
      <c r="L49" s="60">
        <v>364794.23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485456.17</v>
      </c>
      <c r="AA49" s="60">
        <v>469492.25</v>
      </c>
      <c r="AB49" s="60">
        <v>0</v>
      </c>
      <c r="AC49" s="60">
        <v>0</v>
      </c>
      <c r="AD49" s="60">
        <v>15963.92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19516.439999999999</v>
      </c>
      <c r="AN49" s="60">
        <v>19516.439999999999</v>
      </c>
      <c r="AO49" s="60">
        <v>0</v>
      </c>
      <c r="AP49" s="60">
        <v>0</v>
      </c>
      <c r="AQ49" s="60">
        <v>0</v>
      </c>
      <c r="AR49" s="60">
        <v>0</v>
      </c>
      <c r="AS49" s="60">
        <v>-1552090.55</v>
      </c>
      <c r="AT49" s="60">
        <v>-6705.37</v>
      </c>
      <c r="AU49" s="60">
        <v>-6705.37</v>
      </c>
      <c r="AV49" s="60">
        <v>0</v>
      </c>
      <c r="AW49" s="60">
        <v>-712966.99000000022</v>
      </c>
      <c r="AX49" s="60">
        <v>-712966.99000000022</v>
      </c>
      <c r="AY49" s="60">
        <v>-2652649.2800000003</v>
      </c>
      <c r="AZ49" s="60">
        <v>-1877307.98</v>
      </c>
      <c r="BA49" s="60">
        <v>-775341.3</v>
      </c>
      <c r="BB49" s="60">
        <v>0</v>
      </c>
      <c r="BC49" s="60">
        <v>0</v>
      </c>
      <c r="BD49" s="60">
        <v>1939682.29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-584763.22</v>
      </c>
      <c r="BT49" s="60">
        <v>-299778.99</v>
      </c>
      <c r="BU49" s="60">
        <v>-224719.05</v>
      </c>
      <c r="BV49" s="60">
        <v>-2762.93</v>
      </c>
      <c r="BW49" s="60">
        <v>0</v>
      </c>
      <c r="BX49" s="60">
        <v>-326.69</v>
      </c>
      <c r="BY49" s="60">
        <v>-48217.95</v>
      </c>
      <c r="BZ49" s="60">
        <v>0</v>
      </c>
      <c r="CA49" s="60">
        <v>-8957.61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-247654.97</v>
      </c>
      <c r="CJ49" s="60">
        <v>-247654.97</v>
      </c>
      <c r="CK49" s="60">
        <v>0</v>
      </c>
      <c r="CL49" s="60">
        <v>-793750.94000000006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-43413.560000000056</v>
      </c>
      <c r="E50" s="60">
        <v>-44582.780000000028</v>
      </c>
      <c r="F50" s="60">
        <v>1205963.73</v>
      </c>
      <c r="G50" s="60">
        <v>-1250546.51</v>
      </c>
      <c r="H50" s="60">
        <v>0</v>
      </c>
      <c r="I50" s="60">
        <v>1169.2199999999721</v>
      </c>
      <c r="J50" s="60">
        <v>-122151.68000000005</v>
      </c>
      <c r="K50" s="60">
        <v>-921745.63</v>
      </c>
      <c r="L50" s="60">
        <v>799593.95</v>
      </c>
      <c r="M50" s="60">
        <v>123320.90000000002</v>
      </c>
      <c r="N50" s="60">
        <v>914619.72</v>
      </c>
      <c r="O50" s="60">
        <v>-791298.82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-246923.24999999994</v>
      </c>
      <c r="AT50" s="60">
        <v>0</v>
      </c>
      <c r="AU50" s="60">
        <v>0</v>
      </c>
      <c r="AV50" s="60">
        <v>0</v>
      </c>
      <c r="AW50" s="60">
        <v>-771.19999999995343</v>
      </c>
      <c r="AX50" s="60">
        <v>-752357.30999999982</v>
      </c>
      <c r="AY50" s="60">
        <v>-1839116.93</v>
      </c>
      <c r="AZ50" s="60">
        <v>0</v>
      </c>
      <c r="BA50" s="60">
        <v>-1765414.93</v>
      </c>
      <c r="BB50" s="60">
        <v>0</v>
      </c>
      <c r="BC50" s="60">
        <v>-73702</v>
      </c>
      <c r="BD50" s="60">
        <v>1086759.6200000001</v>
      </c>
      <c r="BE50" s="60">
        <v>751586.10999999987</v>
      </c>
      <c r="BF50" s="60">
        <v>1820088.91</v>
      </c>
      <c r="BG50" s="60">
        <v>0</v>
      </c>
      <c r="BH50" s="60">
        <v>1747149.46</v>
      </c>
      <c r="BI50" s="60">
        <v>0</v>
      </c>
      <c r="BJ50" s="60">
        <v>72939.45</v>
      </c>
      <c r="BK50" s="60">
        <v>-1068502.8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-246152.05</v>
      </c>
      <c r="BT50" s="60">
        <v>-154262.17000000001</v>
      </c>
      <c r="BU50" s="60">
        <v>-124883.7</v>
      </c>
      <c r="BV50" s="60">
        <v>-86789.59</v>
      </c>
      <c r="BW50" s="60">
        <v>0</v>
      </c>
      <c r="BX50" s="60">
        <v>-192311</v>
      </c>
      <c r="BY50" s="60">
        <v>-8751.0400000000009</v>
      </c>
      <c r="BZ50" s="60">
        <v>320845.45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-290336.81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353414154.22000003</v>
      </c>
      <c r="E74" s="60">
        <v>274792479.30000001</v>
      </c>
      <c r="F74" s="60">
        <v>301934434.86000001</v>
      </c>
      <c r="G74" s="60">
        <v>-27141955.559999999</v>
      </c>
      <c r="H74" s="60">
        <v>0</v>
      </c>
      <c r="I74" s="60">
        <v>-26058302.239999995</v>
      </c>
      <c r="J74" s="60">
        <v>-28035585.129999995</v>
      </c>
      <c r="K74" s="60">
        <v>-84716821.549999997</v>
      </c>
      <c r="L74" s="60">
        <v>56681236.420000002</v>
      </c>
      <c r="M74" s="60">
        <v>1977282.8900000001</v>
      </c>
      <c r="N74" s="60">
        <v>1955380.02</v>
      </c>
      <c r="O74" s="60">
        <v>21902.87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95484405.37000002</v>
      </c>
      <c r="AA74" s="60">
        <v>53494444.890000001</v>
      </c>
      <c r="AB74" s="60">
        <v>9941784.5</v>
      </c>
      <c r="AC74" s="60">
        <v>21021206.630000003</v>
      </c>
      <c r="AD74" s="60">
        <v>8700054.0899999999</v>
      </c>
      <c r="AE74" s="60">
        <v>0</v>
      </c>
      <c r="AF74" s="60">
        <v>0</v>
      </c>
      <c r="AG74" s="60">
        <v>0</v>
      </c>
      <c r="AH74" s="60">
        <v>2326915.2599999998</v>
      </c>
      <c r="AI74" s="60">
        <v>0</v>
      </c>
      <c r="AJ74" s="60">
        <v>9195571.790000001</v>
      </c>
      <c r="AK74" s="60">
        <v>9195267.2300000004</v>
      </c>
      <c r="AL74" s="60">
        <v>304.56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-216331888.8499999</v>
      </c>
      <c r="AT74" s="60">
        <v>-84473049.900000006</v>
      </c>
      <c r="AU74" s="60">
        <v>-101001062.86</v>
      </c>
      <c r="AV74" s="60">
        <v>16528012.960000001</v>
      </c>
      <c r="AW74" s="60">
        <v>-15779922.909999892</v>
      </c>
      <c r="AX74" s="60">
        <v>-12271979.969999909</v>
      </c>
      <c r="AY74" s="60">
        <v>-632748730.56999993</v>
      </c>
      <c r="AZ74" s="60">
        <v>-525067180.08999997</v>
      </c>
      <c r="BA74" s="60">
        <v>-107681550.48</v>
      </c>
      <c r="BB74" s="60">
        <v>0</v>
      </c>
      <c r="BC74" s="60">
        <v>0</v>
      </c>
      <c r="BD74" s="60">
        <v>620476750.60000002</v>
      </c>
      <c r="BE74" s="60">
        <v>-3507942.9399999827</v>
      </c>
      <c r="BF74" s="60">
        <v>87284756.410000011</v>
      </c>
      <c r="BG74" s="60">
        <v>98789615.010000005</v>
      </c>
      <c r="BH74" s="60">
        <v>-11504858.6</v>
      </c>
      <c r="BI74" s="60">
        <v>0</v>
      </c>
      <c r="BJ74" s="60">
        <v>0</v>
      </c>
      <c r="BK74" s="60">
        <v>-90792699.349999994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-116078916.03999999</v>
      </c>
      <c r="BT74" s="60">
        <v>-94640840.129999995</v>
      </c>
      <c r="BU74" s="60">
        <v>-14529033.57</v>
      </c>
      <c r="BV74" s="60">
        <v>-3492313.12</v>
      </c>
      <c r="BW74" s="60">
        <v>0</v>
      </c>
      <c r="BX74" s="60">
        <v>0</v>
      </c>
      <c r="BY74" s="60">
        <v>-957643.74</v>
      </c>
      <c r="BZ74" s="60">
        <v>-6437.72</v>
      </c>
      <c r="CA74" s="60">
        <v>-2452647.7599999998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137082265.37000012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16443960.749023486</v>
      </c>
      <c r="E75" s="60">
        <v>16537978.269999981</v>
      </c>
      <c r="F75" s="60">
        <v>49084106.669999979</v>
      </c>
      <c r="G75" s="60">
        <v>-32546128.399999999</v>
      </c>
      <c r="H75" s="60">
        <v>0</v>
      </c>
      <c r="I75" s="60">
        <v>-3241680.8500000052</v>
      </c>
      <c r="J75" s="60">
        <v>-10329162.700000003</v>
      </c>
      <c r="K75" s="60">
        <v>-29813142.180000003</v>
      </c>
      <c r="L75" s="60">
        <v>19483979.48</v>
      </c>
      <c r="M75" s="60">
        <v>7087481.8499999978</v>
      </c>
      <c r="N75" s="60">
        <v>20169841.979999997</v>
      </c>
      <c r="O75" s="60">
        <v>-13082360.129999999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3147663.3290235093</v>
      </c>
      <c r="AA75" s="60">
        <v>1239502.0395324703</v>
      </c>
      <c r="AB75" s="60">
        <v>0</v>
      </c>
      <c r="AC75" s="60">
        <v>0</v>
      </c>
      <c r="AD75" s="60">
        <v>1908161.289491039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-11489767.648880286</v>
      </c>
      <c r="AT75" s="60">
        <v>-5047739.18</v>
      </c>
      <c r="AU75" s="60">
        <v>-11652305.93</v>
      </c>
      <c r="AV75" s="60">
        <v>6604566.75</v>
      </c>
      <c r="AW75" s="60">
        <v>-2621232.9999999925</v>
      </c>
      <c r="AX75" s="60">
        <v>-20050417.419999994</v>
      </c>
      <c r="AY75" s="60">
        <v>-58440839.280000001</v>
      </c>
      <c r="AZ75" s="60">
        <v>-38690136.469999999</v>
      </c>
      <c r="BA75" s="60">
        <v>-19750702.810000002</v>
      </c>
      <c r="BB75" s="60">
        <v>0</v>
      </c>
      <c r="BC75" s="60">
        <v>0</v>
      </c>
      <c r="BD75" s="60">
        <v>38390421.860000007</v>
      </c>
      <c r="BE75" s="60">
        <v>17429184.420000002</v>
      </c>
      <c r="BF75" s="60">
        <v>46853591.109999999</v>
      </c>
      <c r="BG75" s="60">
        <v>30302140.680000003</v>
      </c>
      <c r="BH75" s="60">
        <v>16551450.43</v>
      </c>
      <c r="BI75" s="60">
        <v>0</v>
      </c>
      <c r="BJ75" s="60">
        <v>0</v>
      </c>
      <c r="BK75" s="60">
        <v>-29424406.689999998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-3820795.4688802934</v>
      </c>
      <c r="BT75" s="60">
        <v>-10531670.730000002</v>
      </c>
      <c r="BU75" s="60">
        <v>-11529.935976768154</v>
      </c>
      <c r="BV75" s="60">
        <v>-5623.1757092017633</v>
      </c>
      <c r="BW75" s="60">
        <v>0</v>
      </c>
      <c r="BX75" s="60">
        <v>0</v>
      </c>
      <c r="BY75" s="60">
        <v>-21.136329224208612</v>
      </c>
      <c r="BZ75" s="60">
        <v>6728215.0600000005</v>
      </c>
      <c r="CA75" s="60">
        <v>-165.55086509825591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4954193.1001431998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232603320.97</v>
      </c>
      <c r="E76" s="60">
        <v>193087689.56999999</v>
      </c>
      <c r="F76" s="60">
        <v>207305403.76999998</v>
      </c>
      <c r="G76" s="60">
        <v>-14217714.199999999</v>
      </c>
      <c r="H76" s="60">
        <v>0</v>
      </c>
      <c r="I76" s="60">
        <v>118045.35999999999</v>
      </c>
      <c r="J76" s="60">
        <v>118045.35999999999</v>
      </c>
      <c r="K76" s="60">
        <v>-336423.64</v>
      </c>
      <c r="L76" s="60">
        <v>454469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39393775.030000001</v>
      </c>
      <c r="AA76" s="60">
        <v>32184674.25</v>
      </c>
      <c r="AB76" s="60">
        <v>2502148.77</v>
      </c>
      <c r="AC76" s="60">
        <v>3670873.58</v>
      </c>
      <c r="AD76" s="60">
        <v>1036078.43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3811.01</v>
      </c>
      <c r="AK76" s="60">
        <v>3811.01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-218526308.37000003</v>
      </c>
      <c r="AT76" s="60">
        <v>-62946398.360000007</v>
      </c>
      <c r="AU76" s="60">
        <v>-62994674.230000004</v>
      </c>
      <c r="AV76" s="60">
        <v>48275.87</v>
      </c>
      <c r="AW76" s="60">
        <v>-75428298.670000046</v>
      </c>
      <c r="AX76" s="60">
        <v>-75272727.890000045</v>
      </c>
      <c r="AY76" s="60">
        <v>-399228884.28000003</v>
      </c>
      <c r="AZ76" s="60">
        <v>-221763880.31999999</v>
      </c>
      <c r="BA76" s="60">
        <v>-161466040.04000002</v>
      </c>
      <c r="BB76" s="60">
        <v>0</v>
      </c>
      <c r="BC76" s="60">
        <v>-15998963.92</v>
      </c>
      <c r="BD76" s="60">
        <v>323956156.38999999</v>
      </c>
      <c r="BE76" s="60">
        <v>-155570.77999999747</v>
      </c>
      <c r="BF76" s="60">
        <v>30276697.220000003</v>
      </c>
      <c r="BG76" s="60">
        <v>17172863.739999998</v>
      </c>
      <c r="BH76" s="60">
        <v>11890504.970000001</v>
      </c>
      <c r="BI76" s="60">
        <v>0</v>
      </c>
      <c r="BJ76" s="60">
        <v>1213328.51</v>
      </c>
      <c r="BK76" s="60">
        <v>-30432268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-80139318.859999999</v>
      </c>
      <c r="BT76" s="60">
        <v>-70469684.450000003</v>
      </c>
      <c r="BU76" s="60">
        <v>-5337885.5999999996</v>
      </c>
      <c r="BV76" s="60">
        <v>-1371269.27</v>
      </c>
      <c r="BW76" s="60">
        <v>0</v>
      </c>
      <c r="BX76" s="60">
        <v>0</v>
      </c>
      <c r="BY76" s="60">
        <v>-2960479.54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-12292.48</v>
      </c>
      <c r="CJ76" s="60">
        <v>-12292.48</v>
      </c>
      <c r="CK76" s="60">
        <v>0</v>
      </c>
      <c r="CL76" s="60">
        <v>14077012.599999964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12561209.08</v>
      </c>
      <c r="E77" s="60">
        <v>10270646.49</v>
      </c>
      <c r="F77" s="60">
        <v>12527407.17</v>
      </c>
      <c r="G77" s="60">
        <v>-2256760.6800000002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2290562.59</v>
      </c>
      <c r="AA77" s="60">
        <v>1943473.8399999999</v>
      </c>
      <c r="AB77" s="60">
        <v>0</v>
      </c>
      <c r="AC77" s="60">
        <v>184816.82</v>
      </c>
      <c r="AD77" s="60">
        <v>162271.93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-28370501.010000002</v>
      </c>
      <c r="AT77" s="60">
        <v>-841589.81</v>
      </c>
      <c r="AU77" s="60">
        <v>-854771.45000000007</v>
      </c>
      <c r="AV77" s="60">
        <v>13181.64</v>
      </c>
      <c r="AW77" s="60">
        <v>-21777770.480000004</v>
      </c>
      <c r="AX77" s="60">
        <v>-26174260.630000003</v>
      </c>
      <c r="AY77" s="60">
        <v>-68890085.969999999</v>
      </c>
      <c r="AZ77" s="60">
        <v>-1975124.0899999999</v>
      </c>
      <c r="BA77" s="60">
        <v>-64154214.740000002</v>
      </c>
      <c r="BB77" s="60">
        <v>0</v>
      </c>
      <c r="BC77" s="60">
        <v>-2760747.14</v>
      </c>
      <c r="BD77" s="60">
        <v>42715825.339999996</v>
      </c>
      <c r="BE77" s="60">
        <v>4396490.1500000004</v>
      </c>
      <c r="BF77" s="60">
        <v>11152167.99</v>
      </c>
      <c r="BG77" s="60">
        <v>55868.03</v>
      </c>
      <c r="BH77" s="60">
        <v>10649380.560000001</v>
      </c>
      <c r="BI77" s="60">
        <v>0</v>
      </c>
      <c r="BJ77" s="60">
        <v>446919.4</v>
      </c>
      <c r="BK77" s="60">
        <v>-6755677.8399999999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-5751140.7199999997</v>
      </c>
      <c r="BT77" s="60">
        <v>-5467052.3399999999</v>
      </c>
      <c r="BU77" s="60">
        <v>-160862.45000000001</v>
      </c>
      <c r="BV77" s="60">
        <v>-30009.599999999999</v>
      </c>
      <c r="BW77" s="60">
        <v>0</v>
      </c>
      <c r="BX77" s="60">
        <v>0</v>
      </c>
      <c r="BY77" s="60">
        <v>-93216.33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-15809291.930000002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4897743963.8254881</v>
      </c>
      <c r="E78" s="63">
        <v>3406808937.2200007</v>
      </c>
      <c r="F78" s="63">
        <v>7935206441.1900005</v>
      </c>
      <c r="G78" s="63">
        <v>-4528397503.9700012</v>
      </c>
      <c r="H78" s="63">
        <v>0</v>
      </c>
      <c r="I78" s="63">
        <v>-240225126.24000028</v>
      </c>
      <c r="J78" s="63">
        <v>-747296673.68000031</v>
      </c>
      <c r="K78" s="63">
        <v>-3608727209.3400002</v>
      </c>
      <c r="L78" s="63">
        <v>2861430535.6600003</v>
      </c>
      <c r="M78" s="63">
        <v>507071547.44000006</v>
      </c>
      <c r="N78" s="63">
        <v>1620065838.03</v>
      </c>
      <c r="O78" s="63">
        <v>-1112994290.5899997</v>
      </c>
      <c r="P78" s="63">
        <v>0</v>
      </c>
      <c r="Q78" s="63">
        <v>0</v>
      </c>
      <c r="R78" s="63">
        <v>0</v>
      </c>
      <c r="S78" s="63">
        <v>-6617571.8600000031</v>
      </c>
      <c r="T78" s="63">
        <v>40866746.560000002</v>
      </c>
      <c r="U78" s="63">
        <v>-39015884.439999998</v>
      </c>
      <c r="V78" s="63">
        <v>79882631</v>
      </c>
      <c r="W78" s="63">
        <v>-47484318.420000002</v>
      </c>
      <c r="X78" s="63">
        <v>31148472.419999998</v>
      </c>
      <c r="Y78" s="63">
        <v>-78632790.840000004</v>
      </c>
      <c r="Z78" s="63">
        <v>1497046748.9144897</v>
      </c>
      <c r="AA78" s="63">
        <v>1004031700.8678113</v>
      </c>
      <c r="AB78" s="63">
        <v>61508058.083686106</v>
      </c>
      <c r="AC78" s="63">
        <v>305955918.67995441</v>
      </c>
      <c r="AD78" s="63">
        <v>92635800.18226096</v>
      </c>
      <c r="AE78" s="63">
        <v>19355905.654012013</v>
      </c>
      <c r="AF78" s="63">
        <v>12550009.998146374</v>
      </c>
      <c r="AG78" s="63">
        <v>4172227.4677730664</v>
      </c>
      <c r="AH78" s="63">
        <v>-1471881.43</v>
      </c>
      <c r="AI78" s="63">
        <v>-1690990.589154463</v>
      </c>
      <c r="AJ78" s="63">
        <v>16726677.85999999</v>
      </c>
      <c r="AK78" s="63">
        <v>40176498.449999988</v>
      </c>
      <c r="AL78" s="63">
        <v>-23449820.59</v>
      </c>
      <c r="AM78" s="63">
        <v>224004297.93099996</v>
      </c>
      <c r="AN78" s="63">
        <v>476125436.111</v>
      </c>
      <c r="AO78" s="63">
        <v>-230382150.29000011</v>
      </c>
      <c r="AP78" s="63">
        <v>91331.61</v>
      </c>
      <c r="AQ78" s="63">
        <v>-64560.77</v>
      </c>
      <c r="AR78" s="63">
        <v>-21765758.729999997</v>
      </c>
      <c r="AS78" s="63">
        <v>-2510611853.8252602</v>
      </c>
      <c r="AT78" s="63">
        <v>-797293092.66059995</v>
      </c>
      <c r="AU78" s="63">
        <v>-2048583633.9100001</v>
      </c>
      <c r="AV78" s="63">
        <v>1251290541.2493999</v>
      </c>
      <c r="AW78" s="63">
        <v>-368285574.34599966</v>
      </c>
      <c r="AX78" s="63">
        <v>-1213556810.3705804</v>
      </c>
      <c r="AY78" s="63">
        <v>-10449425047.240583</v>
      </c>
      <c r="AZ78" s="63">
        <v>-8255099416.255887</v>
      </c>
      <c r="BA78" s="63">
        <v>-4175915457.374691</v>
      </c>
      <c r="BB78" s="63">
        <v>0</v>
      </c>
      <c r="BC78" s="63">
        <v>1981589826.3900003</v>
      </c>
      <c r="BD78" s="63">
        <v>9235868236.8700027</v>
      </c>
      <c r="BE78" s="63">
        <v>845271236.02458</v>
      </c>
      <c r="BF78" s="63">
        <v>7627404568.1445808</v>
      </c>
      <c r="BG78" s="63">
        <v>6044303959.6208439</v>
      </c>
      <c r="BH78" s="63">
        <v>3299262364.5637364</v>
      </c>
      <c r="BI78" s="63">
        <v>0</v>
      </c>
      <c r="BJ78" s="63">
        <v>-1716161756.0400002</v>
      </c>
      <c r="BK78" s="63">
        <v>-6782133332.1199999</v>
      </c>
      <c r="BL78" s="63">
        <v>-243.05000000000291</v>
      </c>
      <c r="BM78" s="63">
        <v>-2611.0500000000029</v>
      </c>
      <c r="BN78" s="63">
        <v>2368</v>
      </c>
      <c r="BO78" s="63">
        <v>-6869346.790000001</v>
      </c>
      <c r="BP78" s="63">
        <v>-6869346.790000001</v>
      </c>
      <c r="BQ78" s="63">
        <v>0</v>
      </c>
      <c r="BR78" s="63">
        <v>0</v>
      </c>
      <c r="BS78" s="63">
        <v>-1325782996.3386598</v>
      </c>
      <c r="BT78" s="63">
        <v>-1517515702.1025057</v>
      </c>
      <c r="BU78" s="63">
        <v>-366939121.40080315</v>
      </c>
      <c r="BV78" s="63">
        <v>-87261491.602477998</v>
      </c>
      <c r="BW78" s="63">
        <v>-23315.94</v>
      </c>
      <c r="BX78" s="63">
        <v>-36388404.78503494</v>
      </c>
      <c r="BY78" s="63">
        <v>-50408005.741589613</v>
      </c>
      <c r="BZ78" s="63">
        <v>745827761.22000015</v>
      </c>
      <c r="CA78" s="63">
        <v>-13074715.986248141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-12380600.639999999</v>
      </c>
      <c r="CJ78" s="63">
        <v>-12380600.639999999</v>
      </c>
      <c r="CK78" s="63">
        <v>0</v>
      </c>
      <c r="CL78" s="63">
        <v>2387132110.0002298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615022645.01902354</v>
      </c>
      <c r="E80" s="63">
        <v>494688793.63</v>
      </c>
      <c r="F80" s="63">
        <v>570851352.46999991</v>
      </c>
      <c r="G80" s="63">
        <v>-76162558.840000004</v>
      </c>
      <c r="H80" s="63">
        <v>0</v>
      </c>
      <c r="I80" s="63">
        <v>-29181937.73</v>
      </c>
      <c r="J80" s="63">
        <v>-38246702.469999999</v>
      </c>
      <c r="K80" s="63">
        <v>-114866387.37</v>
      </c>
      <c r="L80" s="63">
        <v>76619684.900000006</v>
      </c>
      <c r="M80" s="63">
        <v>9064764.7399999984</v>
      </c>
      <c r="N80" s="63">
        <v>22125221.999999996</v>
      </c>
      <c r="O80" s="63">
        <v>-13060457.26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140316406.31902352</v>
      </c>
      <c r="AA80" s="63">
        <v>88862095.019532472</v>
      </c>
      <c r="AB80" s="63">
        <v>12443933.27</v>
      </c>
      <c r="AC80" s="63">
        <v>24876897.030000001</v>
      </c>
      <c r="AD80" s="63">
        <v>11806565.739491038</v>
      </c>
      <c r="AE80" s="63">
        <v>0</v>
      </c>
      <c r="AF80" s="63">
        <v>0</v>
      </c>
      <c r="AG80" s="63">
        <v>0</v>
      </c>
      <c r="AH80" s="63">
        <v>2326915.2599999998</v>
      </c>
      <c r="AI80" s="63">
        <v>0</v>
      </c>
      <c r="AJ80" s="63">
        <v>9199382.8000000007</v>
      </c>
      <c r="AK80" s="63">
        <v>9199078.2400000002</v>
      </c>
      <c r="AL80" s="63">
        <v>304.56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-474718465.8788802</v>
      </c>
      <c r="AT80" s="63">
        <v>-153308777.25000003</v>
      </c>
      <c r="AU80" s="63">
        <v>-176502814.46999997</v>
      </c>
      <c r="AV80" s="63">
        <v>23194037.220000003</v>
      </c>
      <c r="AW80" s="63">
        <v>-115607225.05999993</v>
      </c>
      <c r="AX80" s="63">
        <v>-133769385.90999994</v>
      </c>
      <c r="AY80" s="63">
        <v>-1159308540.0999999</v>
      </c>
      <c r="AZ80" s="63">
        <v>-787496320.96999991</v>
      </c>
      <c r="BA80" s="63">
        <v>-353052508.07000005</v>
      </c>
      <c r="BB80" s="63">
        <v>0</v>
      </c>
      <c r="BC80" s="63">
        <v>-18759711.059999999</v>
      </c>
      <c r="BD80" s="63">
        <v>1025539154.1900001</v>
      </c>
      <c r="BE80" s="63">
        <v>18162160.850000024</v>
      </c>
      <c r="BF80" s="63">
        <v>175567212.73000002</v>
      </c>
      <c r="BG80" s="63">
        <v>146320487.46000001</v>
      </c>
      <c r="BH80" s="63">
        <v>27586477.359999999</v>
      </c>
      <c r="BI80" s="63">
        <v>0</v>
      </c>
      <c r="BJ80" s="63">
        <v>1660247.9100000001</v>
      </c>
      <c r="BK80" s="63">
        <v>-157405051.88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-205790171.08888027</v>
      </c>
      <c r="BT80" s="63">
        <v>-181109247.65000001</v>
      </c>
      <c r="BU80" s="63">
        <v>-20039311.555976767</v>
      </c>
      <c r="BV80" s="63">
        <v>-4899215.1657092012</v>
      </c>
      <c r="BW80" s="63">
        <v>0</v>
      </c>
      <c r="BX80" s="63">
        <v>0</v>
      </c>
      <c r="BY80" s="63">
        <v>-4011360.7463292242</v>
      </c>
      <c r="BZ80" s="63">
        <v>6721777.3400000008</v>
      </c>
      <c r="CA80" s="63">
        <v>-2452813.3108650981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-12292.48</v>
      </c>
      <c r="CJ80" s="63">
        <v>-12292.48</v>
      </c>
      <c r="CK80" s="63">
        <v>0</v>
      </c>
      <c r="CL80" s="63">
        <v>140304179.14014328</v>
      </c>
    </row>
    <row r="81" spans="1:90">
      <c r="A81" s="45" t="s">
        <v>134</v>
      </c>
      <c r="B81" s="62">
        <v>9003</v>
      </c>
      <c r="C81" s="59" t="s">
        <v>383</v>
      </c>
      <c r="D81" s="63">
        <v>4897743963.8254881</v>
      </c>
      <c r="E81" s="63">
        <v>3406808937.2200007</v>
      </c>
      <c r="F81" s="63">
        <v>7935206441.1900005</v>
      </c>
      <c r="G81" s="63">
        <v>-4528397503.9700012</v>
      </c>
      <c r="H81" s="63">
        <v>0</v>
      </c>
      <c r="I81" s="63">
        <v>-240225126.24000028</v>
      </c>
      <c r="J81" s="63">
        <v>-747296673.68000031</v>
      </c>
      <c r="K81" s="63">
        <v>-3608727209.3400002</v>
      </c>
      <c r="L81" s="63">
        <v>2861430535.6600003</v>
      </c>
      <c r="M81" s="63">
        <v>507071547.44000006</v>
      </c>
      <c r="N81" s="63">
        <v>1620065838.03</v>
      </c>
      <c r="O81" s="63">
        <v>-1112994290.5899997</v>
      </c>
      <c r="P81" s="63">
        <v>0</v>
      </c>
      <c r="Q81" s="63">
        <v>0</v>
      </c>
      <c r="R81" s="63">
        <v>0</v>
      </c>
      <c r="S81" s="63">
        <v>-6617571.8600000031</v>
      </c>
      <c r="T81" s="63">
        <v>40866746.560000002</v>
      </c>
      <c r="U81" s="63">
        <v>-39015884.439999998</v>
      </c>
      <c r="V81" s="63">
        <v>79882631</v>
      </c>
      <c r="W81" s="63">
        <v>-47484318.420000002</v>
      </c>
      <c r="X81" s="63">
        <v>31148472.419999998</v>
      </c>
      <c r="Y81" s="63">
        <v>-78632790.840000004</v>
      </c>
      <c r="Z81" s="63">
        <v>1497046748.9144897</v>
      </c>
      <c r="AA81" s="63">
        <v>1004031700.8678113</v>
      </c>
      <c r="AB81" s="63">
        <v>61508058.083686106</v>
      </c>
      <c r="AC81" s="63">
        <v>305955918.67995441</v>
      </c>
      <c r="AD81" s="63">
        <v>92635800.18226096</v>
      </c>
      <c r="AE81" s="63">
        <v>19355905.654012013</v>
      </c>
      <c r="AF81" s="63">
        <v>12550009.998146374</v>
      </c>
      <c r="AG81" s="63">
        <v>4172227.4677730664</v>
      </c>
      <c r="AH81" s="63">
        <v>-1471881.43</v>
      </c>
      <c r="AI81" s="63">
        <v>-1690990.589154463</v>
      </c>
      <c r="AJ81" s="63">
        <v>16726677.85999999</v>
      </c>
      <c r="AK81" s="63">
        <v>40176498.449999988</v>
      </c>
      <c r="AL81" s="63">
        <v>-23449820.59</v>
      </c>
      <c r="AM81" s="63">
        <v>224004297.93099996</v>
      </c>
      <c r="AN81" s="63">
        <v>476125436.111</v>
      </c>
      <c r="AO81" s="63">
        <v>-230382150.29000011</v>
      </c>
      <c r="AP81" s="63">
        <v>91331.61</v>
      </c>
      <c r="AQ81" s="63">
        <v>-64560.77</v>
      </c>
      <c r="AR81" s="63">
        <v>-21765758.729999997</v>
      </c>
      <c r="AS81" s="63">
        <v>-2510611853.8252602</v>
      </c>
      <c r="AT81" s="63">
        <v>-797293092.66059995</v>
      </c>
      <c r="AU81" s="63">
        <v>-2048583633.9100001</v>
      </c>
      <c r="AV81" s="63">
        <v>1251290541.2493999</v>
      </c>
      <c r="AW81" s="63">
        <v>-368285574.34599966</v>
      </c>
      <c r="AX81" s="63">
        <v>-1213556810.3705804</v>
      </c>
      <c r="AY81" s="63">
        <v>-10449425047.240583</v>
      </c>
      <c r="AZ81" s="63">
        <v>-8255099416.255887</v>
      </c>
      <c r="BA81" s="63">
        <v>-4175915457.374691</v>
      </c>
      <c r="BB81" s="63">
        <v>0</v>
      </c>
      <c r="BC81" s="63">
        <v>1981589826.3900003</v>
      </c>
      <c r="BD81" s="63">
        <v>9235868236.8700027</v>
      </c>
      <c r="BE81" s="63">
        <v>845271236.02458</v>
      </c>
      <c r="BF81" s="63">
        <v>7627404568.1445808</v>
      </c>
      <c r="BG81" s="63">
        <v>6044303959.6208439</v>
      </c>
      <c r="BH81" s="63">
        <v>3299262364.5637364</v>
      </c>
      <c r="BI81" s="63">
        <v>0</v>
      </c>
      <c r="BJ81" s="63">
        <v>-1716161756.0400002</v>
      </c>
      <c r="BK81" s="63">
        <v>-6782133332.1199999</v>
      </c>
      <c r="BL81" s="63">
        <v>-243.05000000000291</v>
      </c>
      <c r="BM81" s="63">
        <v>-2611.0500000000029</v>
      </c>
      <c r="BN81" s="63">
        <v>2368</v>
      </c>
      <c r="BO81" s="63">
        <v>-6869346.790000001</v>
      </c>
      <c r="BP81" s="63">
        <v>-6869346.790000001</v>
      </c>
      <c r="BQ81" s="63">
        <v>0</v>
      </c>
      <c r="BR81" s="63">
        <v>0</v>
      </c>
      <c r="BS81" s="63">
        <v>-1325782996.3386598</v>
      </c>
      <c r="BT81" s="63">
        <v>-1517515702.1025057</v>
      </c>
      <c r="BU81" s="63">
        <v>-366939121.40080315</v>
      </c>
      <c r="BV81" s="63">
        <v>-87261491.602477998</v>
      </c>
      <c r="BW81" s="63">
        <v>-23315.94</v>
      </c>
      <c r="BX81" s="63">
        <v>-36388404.78503494</v>
      </c>
      <c r="BY81" s="63">
        <v>-50408005.741589613</v>
      </c>
      <c r="BZ81" s="63">
        <v>745827761.22000015</v>
      </c>
      <c r="CA81" s="63">
        <v>-13074715.986248141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-12380600.639999999</v>
      </c>
      <c r="CJ81" s="63">
        <v>-12380600.639999999</v>
      </c>
      <c r="CK81" s="63">
        <v>0</v>
      </c>
      <c r="CL81" s="63">
        <v>2387132110.0002298</v>
      </c>
    </row>
    <row r="82" spans="1:90" ht="12.75" customHeight="1">
      <c r="A82" s="46" t="s">
        <v>136</v>
      </c>
      <c r="B82" s="64"/>
      <c r="C82" s="59" t="s">
        <v>384</v>
      </c>
      <c r="D82" s="63">
        <v>5512766608.844512</v>
      </c>
      <c r="E82" s="63">
        <v>3901497730.8500009</v>
      </c>
      <c r="F82" s="63">
        <v>8506057793.6600008</v>
      </c>
      <c r="G82" s="63">
        <v>-4604560062.8100014</v>
      </c>
      <c r="H82" s="63">
        <v>0</v>
      </c>
      <c r="I82" s="63">
        <v>-269407063.97000027</v>
      </c>
      <c r="J82" s="63">
        <v>-785543376.15000033</v>
      </c>
      <c r="K82" s="63">
        <v>-3723593596.71</v>
      </c>
      <c r="L82" s="63">
        <v>2938050220.5600004</v>
      </c>
      <c r="M82" s="63">
        <v>516136312.18000007</v>
      </c>
      <c r="N82" s="63">
        <v>1642191060.03</v>
      </c>
      <c r="O82" s="63">
        <v>-1126054747.8499997</v>
      </c>
      <c r="P82" s="63">
        <v>0</v>
      </c>
      <c r="Q82" s="63">
        <v>0</v>
      </c>
      <c r="R82" s="63">
        <v>0</v>
      </c>
      <c r="S82" s="63">
        <v>-6617571.8600000031</v>
      </c>
      <c r="T82" s="63">
        <v>40866746.560000002</v>
      </c>
      <c r="U82" s="63">
        <v>-39015884.439999998</v>
      </c>
      <c r="V82" s="63">
        <v>79882631</v>
      </c>
      <c r="W82" s="63">
        <v>-47484318.420000002</v>
      </c>
      <c r="X82" s="63">
        <v>31148472.419999998</v>
      </c>
      <c r="Y82" s="63">
        <v>-78632790.840000004</v>
      </c>
      <c r="Z82" s="63">
        <v>1637363155.2335134</v>
      </c>
      <c r="AA82" s="63">
        <v>1092893795.8873439</v>
      </c>
      <c r="AB82" s="63">
        <v>73951991.353686109</v>
      </c>
      <c r="AC82" s="63">
        <v>330832815.70995438</v>
      </c>
      <c r="AD82" s="63">
        <v>104442365.92175201</v>
      </c>
      <c r="AE82" s="63">
        <v>19355905.654012013</v>
      </c>
      <c r="AF82" s="63">
        <v>12550009.998146374</v>
      </c>
      <c r="AG82" s="63">
        <v>4172227.4677730664</v>
      </c>
      <c r="AH82" s="63">
        <v>855033.82999999984</v>
      </c>
      <c r="AI82" s="63">
        <v>-1690990.589154463</v>
      </c>
      <c r="AJ82" s="63">
        <v>25926060.659999989</v>
      </c>
      <c r="AK82" s="63">
        <v>49375576.68999999</v>
      </c>
      <c r="AL82" s="63">
        <v>-23449516.030000001</v>
      </c>
      <c r="AM82" s="63">
        <v>224004297.93099996</v>
      </c>
      <c r="AN82" s="63">
        <v>476125436.111</v>
      </c>
      <c r="AO82" s="63">
        <v>-230382150.29000011</v>
      </c>
      <c r="AP82" s="63">
        <v>91331.61</v>
      </c>
      <c r="AQ82" s="63">
        <v>-64560.77</v>
      </c>
      <c r="AR82" s="63">
        <v>-21765758.729999997</v>
      </c>
      <c r="AS82" s="63">
        <v>-2985330319.7041402</v>
      </c>
      <c r="AT82" s="63">
        <v>-950601869.91059995</v>
      </c>
      <c r="AU82" s="63">
        <v>-2225086448.3800001</v>
      </c>
      <c r="AV82" s="63">
        <v>1274484578.4693999</v>
      </c>
      <c r="AW82" s="63">
        <v>-483892799.4059996</v>
      </c>
      <c r="AX82" s="63">
        <v>-1347326196.2805803</v>
      </c>
      <c r="AY82" s="63">
        <v>-11608733587.340584</v>
      </c>
      <c r="AZ82" s="63">
        <v>-9042595737.2258873</v>
      </c>
      <c r="BA82" s="63">
        <v>-4528967965.4446907</v>
      </c>
      <c r="BB82" s="63">
        <v>0</v>
      </c>
      <c r="BC82" s="63">
        <v>1962830115.3300004</v>
      </c>
      <c r="BD82" s="63">
        <v>10261407391.060003</v>
      </c>
      <c r="BE82" s="63">
        <v>863433396.87458003</v>
      </c>
      <c r="BF82" s="63">
        <v>7802971780.8745804</v>
      </c>
      <c r="BG82" s="63">
        <v>6190624447.0808439</v>
      </c>
      <c r="BH82" s="63">
        <v>3326848841.9237366</v>
      </c>
      <c r="BI82" s="63">
        <v>0</v>
      </c>
      <c r="BJ82" s="63">
        <v>-1714501508.1300001</v>
      </c>
      <c r="BK82" s="63">
        <v>-6939538384</v>
      </c>
      <c r="BL82" s="63">
        <v>-243.05000000000291</v>
      </c>
      <c r="BM82" s="63">
        <v>-2611.0500000000029</v>
      </c>
      <c r="BN82" s="63">
        <v>2368</v>
      </c>
      <c r="BO82" s="63">
        <v>-6869346.790000001</v>
      </c>
      <c r="BP82" s="63">
        <v>-6869346.790000001</v>
      </c>
      <c r="BQ82" s="63">
        <v>0</v>
      </c>
      <c r="BR82" s="63">
        <v>0</v>
      </c>
      <c r="BS82" s="63">
        <v>-1531573167.4275401</v>
      </c>
      <c r="BT82" s="63">
        <v>-1698624949.7525058</v>
      </c>
      <c r="BU82" s="63">
        <v>-386978432.9567799</v>
      </c>
      <c r="BV82" s="63">
        <v>-92160706.768187195</v>
      </c>
      <c r="BW82" s="63">
        <v>-23315.94</v>
      </c>
      <c r="BX82" s="63">
        <v>-36388404.78503494</v>
      </c>
      <c r="BY82" s="63">
        <v>-54419366.487918839</v>
      </c>
      <c r="BZ82" s="63">
        <v>752549538.56000018</v>
      </c>
      <c r="CA82" s="63">
        <v>-15527529.29711324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-12392893.119999999</v>
      </c>
      <c r="CJ82" s="63">
        <v>-12392893.119999999</v>
      </c>
      <c r="CK82" s="63">
        <v>0</v>
      </c>
      <c r="CL82" s="63">
        <v>2527436289.1403732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3FC8B-00FD-48D8-B309-C006705E9E03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245</v>
      </c>
      <c r="B2" s="75">
        <v>701</v>
      </c>
      <c r="C2" s="75">
        <v>703</v>
      </c>
      <c r="D2" s="75">
        <v>740</v>
      </c>
      <c r="E2" s="75">
        <v>741</v>
      </c>
      <c r="F2" s="75">
        <v>742</v>
      </c>
      <c r="G2" s="75">
        <v>743</v>
      </c>
      <c r="H2" s="75">
        <v>744</v>
      </c>
      <c r="I2" s="75">
        <v>761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91225143.63437292</v>
      </c>
      <c r="E7" s="60">
        <v>114869251.94</v>
      </c>
      <c r="F7" s="60">
        <v>453115448.93000001</v>
      </c>
      <c r="G7" s="60">
        <v>-338246196.99000001</v>
      </c>
      <c r="H7" s="60">
        <v>0</v>
      </c>
      <c r="I7" s="60">
        <v>-45154633.770000011</v>
      </c>
      <c r="J7" s="60">
        <v>-96397017.860000014</v>
      </c>
      <c r="K7" s="60">
        <v>-305381502.36000001</v>
      </c>
      <c r="L7" s="60">
        <v>208984484.5</v>
      </c>
      <c r="M7" s="60">
        <v>51242384.090000004</v>
      </c>
      <c r="N7" s="60">
        <v>119519373.79000001</v>
      </c>
      <c r="O7" s="60">
        <v>-68276989.700000003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21510525.464372929</v>
      </c>
      <c r="AA7" s="60">
        <v>0</v>
      </c>
      <c r="AB7" s="60">
        <v>0</v>
      </c>
      <c r="AC7" s="60">
        <v>0</v>
      </c>
      <c r="AD7" s="60">
        <v>23694239.648021158</v>
      </c>
      <c r="AE7" s="60">
        <v>0</v>
      </c>
      <c r="AF7" s="60">
        <v>0</v>
      </c>
      <c r="AG7" s="60">
        <v>0</v>
      </c>
      <c r="AH7" s="60">
        <v>0</v>
      </c>
      <c r="AI7" s="60">
        <v>-2183714.1836482282</v>
      </c>
      <c r="AJ7" s="60">
        <v>0</v>
      </c>
      <c r="AK7" s="60">
        <v>0</v>
      </c>
      <c r="AL7" s="60">
        <v>0</v>
      </c>
      <c r="AM7" s="60">
        <v>0</v>
      </c>
      <c r="AN7" s="60">
        <v>2412009.23</v>
      </c>
      <c r="AO7" s="60">
        <v>-2287961.9700000002</v>
      </c>
      <c r="AP7" s="60">
        <v>0</v>
      </c>
      <c r="AQ7" s="60">
        <v>0</v>
      </c>
      <c r="AR7" s="60">
        <v>-124047.25999999978</v>
      </c>
      <c r="AS7" s="60">
        <v>-55627356.246250294</v>
      </c>
      <c r="AT7" s="60">
        <v>-11588139.890000001</v>
      </c>
      <c r="AU7" s="60">
        <v>-63732191.189999998</v>
      </c>
      <c r="AV7" s="60">
        <v>52144051.299999997</v>
      </c>
      <c r="AW7" s="60">
        <v>2050622.950000003</v>
      </c>
      <c r="AX7" s="60">
        <v>60261489.459999993</v>
      </c>
      <c r="AY7" s="60">
        <v>-129413783.97000001</v>
      </c>
      <c r="AZ7" s="60">
        <v>-56207226.090000004</v>
      </c>
      <c r="BA7" s="60">
        <v>-73206557.88000001</v>
      </c>
      <c r="BB7" s="60">
        <v>0</v>
      </c>
      <c r="BC7" s="60">
        <v>0</v>
      </c>
      <c r="BD7" s="60">
        <v>189675273.43000001</v>
      </c>
      <c r="BE7" s="60">
        <v>-58210866.50999999</v>
      </c>
      <c r="BF7" s="60">
        <v>80875036.030000001</v>
      </c>
      <c r="BG7" s="60">
        <v>42947814.329999998</v>
      </c>
      <c r="BH7" s="60">
        <v>37927221.700000003</v>
      </c>
      <c r="BI7" s="60">
        <v>0</v>
      </c>
      <c r="BJ7" s="60">
        <v>0</v>
      </c>
      <c r="BK7" s="60">
        <v>-139085902.53999999</v>
      </c>
      <c r="BL7" s="60">
        <v>0</v>
      </c>
      <c r="BM7" s="60">
        <v>0</v>
      </c>
      <c r="BN7" s="60">
        <v>0</v>
      </c>
      <c r="BO7" s="60">
        <v>-590575.13000000012</v>
      </c>
      <c r="BP7" s="60">
        <v>-590575.13000000012</v>
      </c>
      <c r="BQ7" s="60">
        <v>0</v>
      </c>
      <c r="BR7" s="60">
        <v>0</v>
      </c>
      <c r="BS7" s="60">
        <v>-45499264.176250294</v>
      </c>
      <c r="BT7" s="60">
        <v>-23584943.530000005</v>
      </c>
      <c r="BU7" s="60">
        <v>-18580995.979217123</v>
      </c>
      <c r="BV7" s="60">
        <v>-2998710.5699530966</v>
      </c>
      <c r="BW7" s="60">
        <v>0</v>
      </c>
      <c r="BX7" s="60">
        <v>-439171.01855808811</v>
      </c>
      <c r="BY7" s="60">
        <v>-11488615.75852198</v>
      </c>
      <c r="BZ7" s="60">
        <v>11593172.68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35597787.388122626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1566995053.8200016</v>
      </c>
      <c r="E8" s="60">
        <v>1320051024.0500011</v>
      </c>
      <c r="F8" s="60">
        <v>5597531064.9900007</v>
      </c>
      <c r="G8" s="60">
        <v>-4277480040.9399996</v>
      </c>
      <c r="H8" s="60">
        <v>0</v>
      </c>
      <c r="I8" s="60">
        <v>-227234773.65999937</v>
      </c>
      <c r="J8" s="60">
        <v>-347911176.5199995</v>
      </c>
      <c r="K8" s="60">
        <v>-5586694759.0599995</v>
      </c>
      <c r="L8" s="60">
        <v>5238783582.54</v>
      </c>
      <c r="M8" s="60">
        <v>120676402.86000013</v>
      </c>
      <c r="N8" s="60">
        <v>3899636592.9200001</v>
      </c>
      <c r="O8" s="60">
        <v>-3778960190.0599999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473946520.27000004</v>
      </c>
      <c r="AA8" s="60">
        <v>168281366.11000001</v>
      </c>
      <c r="AB8" s="60">
        <v>6378889.8700000001</v>
      </c>
      <c r="AC8" s="60">
        <v>265184018.80000001</v>
      </c>
      <c r="AD8" s="60">
        <v>34102245.490000002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232283.15999996662</v>
      </c>
      <c r="AN8" s="60">
        <v>311358612.93000001</v>
      </c>
      <c r="AO8" s="60">
        <v>-273929406.07999998</v>
      </c>
      <c r="AP8" s="60">
        <v>0</v>
      </c>
      <c r="AQ8" s="60">
        <v>0</v>
      </c>
      <c r="AR8" s="60">
        <v>-37196923.690000057</v>
      </c>
      <c r="AS8" s="60">
        <v>-1287384937.4799976</v>
      </c>
      <c r="AT8" s="60">
        <v>-357014918.49000013</v>
      </c>
      <c r="AU8" s="60">
        <v>-1240858085.75</v>
      </c>
      <c r="AV8" s="60">
        <v>883843167.25999987</v>
      </c>
      <c r="AW8" s="60">
        <v>-94791577.87999773</v>
      </c>
      <c r="AX8" s="60">
        <v>-480642251.34999895</v>
      </c>
      <c r="AY8" s="60">
        <v>-3125275503.54</v>
      </c>
      <c r="AZ8" s="60">
        <v>-3649188552.96</v>
      </c>
      <c r="BA8" s="60">
        <v>-1063329330.3200001</v>
      </c>
      <c r="BB8" s="60">
        <v>0</v>
      </c>
      <c r="BC8" s="60">
        <v>1587242379.74</v>
      </c>
      <c r="BD8" s="60">
        <v>2644633252.190001</v>
      </c>
      <c r="BE8" s="60">
        <v>385850673.47000122</v>
      </c>
      <c r="BF8" s="60">
        <v>2823248315.2000008</v>
      </c>
      <c r="BG8" s="60">
        <v>3383753811.0700002</v>
      </c>
      <c r="BH8" s="60">
        <v>865737741.24000001</v>
      </c>
      <c r="BI8" s="60">
        <v>0</v>
      </c>
      <c r="BJ8" s="60">
        <v>-1426243237.1099999</v>
      </c>
      <c r="BK8" s="60">
        <v>-2437397641.7299995</v>
      </c>
      <c r="BL8" s="60">
        <v>0</v>
      </c>
      <c r="BM8" s="60">
        <v>0</v>
      </c>
      <c r="BN8" s="60">
        <v>0</v>
      </c>
      <c r="BO8" s="60">
        <v>-100352002.2299999</v>
      </c>
      <c r="BP8" s="60">
        <v>-100352002.2299999</v>
      </c>
      <c r="BQ8" s="60">
        <v>0</v>
      </c>
      <c r="BR8" s="60">
        <v>0</v>
      </c>
      <c r="BS8" s="60">
        <v>-732893286.05999994</v>
      </c>
      <c r="BT8" s="60">
        <v>-801953342.24999988</v>
      </c>
      <c r="BU8" s="60">
        <v>-455140248.13</v>
      </c>
      <c r="BV8" s="60">
        <v>-92396723.75</v>
      </c>
      <c r="BW8" s="60">
        <v>0</v>
      </c>
      <c r="BX8" s="60">
        <v>0</v>
      </c>
      <c r="BY8" s="60">
        <v>0</v>
      </c>
      <c r="BZ8" s="60">
        <v>685853555.63999999</v>
      </c>
      <c r="CA8" s="60">
        <v>-69256527.570000008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-2333152.8199999998</v>
      </c>
      <c r="CJ8" s="60">
        <v>-2333152.8199999998</v>
      </c>
      <c r="CK8" s="60">
        <v>0</v>
      </c>
      <c r="CL8" s="60">
        <v>279610116.34000397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3192263552.3199997</v>
      </c>
      <c r="E9" s="60">
        <v>2780530742.5599999</v>
      </c>
      <c r="F9" s="60">
        <v>5746575192.6700001</v>
      </c>
      <c r="G9" s="60">
        <v>-2966044450.1100001</v>
      </c>
      <c r="H9" s="60">
        <v>0</v>
      </c>
      <c r="I9" s="60">
        <v>-472154320.04000056</v>
      </c>
      <c r="J9" s="60">
        <v>-922522541.4800005</v>
      </c>
      <c r="K9" s="60">
        <v>-5459699433.1800003</v>
      </c>
      <c r="L9" s="60">
        <v>4537176891.6999998</v>
      </c>
      <c r="M9" s="60">
        <v>450368221.43999994</v>
      </c>
      <c r="N9" s="60">
        <v>1355931569.77</v>
      </c>
      <c r="O9" s="60">
        <v>-905563348.33000004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838340754.70999992</v>
      </c>
      <c r="AA9" s="60">
        <v>639242222.36000001</v>
      </c>
      <c r="AB9" s="60">
        <v>0</v>
      </c>
      <c r="AC9" s="60">
        <v>113647550.79000001</v>
      </c>
      <c r="AD9" s="60">
        <v>36792810.039999999</v>
      </c>
      <c r="AE9" s="60">
        <v>0</v>
      </c>
      <c r="AF9" s="60">
        <v>39406696.460000001</v>
      </c>
      <c r="AG9" s="60">
        <v>9251475.0600000005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45546375.089999996</v>
      </c>
      <c r="AN9" s="60">
        <v>24974904.809999999</v>
      </c>
      <c r="AO9" s="60">
        <v>5471283.9900000002</v>
      </c>
      <c r="AP9" s="60">
        <v>0</v>
      </c>
      <c r="AQ9" s="60">
        <v>0</v>
      </c>
      <c r="AR9" s="60">
        <v>15100186.290000001</v>
      </c>
      <c r="AS9" s="60">
        <v>-2507656945.2499995</v>
      </c>
      <c r="AT9" s="60">
        <v>-780514747.79999995</v>
      </c>
      <c r="AU9" s="60">
        <v>-754715483.69999993</v>
      </c>
      <c r="AV9" s="60">
        <v>-25799264.100000001</v>
      </c>
      <c r="AW9" s="60">
        <v>-239463263.10000002</v>
      </c>
      <c r="AX9" s="60">
        <v>-321294358.18000007</v>
      </c>
      <c r="AY9" s="60">
        <v>-1889563953.1400001</v>
      </c>
      <c r="AZ9" s="60">
        <v>-1299748391.8600001</v>
      </c>
      <c r="BA9" s="60">
        <v>-589815561.27999997</v>
      </c>
      <c r="BB9" s="60">
        <v>0</v>
      </c>
      <c r="BC9" s="60">
        <v>0</v>
      </c>
      <c r="BD9" s="60">
        <v>1568269594.96</v>
      </c>
      <c r="BE9" s="60">
        <v>81831095.080000043</v>
      </c>
      <c r="BF9" s="60">
        <v>508201935.43000007</v>
      </c>
      <c r="BG9" s="60">
        <v>323712164.96000004</v>
      </c>
      <c r="BH9" s="60">
        <v>184489770.47</v>
      </c>
      <c r="BI9" s="60">
        <v>0</v>
      </c>
      <c r="BJ9" s="60">
        <v>0</v>
      </c>
      <c r="BK9" s="60">
        <v>-426370840.35000002</v>
      </c>
      <c r="BL9" s="60">
        <v>0</v>
      </c>
      <c r="BM9" s="60">
        <v>0</v>
      </c>
      <c r="BN9" s="60">
        <v>0</v>
      </c>
      <c r="BO9" s="60">
        <v>-203568641.86999992</v>
      </c>
      <c r="BP9" s="60">
        <v>-203568641.86999992</v>
      </c>
      <c r="BQ9" s="60">
        <v>0</v>
      </c>
      <c r="BR9" s="60">
        <v>0</v>
      </c>
      <c r="BS9" s="60">
        <v>-1275829453.2299995</v>
      </c>
      <c r="BT9" s="60">
        <v>-906242539.39999938</v>
      </c>
      <c r="BU9" s="60">
        <v>-342316468.79000002</v>
      </c>
      <c r="BV9" s="60">
        <v>-124477076.98999999</v>
      </c>
      <c r="BW9" s="60">
        <v>0</v>
      </c>
      <c r="BX9" s="60">
        <v>-46839104.950000003</v>
      </c>
      <c r="BY9" s="60">
        <v>-26076370.300000001</v>
      </c>
      <c r="BZ9" s="60">
        <v>181407042.37</v>
      </c>
      <c r="CA9" s="60">
        <v>-11284935.17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-8280839.2499999572</v>
      </c>
      <c r="CJ9" s="60">
        <v>-8280839.2499999572</v>
      </c>
      <c r="CK9" s="60">
        <v>0</v>
      </c>
      <c r="CL9" s="60">
        <v>684606607.07000017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7847094342.300005</v>
      </c>
      <c r="E10" s="60">
        <v>5467231558.5800018</v>
      </c>
      <c r="F10" s="60">
        <v>11151485610.050001</v>
      </c>
      <c r="G10" s="60">
        <v>-5684254051.4699993</v>
      </c>
      <c r="H10" s="60">
        <v>0</v>
      </c>
      <c r="I10" s="60">
        <v>-770976333.82999802</v>
      </c>
      <c r="J10" s="60">
        <v>-749400565.31999779</v>
      </c>
      <c r="K10" s="60">
        <v>-11185480883.419998</v>
      </c>
      <c r="L10" s="60">
        <v>10436080318.1</v>
      </c>
      <c r="M10" s="60">
        <v>-21575768.510000229</v>
      </c>
      <c r="N10" s="60">
        <v>3431078265.0099998</v>
      </c>
      <c r="O10" s="60">
        <v>-3452654033.52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3106165641.4400001</v>
      </c>
      <c r="AA10" s="60">
        <v>1289458972.1399999</v>
      </c>
      <c r="AB10" s="60">
        <v>251488438.67000002</v>
      </c>
      <c r="AC10" s="60">
        <v>1189749097.6100001</v>
      </c>
      <c r="AD10" s="60">
        <v>235592600.21000001</v>
      </c>
      <c r="AE10" s="60">
        <v>151935663.33000001</v>
      </c>
      <c r="AF10" s="60">
        <v>0</v>
      </c>
      <c r="AG10" s="60">
        <v>0</v>
      </c>
      <c r="AH10" s="60">
        <v>-12059130.52</v>
      </c>
      <c r="AI10" s="60">
        <v>0</v>
      </c>
      <c r="AJ10" s="60">
        <v>5196025.26</v>
      </c>
      <c r="AK10" s="60">
        <v>5196025.26</v>
      </c>
      <c r="AL10" s="60">
        <v>0</v>
      </c>
      <c r="AM10" s="60">
        <v>39477450.850000016</v>
      </c>
      <c r="AN10" s="60">
        <v>162257320.61000001</v>
      </c>
      <c r="AO10" s="60">
        <v>-121932780.08</v>
      </c>
      <c r="AP10" s="60">
        <v>0</v>
      </c>
      <c r="AQ10" s="60">
        <v>0</v>
      </c>
      <c r="AR10" s="60">
        <v>-847089.68000000063</v>
      </c>
      <c r="AS10" s="60">
        <v>-5530524481.4900007</v>
      </c>
      <c r="AT10" s="60">
        <v>-1715550022.28</v>
      </c>
      <c r="AU10" s="60">
        <v>-2606165611.02</v>
      </c>
      <c r="AV10" s="60">
        <v>890615588.74000001</v>
      </c>
      <c r="AW10" s="60">
        <v>-1055882510.2200003</v>
      </c>
      <c r="AX10" s="60">
        <v>-1658512482.4800005</v>
      </c>
      <c r="AY10" s="60">
        <v>-8814423054.5400009</v>
      </c>
      <c r="AZ10" s="60">
        <v>-8765472098.7900009</v>
      </c>
      <c r="BA10" s="60">
        <v>-1367831402.6099999</v>
      </c>
      <c r="BB10" s="60">
        <v>0</v>
      </c>
      <c r="BC10" s="60">
        <v>1318880446.8599999</v>
      </c>
      <c r="BD10" s="60">
        <v>7155910572.0600004</v>
      </c>
      <c r="BE10" s="60">
        <v>602629972.26000023</v>
      </c>
      <c r="BF10" s="60">
        <v>4723068240.6000004</v>
      </c>
      <c r="BG10" s="60">
        <v>5111912015.8300009</v>
      </c>
      <c r="BH10" s="60">
        <v>317857311.51999998</v>
      </c>
      <c r="BI10" s="60">
        <v>0</v>
      </c>
      <c r="BJ10" s="60">
        <v>-706701086.75</v>
      </c>
      <c r="BK10" s="60">
        <v>-4120438268.3400002</v>
      </c>
      <c r="BL10" s="60">
        <v>0</v>
      </c>
      <c r="BM10" s="60">
        <v>0</v>
      </c>
      <c r="BN10" s="60">
        <v>0</v>
      </c>
      <c r="BO10" s="60">
        <v>-392261103.23000002</v>
      </c>
      <c r="BP10" s="60">
        <v>-392261103.23000002</v>
      </c>
      <c r="BQ10" s="60">
        <v>0</v>
      </c>
      <c r="BR10" s="60">
        <v>0</v>
      </c>
      <c r="BS10" s="60">
        <v>-2296864383.0500002</v>
      </c>
      <c r="BT10" s="60">
        <v>-1455268088.22</v>
      </c>
      <c r="BU10" s="60">
        <v>-627879930.30999994</v>
      </c>
      <c r="BV10" s="60">
        <v>-185838561.93000001</v>
      </c>
      <c r="BW10" s="60">
        <v>0</v>
      </c>
      <c r="BX10" s="60">
        <v>-48057547.409999996</v>
      </c>
      <c r="BY10" s="60">
        <v>-30527242.780000001</v>
      </c>
      <c r="BZ10" s="60">
        <v>50706987.600000024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-69966462.710000008</v>
      </c>
      <c r="CJ10" s="60">
        <v>-69966462.710000008</v>
      </c>
      <c r="CK10" s="60">
        <v>0</v>
      </c>
      <c r="CL10" s="60">
        <v>2316569860.8100042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-193525882.23000011</v>
      </c>
      <c r="E11" s="60">
        <v>45626127.319999933</v>
      </c>
      <c r="F11" s="60">
        <v>512359375.19</v>
      </c>
      <c r="G11" s="60">
        <v>-466733247.87000006</v>
      </c>
      <c r="H11" s="60">
        <v>0</v>
      </c>
      <c r="I11" s="60">
        <v>-20097877.139999926</v>
      </c>
      <c r="J11" s="60">
        <v>-80003186.219999969</v>
      </c>
      <c r="K11" s="60">
        <v>-524495528.37999994</v>
      </c>
      <c r="L11" s="60">
        <v>444492342.15999997</v>
      </c>
      <c r="M11" s="60">
        <v>59905309.080000043</v>
      </c>
      <c r="N11" s="60">
        <v>392432134.04000002</v>
      </c>
      <c r="O11" s="60">
        <v>-332526824.95999998</v>
      </c>
      <c r="P11" s="60">
        <v>0</v>
      </c>
      <c r="Q11" s="60">
        <v>0</v>
      </c>
      <c r="R11" s="60">
        <v>0</v>
      </c>
      <c r="S11" s="60">
        <v>-265494068.26000011</v>
      </c>
      <c r="T11" s="60">
        <v>-1054421267.23</v>
      </c>
      <c r="U11" s="60">
        <v>-1054421267.23</v>
      </c>
      <c r="V11" s="60">
        <v>0</v>
      </c>
      <c r="W11" s="60">
        <v>788927198.96999991</v>
      </c>
      <c r="X11" s="60">
        <v>788927198.96999991</v>
      </c>
      <c r="Y11" s="60">
        <v>0</v>
      </c>
      <c r="Z11" s="60">
        <v>19956551.640000001</v>
      </c>
      <c r="AA11" s="60">
        <v>9892603.5</v>
      </c>
      <c r="AB11" s="60">
        <v>0</v>
      </c>
      <c r="AC11" s="60">
        <v>-2839005.14</v>
      </c>
      <c r="AD11" s="60">
        <v>11637548.5</v>
      </c>
      <c r="AE11" s="60">
        <v>0</v>
      </c>
      <c r="AF11" s="60">
        <v>0</v>
      </c>
      <c r="AG11" s="60">
        <v>29408.07</v>
      </c>
      <c r="AH11" s="60">
        <v>1235996.7100000002</v>
      </c>
      <c r="AI11" s="60">
        <v>0</v>
      </c>
      <c r="AJ11" s="60">
        <v>0</v>
      </c>
      <c r="AK11" s="60">
        <v>0</v>
      </c>
      <c r="AL11" s="60">
        <v>0</v>
      </c>
      <c r="AM11" s="60">
        <v>26483384.210000005</v>
      </c>
      <c r="AN11" s="60">
        <v>26390381.180000003</v>
      </c>
      <c r="AO11" s="60">
        <v>0</v>
      </c>
      <c r="AP11" s="60">
        <v>0</v>
      </c>
      <c r="AQ11" s="60">
        <v>0</v>
      </c>
      <c r="AR11" s="60">
        <v>93003.03</v>
      </c>
      <c r="AS11" s="60">
        <v>-157190671.89000005</v>
      </c>
      <c r="AT11" s="60">
        <v>-34403934.579999998</v>
      </c>
      <c r="AU11" s="60">
        <v>-42472857.589999996</v>
      </c>
      <c r="AV11" s="60">
        <v>8068923.0100000007</v>
      </c>
      <c r="AW11" s="60">
        <v>-73920344.320000038</v>
      </c>
      <c r="AX11" s="60">
        <v>-76189955.170000032</v>
      </c>
      <c r="AY11" s="60">
        <v>-167699600.79000002</v>
      </c>
      <c r="AZ11" s="60">
        <v>-174755610.30000004</v>
      </c>
      <c r="BA11" s="60">
        <v>-28818103.609999999</v>
      </c>
      <c r="BB11" s="60">
        <v>0</v>
      </c>
      <c r="BC11" s="60">
        <v>35874113.119999997</v>
      </c>
      <c r="BD11" s="60">
        <v>91509645.61999999</v>
      </c>
      <c r="BE11" s="60">
        <v>2269610.849999994</v>
      </c>
      <c r="BF11" s="60">
        <v>35707934.439999998</v>
      </c>
      <c r="BG11" s="60">
        <v>32547882.689999998</v>
      </c>
      <c r="BH11" s="60">
        <v>10798653.590000002</v>
      </c>
      <c r="BI11" s="60">
        <v>0</v>
      </c>
      <c r="BJ11" s="60">
        <v>-7638601.8399999999</v>
      </c>
      <c r="BK11" s="60">
        <v>-33438323.590000004</v>
      </c>
      <c r="BL11" s="60">
        <v>0</v>
      </c>
      <c r="BM11" s="60">
        <v>0</v>
      </c>
      <c r="BN11" s="60">
        <v>0</v>
      </c>
      <c r="BO11" s="60">
        <v>-1292092.0199999996</v>
      </c>
      <c r="BP11" s="60">
        <v>-1292092.0199999996</v>
      </c>
      <c r="BQ11" s="60">
        <v>0</v>
      </c>
      <c r="BR11" s="60">
        <v>0</v>
      </c>
      <c r="BS11" s="60">
        <v>-46561425.950000003</v>
      </c>
      <c r="BT11" s="60">
        <v>-72660701.700000003</v>
      </c>
      <c r="BU11" s="60">
        <v>-17261988.890000001</v>
      </c>
      <c r="BV11" s="60">
        <v>-11649890.219999999</v>
      </c>
      <c r="BW11" s="60">
        <v>-76559.89</v>
      </c>
      <c r="BX11" s="60">
        <v>-660449.28000000003</v>
      </c>
      <c r="BY11" s="60">
        <v>-2266118.8199999994</v>
      </c>
      <c r="BZ11" s="60">
        <v>58014282.849999994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-1012875.02</v>
      </c>
      <c r="CJ11" s="60">
        <v>-1012875.02</v>
      </c>
      <c r="CK11" s="60">
        <v>0</v>
      </c>
      <c r="CL11" s="60">
        <v>-350716554.12000012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953268750.9810909</v>
      </c>
      <c r="E13" s="60">
        <v>573168588.94000006</v>
      </c>
      <c r="F13" s="60">
        <v>1231055982.1800001</v>
      </c>
      <c r="G13" s="60">
        <v>-657887393.24000001</v>
      </c>
      <c r="H13" s="60">
        <v>0</v>
      </c>
      <c r="I13" s="60">
        <v>-177861661.75000021</v>
      </c>
      <c r="J13" s="60">
        <v>-311875077.59000015</v>
      </c>
      <c r="K13" s="60">
        <v>-1167311413.6100001</v>
      </c>
      <c r="L13" s="60">
        <v>855436336.01999998</v>
      </c>
      <c r="M13" s="60">
        <v>134013415.83999994</v>
      </c>
      <c r="N13" s="60">
        <v>311226134.31999993</v>
      </c>
      <c r="O13" s="60">
        <v>-177212718.47999999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558174087.79109108</v>
      </c>
      <c r="AA13" s="60">
        <v>330799033.55091649</v>
      </c>
      <c r="AB13" s="60">
        <v>18428494.143503752</v>
      </c>
      <c r="AC13" s="60">
        <v>109374529.35446124</v>
      </c>
      <c r="AD13" s="60">
        <v>6123990.0873986436</v>
      </c>
      <c r="AE13" s="60">
        <v>0</v>
      </c>
      <c r="AF13" s="60">
        <v>806318.97379542363</v>
      </c>
      <c r="AG13" s="60">
        <v>92641721.681015551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-212264</v>
      </c>
      <c r="AN13" s="60">
        <v>3064118.88</v>
      </c>
      <c r="AO13" s="60">
        <v>48938.559999999998</v>
      </c>
      <c r="AP13" s="60">
        <v>0</v>
      </c>
      <c r="AQ13" s="60">
        <v>0</v>
      </c>
      <c r="AR13" s="60">
        <v>-3325321.44</v>
      </c>
      <c r="AS13" s="60">
        <v>-659672000.27095687</v>
      </c>
      <c r="AT13" s="60">
        <v>-86479464.570000008</v>
      </c>
      <c r="AU13" s="60">
        <v>-113250094.07000001</v>
      </c>
      <c r="AV13" s="60">
        <v>26770629.5</v>
      </c>
      <c r="AW13" s="60">
        <v>-231343186.00000006</v>
      </c>
      <c r="AX13" s="60">
        <v>-266032380.81000003</v>
      </c>
      <c r="AY13" s="60">
        <v>-502246713.79000002</v>
      </c>
      <c r="AZ13" s="60">
        <v>-512446466.49000001</v>
      </c>
      <c r="BA13" s="60">
        <v>-15521801.250000002</v>
      </c>
      <c r="BB13" s="60">
        <v>0</v>
      </c>
      <c r="BC13" s="60">
        <v>25721553.949999999</v>
      </c>
      <c r="BD13" s="60">
        <v>236214332.97999999</v>
      </c>
      <c r="BE13" s="60">
        <v>34689194.809999973</v>
      </c>
      <c r="BF13" s="60">
        <v>178697349.28999999</v>
      </c>
      <c r="BG13" s="60">
        <v>179801504.10999998</v>
      </c>
      <c r="BH13" s="60">
        <v>414314.46</v>
      </c>
      <c r="BI13" s="60">
        <v>0</v>
      </c>
      <c r="BJ13" s="60">
        <v>-1518469.28</v>
      </c>
      <c r="BK13" s="60">
        <v>-144008154.48000002</v>
      </c>
      <c r="BL13" s="60">
        <v>0</v>
      </c>
      <c r="BM13" s="60">
        <v>0</v>
      </c>
      <c r="BN13" s="60">
        <v>0</v>
      </c>
      <c r="BO13" s="60">
        <v>-39101876.020000003</v>
      </c>
      <c r="BP13" s="60">
        <v>-39101876.020000003</v>
      </c>
      <c r="BQ13" s="60">
        <v>0</v>
      </c>
      <c r="BR13" s="60">
        <v>0</v>
      </c>
      <c r="BS13" s="60">
        <v>-301242720.74095678</v>
      </c>
      <c r="BT13" s="60">
        <v>-205630123.55000004</v>
      </c>
      <c r="BU13" s="60">
        <v>-46472497.100143187</v>
      </c>
      <c r="BV13" s="60">
        <v>-29802119.878297064</v>
      </c>
      <c r="BW13" s="60">
        <v>0</v>
      </c>
      <c r="BX13" s="60">
        <v>-4500815.9135351339</v>
      </c>
      <c r="BY13" s="60">
        <v>-5056321.4891290031</v>
      </c>
      <c r="BZ13" s="60">
        <v>36322470.780000001</v>
      </c>
      <c r="CA13" s="60">
        <v>-46103313.589852378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-1504752.94</v>
      </c>
      <c r="CJ13" s="60">
        <v>-1504752.94</v>
      </c>
      <c r="CK13" s="60">
        <v>0</v>
      </c>
      <c r="CL13" s="60">
        <v>293596750.71013403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10220035527.002043</v>
      </c>
      <c r="E14" s="60">
        <v>8770367116.9899998</v>
      </c>
      <c r="F14" s="60">
        <v>13272059619.49</v>
      </c>
      <c r="G14" s="60">
        <v>-4501692502.5</v>
      </c>
      <c r="H14" s="60">
        <v>0</v>
      </c>
      <c r="I14" s="60">
        <v>-1284002156.3799994</v>
      </c>
      <c r="J14" s="60">
        <v>-1613197188.0599995</v>
      </c>
      <c r="K14" s="60">
        <v>-12585690222.68</v>
      </c>
      <c r="L14" s="60">
        <v>10972493034.620001</v>
      </c>
      <c r="M14" s="60">
        <v>329195031.68000007</v>
      </c>
      <c r="N14" s="60">
        <v>2007972600.1500001</v>
      </c>
      <c r="O14" s="60">
        <v>-1678777568.47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2621739396.5620427</v>
      </c>
      <c r="AA14" s="60">
        <v>1504197870.0317478</v>
      </c>
      <c r="AB14" s="60">
        <v>-9343146.6899060011</v>
      </c>
      <c r="AC14" s="60">
        <v>790022891.81224215</v>
      </c>
      <c r="AD14" s="60">
        <v>332233191.53056204</v>
      </c>
      <c r="AE14" s="60">
        <v>265801.16159999999</v>
      </c>
      <c r="AF14" s="60">
        <v>1670488.9723819999</v>
      </c>
      <c r="AG14" s="60">
        <v>2170234.0647240002</v>
      </c>
      <c r="AH14" s="60">
        <v>0</v>
      </c>
      <c r="AI14" s="60">
        <v>522065.67869099986</v>
      </c>
      <c r="AJ14" s="60">
        <v>104767.62</v>
      </c>
      <c r="AK14" s="60">
        <v>104767.62</v>
      </c>
      <c r="AL14" s="60">
        <v>0</v>
      </c>
      <c r="AM14" s="60">
        <v>111826402.20999901</v>
      </c>
      <c r="AN14" s="60">
        <v>163730122.18999901</v>
      </c>
      <c r="AO14" s="60">
        <v>-37222391</v>
      </c>
      <c r="AP14" s="60">
        <v>0</v>
      </c>
      <c r="AQ14" s="60">
        <v>0</v>
      </c>
      <c r="AR14" s="60">
        <v>-14681328.98</v>
      </c>
      <c r="AS14" s="60">
        <v>-7511127534.7499914</v>
      </c>
      <c r="AT14" s="60">
        <v>-2774456381.4100008</v>
      </c>
      <c r="AU14" s="60">
        <v>-3138757359.5200009</v>
      </c>
      <c r="AV14" s="60">
        <v>364300978.11000001</v>
      </c>
      <c r="AW14" s="60">
        <v>-1249119952.2299907</v>
      </c>
      <c r="AX14" s="60">
        <v>-2346808741.7599907</v>
      </c>
      <c r="AY14" s="60">
        <v>-6923226270.1399908</v>
      </c>
      <c r="AZ14" s="60">
        <v>-6387723467.9199905</v>
      </c>
      <c r="BA14" s="60">
        <v>-535502802.22000003</v>
      </c>
      <c r="BB14" s="60">
        <v>0</v>
      </c>
      <c r="BC14" s="60">
        <v>0</v>
      </c>
      <c r="BD14" s="60">
        <v>4576417528.3800001</v>
      </c>
      <c r="BE14" s="60">
        <v>1097688789.53</v>
      </c>
      <c r="BF14" s="60">
        <v>2051414953.47</v>
      </c>
      <c r="BG14" s="60">
        <v>1894130007.25</v>
      </c>
      <c r="BH14" s="60">
        <v>157284946.22</v>
      </c>
      <c r="BI14" s="60">
        <v>0</v>
      </c>
      <c r="BJ14" s="60">
        <v>0</v>
      </c>
      <c r="BK14" s="60">
        <v>-953726163.94000006</v>
      </c>
      <c r="BL14" s="60">
        <v>0</v>
      </c>
      <c r="BM14" s="60">
        <v>0</v>
      </c>
      <c r="BN14" s="60">
        <v>0</v>
      </c>
      <c r="BO14" s="60">
        <v>-570388101.28999996</v>
      </c>
      <c r="BP14" s="60">
        <v>-570388101.28999996</v>
      </c>
      <c r="BQ14" s="60">
        <v>0</v>
      </c>
      <c r="BR14" s="60">
        <v>0</v>
      </c>
      <c r="BS14" s="60">
        <v>-2863651173.7999992</v>
      </c>
      <c r="BT14" s="60">
        <v>-2493491946.0699997</v>
      </c>
      <c r="BU14" s="60">
        <v>-380805127.81000006</v>
      </c>
      <c r="BV14" s="60">
        <v>-130665392.22</v>
      </c>
      <c r="BW14" s="60">
        <v>0</v>
      </c>
      <c r="BX14" s="60">
        <v>-45759001.379999995</v>
      </c>
      <c r="BY14" s="60">
        <v>-213304.41</v>
      </c>
      <c r="BZ14" s="60">
        <v>208630992.66999999</v>
      </c>
      <c r="CA14" s="60">
        <v>-21347394.579999998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-53511926.020000003</v>
      </c>
      <c r="CJ14" s="60">
        <v>-53511926.020000003</v>
      </c>
      <c r="CK14" s="60">
        <v>0</v>
      </c>
      <c r="CL14" s="60">
        <v>2708907992.2520514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1032232426.273998</v>
      </c>
      <c r="E17" s="60">
        <v>429787990.49999988</v>
      </c>
      <c r="F17" s="60">
        <v>840150030.44999993</v>
      </c>
      <c r="G17" s="60">
        <v>-410362039.95000005</v>
      </c>
      <c r="H17" s="60">
        <v>0</v>
      </c>
      <c r="I17" s="60">
        <v>98250345.950000092</v>
      </c>
      <c r="J17" s="60">
        <v>36817539.690000057</v>
      </c>
      <c r="K17" s="60">
        <v>-993417184.39999998</v>
      </c>
      <c r="L17" s="60">
        <v>1030234724.09</v>
      </c>
      <c r="M17" s="60">
        <v>61432806.260000035</v>
      </c>
      <c r="N17" s="60">
        <v>174077186.10000002</v>
      </c>
      <c r="O17" s="60">
        <v>-112644379.83999999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499592301.58399796</v>
      </c>
      <c r="AA17" s="60">
        <v>251456666.03216603</v>
      </c>
      <c r="AB17" s="60">
        <v>43141625.211328007</v>
      </c>
      <c r="AC17" s="60">
        <v>204994010.34050396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2250000</v>
      </c>
      <c r="AK17" s="60">
        <v>2250000</v>
      </c>
      <c r="AL17" s="60">
        <v>0</v>
      </c>
      <c r="AM17" s="60">
        <v>2351788.2399999998</v>
      </c>
      <c r="AN17" s="60">
        <v>3990130.33</v>
      </c>
      <c r="AO17" s="60">
        <v>-60476.99</v>
      </c>
      <c r="AP17" s="60">
        <v>0</v>
      </c>
      <c r="AQ17" s="60">
        <v>0</v>
      </c>
      <c r="AR17" s="60">
        <v>-1577865.1</v>
      </c>
      <c r="AS17" s="60">
        <v>-629619492.91505122</v>
      </c>
      <c r="AT17" s="60">
        <v>-158000310.69999999</v>
      </c>
      <c r="AU17" s="60">
        <v>-188928975.03999999</v>
      </c>
      <c r="AV17" s="60">
        <v>30928664.340000007</v>
      </c>
      <c r="AW17" s="60">
        <v>-212263366.05000019</v>
      </c>
      <c r="AX17" s="60">
        <v>-258697922.90000033</v>
      </c>
      <c r="AY17" s="60">
        <v>-1358981843.6700001</v>
      </c>
      <c r="AZ17" s="60">
        <v>-1434503183.51</v>
      </c>
      <c r="BA17" s="60">
        <v>-127819771.67</v>
      </c>
      <c r="BB17" s="60">
        <v>0</v>
      </c>
      <c r="BC17" s="60">
        <v>203341111.50999999</v>
      </c>
      <c r="BD17" s="60">
        <v>1100283920.7699997</v>
      </c>
      <c r="BE17" s="60">
        <v>46434556.850000143</v>
      </c>
      <c r="BF17" s="60">
        <v>1046428855.9000001</v>
      </c>
      <c r="BG17" s="60">
        <v>1092146400.0400002</v>
      </c>
      <c r="BH17" s="60">
        <v>77376885.319999993</v>
      </c>
      <c r="BI17" s="60">
        <v>0</v>
      </c>
      <c r="BJ17" s="60">
        <v>-123094429.45999999</v>
      </c>
      <c r="BK17" s="60">
        <v>-999994299.04999995</v>
      </c>
      <c r="BL17" s="60">
        <v>0</v>
      </c>
      <c r="BM17" s="60">
        <v>0</v>
      </c>
      <c r="BN17" s="60">
        <v>0</v>
      </c>
      <c r="BO17" s="60">
        <v>-54801350.290000007</v>
      </c>
      <c r="BP17" s="60">
        <v>-54801350.290000007</v>
      </c>
      <c r="BQ17" s="60">
        <v>0</v>
      </c>
      <c r="BR17" s="60">
        <v>0</v>
      </c>
      <c r="BS17" s="60">
        <v>-204554465.87505102</v>
      </c>
      <c r="BT17" s="60">
        <v>-183864482.13999999</v>
      </c>
      <c r="BU17" s="60">
        <v>-18735367.839570004</v>
      </c>
      <c r="BV17" s="60">
        <v>-21833171.937642001</v>
      </c>
      <c r="BW17" s="60">
        <v>0</v>
      </c>
      <c r="BX17" s="60">
        <v>-236337.00327300001</v>
      </c>
      <c r="BY17" s="60">
        <v>-5001216.9645660007</v>
      </c>
      <c r="BZ17" s="60">
        <v>32674858.729999997</v>
      </c>
      <c r="CA17" s="60">
        <v>-7558748.7199999997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402612933.3589468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164497013.45999989</v>
      </c>
      <c r="E18" s="60">
        <v>50173631.289999962</v>
      </c>
      <c r="F18" s="60">
        <v>469392215.65999997</v>
      </c>
      <c r="G18" s="60">
        <v>-419218584.37</v>
      </c>
      <c r="H18" s="60">
        <v>0</v>
      </c>
      <c r="I18" s="60">
        <v>75699909.449999928</v>
      </c>
      <c r="J18" s="60">
        <v>93120510.109999955</v>
      </c>
      <c r="K18" s="60">
        <v>-518000950.32999998</v>
      </c>
      <c r="L18" s="60">
        <v>611121460.43999994</v>
      </c>
      <c r="M18" s="60">
        <v>-17420600.660000026</v>
      </c>
      <c r="N18" s="60">
        <v>283802428.32999998</v>
      </c>
      <c r="O18" s="60">
        <v>-301223028.99000001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31915152.32</v>
      </c>
      <c r="AA18" s="60">
        <v>26698844.020000003</v>
      </c>
      <c r="AB18" s="60">
        <v>0</v>
      </c>
      <c r="AC18" s="60">
        <v>494601.64999999997</v>
      </c>
      <c r="AD18" s="60">
        <v>4721706.6499999994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6222768.3999999985</v>
      </c>
      <c r="AK18" s="60">
        <v>21175974.899999999</v>
      </c>
      <c r="AL18" s="60">
        <v>-14953206.5</v>
      </c>
      <c r="AM18" s="60">
        <v>485552</v>
      </c>
      <c r="AN18" s="60">
        <v>-5169868.76</v>
      </c>
      <c r="AO18" s="60">
        <v>4362646.3</v>
      </c>
      <c r="AP18" s="60">
        <v>0</v>
      </c>
      <c r="AQ18" s="60">
        <v>0</v>
      </c>
      <c r="AR18" s="60">
        <v>1292774.46</v>
      </c>
      <c r="AS18" s="60">
        <v>-224958669.19</v>
      </c>
      <c r="AT18" s="60">
        <v>-46419008.329999983</v>
      </c>
      <c r="AU18" s="60">
        <v>-113949222.56999999</v>
      </c>
      <c r="AV18" s="60">
        <v>67530214.24000001</v>
      </c>
      <c r="AW18" s="60">
        <v>-39822676.229999959</v>
      </c>
      <c r="AX18" s="60">
        <v>-91056341.48999995</v>
      </c>
      <c r="AY18" s="60">
        <v>-477113747.75999999</v>
      </c>
      <c r="AZ18" s="60">
        <v>-431321749.47999996</v>
      </c>
      <c r="BA18" s="60">
        <v>-148219549.66999999</v>
      </c>
      <c r="BB18" s="60">
        <v>0</v>
      </c>
      <c r="BC18" s="60">
        <v>102427551.38999999</v>
      </c>
      <c r="BD18" s="60">
        <v>386057406.27000004</v>
      </c>
      <c r="BE18" s="60">
        <v>51233665.25999999</v>
      </c>
      <c r="BF18" s="60">
        <v>353669617.30000001</v>
      </c>
      <c r="BG18" s="60">
        <v>344463501.15000004</v>
      </c>
      <c r="BH18" s="60">
        <v>85132481.469999999</v>
      </c>
      <c r="BI18" s="60">
        <v>0</v>
      </c>
      <c r="BJ18" s="60">
        <v>-75926365.319999993</v>
      </c>
      <c r="BK18" s="60">
        <v>-302435952.04000002</v>
      </c>
      <c r="BL18" s="60">
        <v>0</v>
      </c>
      <c r="BM18" s="60">
        <v>0</v>
      </c>
      <c r="BN18" s="60">
        <v>0</v>
      </c>
      <c r="BO18" s="60">
        <v>-7070376.21</v>
      </c>
      <c r="BP18" s="60">
        <v>-7070376.21</v>
      </c>
      <c r="BQ18" s="60">
        <v>0</v>
      </c>
      <c r="BR18" s="60">
        <v>0</v>
      </c>
      <c r="BS18" s="60">
        <v>-131646608.42000005</v>
      </c>
      <c r="BT18" s="60">
        <v>-111584741.58</v>
      </c>
      <c r="BU18" s="60">
        <v>-43265126.259999998</v>
      </c>
      <c r="BV18" s="60">
        <v>-10497558.610000001</v>
      </c>
      <c r="BW18" s="60">
        <v>0</v>
      </c>
      <c r="BX18" s="60">
        <v>-1269323.3</v>
      </c>
      <c r="BY18" s="60">
        <v>-13308050.050000001</v>
      </c>
      <c r="BZ18" s="60">
        <v>60362857.780000009</v>
      </c>
      <c r="CA18" s="60">
        <v>-12084666.4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-60461655.730000108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2202951521.5500011</v>
      </c>
      <c r="E20" s="60">
        <v>1901947845.0100002</v>
      </c>
      <c r="F20" s="60">
        <v>5117608622.8299999</v>
      </c>
      <c r="G20" s="60">
        <v>-3215660777.8199997</v>
      </c>
      <c r="H20" s="60">
        <v>0</v>
      </c>
      <c r="I20" s="60">
        <v>-453541678.8399992</v>
      </c>
      <c r="J20" s="60">
        <v>243893141.28000069</v>
      </c>
      <c r="K20" s="60">
        <v>-5643746219.2599993</v>
      </c>
      <c r="L20" s="60">
        <v>5887639360.54</v>
      </c>
      <c r="M20" s="60">
        <v>-697434820.11999989</v>
      </c>
      <c r="N20" s="60">
        <v>3484616836.6199999</v>
      </c>
      <c r="O20" s="60">
        <v>-4182051656.7399998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737043787</v>
      </c>
      <c r="AA20" s="60">
        <v>553432801.65999997</v>
      </c>
      <c r="AB20" s="60">
        <v>0</v>
      </c>
      <c r="AC20" s="60">
        <v>183610985.34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4072305.38</v>
      </c>
      <c r="AK20" s="60">
        <v>4072305.38</v>
      </c>
      <c r="AL20" s="60">
        <v>0</v>
      </c>
      <c r="AM20" s="60">
        <v>13429263</v>
      </c>
      <c r="AN20" s="60">
        <v>277306327</v>
      </c>
      <c r="AO20" s="60">
        <v>-255544291</v>
      </c>
      <c r="AP20" s="60">
        <v>0</v>
      </c>
      <c r="AQ20" s="60">
        <v>0</v>
      </c>
      <c r="AR20" s="60">
        <v>-8332773</v>
      </c>
      <c r="AS20" s="60">
        <v>-1290507555.6300004</v>
      </c>
      <c r="AT20" s="60">
        <v>-239977350.13999999</v>
      </c>
      <c r="AU20" s="60">
        <v>-1270438974.3299999</v>
      </c>
      <c r="AV20" s="60">
        <v>1030461624.1899999</v>
      </c>
      <c r="AW20" s="60">
        <v>-58213853.450000286</v>
      </c>
      <c r="AX20" s="60">
        <v>-645136767.65999985</v>
      </c>
      <c r="AY20" s="60">
        <v>-3975812873.6499996</v>
      </c>
      <c r="AZ20" s="60">
        <v>-3127572561.5299997</v>
      </c>
      <c r="BA20" s="60">
        <v>-848240312.12</v>
      </c>
      <c r="BB20" s="60">
        <v>0</v>
      </c>
      <c r="BC20" s="60">
        <v>0</v>
      </c>
      <c r="BD20" s="60">
        <v>3330676105.9899998</v>
      </c>
      <c r="BE20" s="60">
        <v>586922914.20999956</v>
      </c>
      <c r="BF20" s="60">
        <v>3702479370.0199995</v>
      </c>
      <c r="BG20" s="60">
        <v>2942631954.2099996</v>
      </c>
      <c r="BH20" s="60">
        <v>759847415.80999994</v>
      </c>
      <c r="BI20" s="60">
        <v>0</v>
      </c>
      <c r="BJ20" s="60">
        <v>0</v>
      </c>
      <c r="BK20" s="60">
        <v>-3115556455.8099999</v>
      </c>
      <c r="BL20" s="60">
        <v>0</v>
      </c>
      <c r="BM20" s="60">
        <v>0</v>
      </c>
      <c r="BN20" s="60">
        <v>0</v>
      </c>
      <c r="BO20" s="60">
        <v>3501717.8599999994</v>
      </c>
      <c r="BP20" s="60">
        <v>3501717.8599999994</v>
      </c>
      <c r="BQ20" s="60">
        <v>0</v>
      </c>
      <c r="BR20" s="60">
        <v>0</v>
      </c>
      <c r="BS20" s="60">
        <v>-964821281.41000021</v>
      </c>
      <c r="BT20" s="60">
        <v>-833705936.32000005</v>
      </c>
      <c r="BU20" s="60">
        <v>-417604350.80000001</v>
      </c>
      <c r="BV20" s="60">
        <v>-52759833.570000008</v>
      </c>
      <c r="BW20" s="60">
        <v>-329410.90999999997</v>
      </c>
      <c r="BX20" s="60">
        <v>-33690482.549999997</v>
      </c>
      <c r="BY20" s="60">
        <v>-106333074.69000001</v>
      </c>
      <c r="BZ20" s="60">
        <v>479537792.77000004</v>
      </c>
      <c r="CA20" s="60">
        <v>64014.659999999996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-30996788.489999998</v>
      </c>
      <c r="CJ20" s="60">
        <v>-30996788.489999998</v>
      </c>
      <c r="CK20" s="60">
        <v>0</v>
      </c>
      <c r="CL20" s="60">
        <v>912443965.92000079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17923227.269999873</v>
      </c>
      <c r="E21" s="60">
        <v>-82654910.620000094</v>
      </c>
      <c r="F21" s="60">
        <v>231992949.72999999</v>
      </c>
      <c r="G21" s="60">
        <v>-314647860.35000008</v>
      </c>
      <c r="H21" s="60">
        <v>0</v>
      </c>
      <c r="I21" s="60">
        <v>91313724.74999997</v>
      </c>
      <c r="J21" s="60">
        <v>-4924874.630000025</v>
      </c>
      <c r="K21" s="60">
        <v>-211078886.10000002</v>
      </c>
      <c r="L21" s="60">
        <v>206154011.47</v>
      </c>
      <c r="M21" s="60">
        <v>96238599.379999995</v>
      </c>
      <c r="N21" s="60">
        <v>142397310.84999999</v>
      </c>
      <c r="O21" s="60">
        <v>-46158711.469999999</v>
      </c>
      <c r="P21" s="60">
        <v>0</v>
      </c>
      <c r="Q21" s="60">
        <v>0</v>
      </c>
      <c r="R21" s="60">
        <v>0</v>
      </c>
      <c r="S21" s="60">
        <v>7832343.7799999993</v>
      </c>
      <c r="T21" s="60">
        <v>10091978.289999999</v>
      </c>
      <c r="U21" s="60">
        <v>0</v>
      </c>
      <c r="V21" s="60">
        <v>10091978.289999999</v>
      </c>
      <c r="W21" s="60">
        <v>-2259634.5099999998</v>
      </c>
      <c r="X21" s="60">
        <v>0</v>
      </c>
      <c r="Y21" s="60">
        <v>-2259634.5099999998</v>
      </c>
      <c r="Z21" s="60">
        <v>145179.33999999997</v>
      </c>
      <c r="AA21" s="60">
        <v>98701.689999999988</v>
      </c>
      <c r="AB21" s="60">
        <v>0</v>
      </c>
      <c r="AC21" s="60">
        <v>41767.839999999997</v>
      </c>
      <c r="AD21" s="60">
        <v>4709.8099999999995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52258.61</v>
      </c>
      <c r="AK21" s="60">
        <v>52258.61</v>
      </c>
      <c r="AL21" s="60">
        <v>0</v>
      </c>
      <c r="AM21" s="60">
        <v>1234631.4099999999</v>
      </c>
      <c r="AN21" s="60">
        <v>2359844.06</v>
      </c>
      <c r="AO21" s="60">
        <v>-815878.6</v>
      </c>
      <c r="AP21" s="60">
        <v>0</v>
      </c>
      <c r="AQ21" s="60">
        <v>0</v>
      </c>
      <c r="AR21" s="60">
        <v>-309334.05</v>
      </c>
      <c r="AS21" s="60">
        <v>-39089948.80999998</v>
      </c>
      <c r="AT21" s="60">
        <v>-32434051.729999997</v>
      </c>
      <c r="AU21" s="60">
        <v>-40685925.219999999</v>
      </c>
      <c r="AV21" s="60">
        <v>8251873.4900000012</v>
      </c>
      <c r="AW21" s="60">
        <v>27469788.120000005</v>
      </c>
      <c r="AX21" s="60">
        <v>10429901.400000006</v>
      </c>
      <c r="AY21" s="60">
        <v>-27102105.819999993</v>
      </c>
      <c r="AZ21" s="60">
        <v>-71660387.929999992</v>
      </c>
      <c r="BA21" s="60">
        <v>40775381.329999998</v>
      </c>
      <c r="BB21" s="60">
        <v>0</v>
      </c>
      <c r="BC21" s="60">
        <v>3782900.78</v>
      </c>
      <c r="BD21" s="60">
        <v>37532007.219999999</v>
      </c>
      <c r="BE21" s="60">
        <v>17039886.719999999</v>
      </c>
      <c r="BF21" s="60">
        <v>20810183.640000001</v>
      </c>
      <c r="BG21" s="60">
        <v>24387474.350000001</v>
      </c>
      <c r="BH21" s="60">
        <v>-3273586.5400000005</v>
      </c>
      <c r="BI21" s="60">
        <v>0</v>
      </c>
      <c r="BJ21" s="60">
        <v>-303704.16999999993</v>
      </c>
      <c r="BK21" s="60">
        <v>-3770296.92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-31314975.939999986</v>
      </c>
      <c r="BT21" s="60">
        <v>-37196561.159999996</v>
      </c>
      <c r="BU21" s="60">
        <v>-12916901.939999999</v>
      </c>
      <c r="BV21" s="60">
        <v>-4858417.7599999988</v>
      </c>
      <c r="BW21" s="60">
        <v>0</v>
      </c>
      <c r="BX21" s="60">
        <v>-135968.94</v>
      </c>
      <c r="BY21" s="60">
        <v>-291598.98000000004</v>
      </c>
      <c r="BZ21" s="60">
        <v>24194388.640000001</v>
      </c>
      <c r="CA21" s="60">
        <v>-109915.8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-2810709.26</v>
      </c>
      <c r="CJ21" s="60">
        <v>-2810709.26</v>
      </c>
      <c r="CK21" s="60">
        <v>0</v>
      </c>
      <c r="CL21" s="60">
        <v>-21166721.540000107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8767347812.9801464</v>
      </c>
      <c r="E22" s="60">
        <v>6813873618.3399963</v>
      </c>
      <c r="F22" s="60">
        <v>22816433360.429996</v>
      </c>
      <c r="G22" s="60">
        <v>-16002559742.09</v>
      </c>
      <c r="H22" s="60">
        <v>0</v>
      </c>
      <c r="I22" s="60">
        <v>-1523021516.3600044</v>
      </c>
      <c r="J22" s="60">
        <v>-4756697013.5200024</v>
      </c>
      <c r="K22" s="60">
        <v>-21330467240.43</v>
      </c>
      <c r="L22" s="60">
        <v>16573770226.909998</v>
      </c>
      <c r="M22" s="60">
        <v>3233675497.1599979</v>
      </c>
      <c r="N22" s="60">
        <v>12998368442.059999</v>
      </c>
      <c r="O22" s="60">
        <v>-9764692944.9000015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3391370109.8901534</v>
      </c>
      <c r="AA22" s="60">
        <v>2984788679.8664212</v>
      </c>
      <c r="AB22" s="60">
        <v>0</v>
      </c>
      <c r="AC22" s="60">
        <v>248398001.57572341</v>
      </c>
      <c r="AD22" s="60">
        <v>115342917.60349618</v>
      </c>
      <c r="AE22" s="60">
        <v>41686291.591979153</v>
      </c>
      <c r="AF22" s="60">
        <v>0</v>
      </c>
      <c r="AG22" s="60">
        <v>977205.33680867159</v>
      </c>
      <c r="AH22" s="60">
        <v>0</v>
      </c>
      <c r="AI22" s="60">
        <v>177013.91572535897</v>
      </c>
      <c r="AJ22" s="60">
        <v>0</v>
      </c>
      <c r="AK22" s="60">
        <v>0</v>
      </c>
      <c r="AL22" s="60">
        <v>0</v>
      </c>
      <c r="AM22" s="60">
        <v>85125601.109999999</v>
      </c>
      <c r="AN22" s="60">
        <v>28599584</v>
      </c>
      <c r="AO22" s="60">
        <v>-22588956.129999999</v>
      </c>
      <c r="AP22" s="60">
        <v>0</v>
      </c>
      <c r="AQ22" s="60">
        <v>0</v>
      </c>
      <c r="AR22" s="60">
        <v>79114973.239999995</v>
      </c>
      <c r="AS22" s="60">
        <v>-2948527414.7602835</v>
      </c>
      <c r="AT22" s="60">
        <v>-642033751.38999963</v>
      </c>
      <c r="AU22" s="60">
        <v>-2666244327.0899997</v>
      </c>
      <c r="AV22" s="60">
        <v>2024210575.7</v>
      </c>
      <c r="AW22" s="60">
        <v>-267251266.29000139</v>
      </c>
      <c r="AX22" s="60">
        <v>-3849791427.809999</v>
      </c>
      <c r="AY22" s="60">
        <v>-7993860565.6399994</v>
      </c>
      <c r="AZ22" s="60">
        <v>-7414226775.9899988</v>
      </c>
      <c r="BA22" s="60">
        <v>-2605232009.3299999</v>
      </c>
      <c r="BB22" s="60">
        <v>0</v>
      </c>
      <c r="BC22" s="60">
        <v>2025598219.6800001</v>
      </c>
      <c r="BD22" s="60">
        <v>4144069137.8300004</v>
      </c>
      <c r="BE22" s="60">
        <v>3582540161.5199976</v>
      </c>
      <c r="BF22" s="60">
        <v>7337471431.0299997</v>
      </c>
      <c r="BG22" s="60">
        <v>6783356789.1199999</v>
      </c>
      <c r="BH22" s="60">
        <v>2413387635.9499993</v>
      </c>
      <c r="BI22" s="60">
        <v>0</v>
      </c>
      <c r="BJ22" s="60">
        <v>-1859272994.04</v>
      </c>
      <c r="BK22" s="60">
        <v>-3754931269.5100021</v>
      </c>
      <c r="BL22" s="60">
        <v>0</v>
      </c>
      <c r="BM22" s="60">
        <v>0</v>
      </c>
      <c r="BN22" s="60">
        <v>0</v>
      </c>
      <c r="BO22" s="60">
        <v>-196830060.44999999</v>
      </c>
      <c r="BP22" s="60">
        <v>-196830060.44999999</v>
      </c>
      <c r="BQ22" s="60">
        <v>0</v>
      </c>
      <c r="BR22" s="60">
        <v>0</v>
      </c>
      <c r="BS22" s="60">
        <v>-1842412336.6302822</v>
      </c>
      <c r="BT22" s="60">
        <v>-3102722090.7400002</v>
      </c>
      <c r="BU22" s="60">
        <v>-534961899.32956129</v>
      </c>
      <c r="BV22" s="60">
        <v>-21044157.909549538</v>
      </c>
      <c r="BW22" s="60">
        <v>0</v>
      </c>
      <c r="BX22" s="60">
        <v>-40704248.238846831</v>
      </c>
      <c r="BY22" s="60">
        <v>-43016069.412324302</v>
      </c>
      <c r="BZ22" s="60">
        <v>1972809449.4200003</v>
      </c>
      <c r="CA22" s="60">
        <v>-72773320.420000002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5818820398.2198629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2241033387.3700008</v>
      </c>
      <c r="E23" s="60">
        <v>1709920686.4100003</v>
      </c>
      <c r="F23" s="60">
        <v>4119370546.0900002</v>
      </c>
      <c r="G23" s="60">
        <v>-2409449859.6799998</v>
      </c>
      <c r="H23" s="60">
        <v>0</v>
      </c>
      <c r="I23" s="60">
        <v>-219079182.95999956</v>
      </c>
      <c r="J23" s="60">
        <v>-462403275.03999949</v>
      </c>
      <c r="K23" s="60">
        <v>-3821029094.4200001</v>
      </c>
      <c r="L23" s="60">
        <v>3358625819.3800006</v>
      </c>
      <c r="M23" s="60">
        <v>243324092.07999992</v>
      </c>
      <c r="N23" s="60">
        <v>1236578571.5799999</v>
      </c>
      <c r="O23" s="60">
        <v>-993254479.5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691457486.95999992</v>
      </c>
      <c r="AA23" s="60">
        <v>546630569.13999999</v>
      </c>
      <c r="AB23" s="60">
        <v>55668036.200000003</v>
      </c>
      <c r="AC23" s="60">
        <v>23329551.670000002</v>
      </c>
      <c r="AD23" s="60">
        <v>39464693.75</v>
      </c>
      <c r="AE23" s="60">
        <v>414852.13000000006</v>
      </c>
      <c r="AF23" s="60">
        <v>24597309.150000002</v>
      </c>
      <c r="AG23" s="60">
        <v>1352474.9200000002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58734396.960000001</v>
      </c>
      <c r="AN23" s="60">
        <v>56006690.25</v>
      </c>
      <c r="AO23" s="60">
        <v>4082329.9</v>
      </c>
      <c r="AP23" s="60">
        <v>0</v>
      </c>
      <c r="AQ23" s="60">
        <v>0</v>
      </c>
      <c r="AR23" s="60">
        <v>-1354623.19</v>
      </c>
      <c r="AS23" s="60">
        <v>-1738697270.5100002</v>
      </c>
      <c r="AT23" s="60">
        <v>-504299152.45999998</v>
      </c>
      <c r="AU23" s="60">
        <v>-557793725.97000003</v>
      </c>
      <c r="AV23" s="60">
        <v>53494573.510000043</v>
      </c>
      <c r="AW23" s="60">
        <v>-148448520.62000006</v>
      </c>
      <c r="AX23" s="60">
        <v>-262543077.50999987</v>
      </c>
      <c r="AY23" s="60">
        <v>-1174971482.55</v>
      </c>
      <c r="AZ23" s="60">
        <v>-1049894822.2499999</v>
      </c>
      <c r="BA23" s="60">
        <v>-125076660.3</v>
      </c>
      <c r="BB23" s="60">
        <v>0</v>
      </c>
      <c r="BC23" s="60">
        <v>0</v>
      </c>
      <c r="BD23" s="60">
        <v>912428405.04000008</v>
      </c>
      <c r="BE23" s="60">
        <v>114094556.88999981</v>
      </c>
      <c r="BF23" s="60">
        <v>588874813.54999983</v>
      </c>
      <c r="BG23" s="60">
        <v>554459919.44999981</v>
      </c>
      <c r="BH23" s="60">
        <v>34414894.100000001</v>
      </c>
      <c r="BI23" s="60">
        <v>0</v>
      </c>
      <c r="BJ23" s="60">
        <v>0</v>
      </c>
      <c r="BK23" s="60">
        <v>-474780256.66000003</v>
      </c>
      <c r="BL23" s="60">
        <v>0</v>
      </c>
      <c r="BM23" s="60">
        <v>0</v>
      </c>
      <c r="BN23" s="60">
        <v>0</v>
      </c>
      <c r="BO23" s="60">
        <v>-167492691.25</v>
      </c>
      <c r="BP23" s="60">
        <v>-167492691.25</v>
      </c>
      <c r="BQ23" s="60">
        <v>0</v>
      </c>
      <c r="BR23" s="60">
        <v>0</v>
      </c>
      <c r="BS23" s="60">
        <v>-902511551.03000021</v>
      </c>
      <c r="BT23" s="60">
        <v>-807977821.76000023</v>
      </c>
      <c r="BU23" s="60">
        <v>-190287418.43000001</v>
      </c>
      <c r="BV23" s="60">
        <v>-4632342.1400000006</v>
      </c>
      <c r="BW23" s="60">
        <v>0</v>
      </c>
      <c r="BX23" s="60">
        <v>-20280393.149999999</v>
      </c>
      <c r="BY23" s="60">
        <v>-48789808.729999997</v>
      </c>
      <c r="BZ23" s="60">
        <v>173697908.22000003</v>
      </c>
      <c r="CA23" s="60">
        <v>-4241675.04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-15945355.149999999</v>
      </c>
      <c r="CJ23" s="60">
        <v>-15945355.149999999</v>
      </c>
      <c r="CK23" s="60">
        <v>0</v>
      </c>
      <c r="CL23" s="60">
        <v>502336116.86000061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500389511.08000034</v>
      </c>
      <c r="E24" s="60">
        <v>448631225.86000013</v>
      </c>
      <c r="F24" s="60">
        <v>1321823941.3400002</v>
      </c>
      <c r="G24" s="60">
        <v>-873192715.48000002</v>
      </c>
      <c r="H24" s="60">
        <v>0</v>
      </c>
      <c r="I24" s="60">
        <v>-64823461.329999804</v>
      </c>
      <c r="J24" s="60">
        <v>-110544837.63999987</v>
      </c>
      <c r="K24" s="60">
        <v>-1263764746.79</v>
      </c>
      <c r="L24" s="60">
        <v>1153219909.1500001</v>
      </c>
      <c r="M24" s="60">
        <v>45721376.310000062</v>
      </c>
      <c r="N24" s="60">
        <v>767464436.53999996</v>
      </c>
      <c r="O24" s="60">
        <v>-721743060.2299999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116756228.34999999</v>
      </c>
      <c r="AA24" s="60">
        <v>90655133.310000002</v>
      </c>
      <c r="AB24" s="60">
        <v>0</v>
      </c>
      <c r="AC24" s="60">
        <v>26101095.039999999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-174481.79999999981</v>
      </c>
      <c r="AN24" s="60">
        <v>2900223.27</v>
      </c>
      <c r="AO24" s="60">
        <v>-1248535.8799999999</v>
      </c>
      <c r="AP24" s="60">
        <v>0</v>
      </c>
      <c r="AQ24" s="60">
        <v>0</v>
      </c>
      <c r="AR24" s="60">
        <v>-1826169.19</v>
      </c>
      <c r="AS24" s="60">
        <v>-398984659.95999986</v>
      </c>
      <c r="AT24" s="60">
        <v>-93799076.910000086</v>
      </c>
      <c r="AU24" s="60">
        <v>-509448802.10000002</v>
      </c>
      <c r="AV24" s="60">
        <v>415649725.18999994</v>
      </c>
      <c r="AW24" s="60">
        <v>-67292598.929999828</v>
      </c>
      <c r="AX24" s="60">
        <v>-641584902.02999997</v>
      </c>
      <c r="AY24" s="60">
        <v>-722526416.13999999</v>
      </c>
      <c r="AZ24" s="60">
        <v>-846064589.71999991</v>
      </c>
      <c r="BA24" s="60">
        <v>-118793426.58</v>
      </c>
      <c r="BB24" s="60">
        <v>0</v>
      </c>
      <c r="BC24" s="60">
        <v>242331600.16</v>
      </c>
      <c r="BD24" s="60">
        <v>80941514.109999999</v>
      </c>
      <c r="BE24" s="60">
        <v>574292303.10000014</v>
      </c>
      <c r="BF24" s="60">
        <v>633270830.83000016</v>
      </c>
      <c r="BG24" s="60">
        <v>755402702.85000014</v>
      </c>
      <c r="BH24" s="60">
        <v>90264016.110000014</v>
      </c>
      <c r="BI24" s="60">
        <v>0</v>
      </c>
      <c r="BJ24" s="60">
        <v>-212395888.13</v>
      </c>
      <c r="BK24" s="60">
        <v>-58978527.729999997</v>
      </c>
      <c r="BL24" s="60">
        <v>0</v>
      </c>
      <c r="BM24" s="60">
        <v>0</v>
      </c>
      <c r="BN24" s="60">
        <v>0</v>
      </c>
      <c r="BO24" s="60">
        <v>-39905272.339999996</v>
      </c>
      <c r="BP24" s="60">
        <v>-39905272.339999996</v>
      </c>
      <c r="BQ24" s="60">
        <v>0</v>
      </c>
      <c r="BR24" s="60">
        <v>0</v>
      </c>
      <c r="BS24" s="60">
        <v>-197987711.77999994</v>
      </c>
      <c r="BT24" s="60">
        <v>-263057842.53999999</v>
      </c>
      <c r="BU24" s="60">
        <v>-29124355.23</v>
      </c>
      <c r="BV24" s="60">
        <v>-4192372.0799999996</v>
      </c>
      <c r="BW24" s="60">
        <v>0</v>
      </c>
      <c r="BX24" s="60">
        <v>-3208603.1499999994</v>
      </c>
      <c r="BY24" s="60">
        <v>-6501035.4499999993</v>
      </c>
      <c r="BZ24" s="60">
        <v>120624401.94999999</v>
      </c>
      <c r="CA24" s="60">
        <v>-12527905.280000001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101404851.12000048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256966119.35735929</v>
      </c>
      <c r="E25" s="60">
        <v>4860518.1000000089</v>
      </c>
      <c r="F25" s="60">
        <v>118293265.43000001</v>
      </c>
      <c r="G25" s="60">
        <v>-113432747.33</v>
      </c>
      <c r="H25" s="60">
        <v>0</v>
      </c>
      <c r="I25" s="60">
        <v>60095067.320000067</v>
      </c>
      <c r="J25" s="60">
        <v>171636805.80000007</v>
      </c>
      <c r="K25" s="60">
        <v>-159293234.45999992</v>
      </c>
      <c r="L25" s="60">
        <v>330930040.25999999</v>
      </c>
      <c r="M25" s="60">
        <v>-111541738.48</v>
      </c>
      <c r="N25" s="60">
        <v>109164443.89</v>
      </c>
      <c r="O25" s="60">
        <v>-220706182.37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184382281.83735922</v>
      </c>
      <c r="AA25" s="60">
        <v>167552038.19744161</v>
      </c>
      <c r="AB25" s="60">
        <v>0</v>
      </c>
      <c r="AC25" s="60">
        <v>15560.75840197773</v>
      </c>
      <c r="AD25" s="60">
        <v>14933877.836758018</v>
      </c>
      <c r="AE25" s="60">
        <v>0</v>
      </c>
      <c r="AF25" s="60">
        <v>1880805.0447576034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7628252.1000000071</v>
      </c>
      <c r="AN25" s="60">
        <v>8901416.5100000072</v>
      </c>
      <c r="AO25" s="60">
        <v>3101800.6299999994</v>
      </c>
      <c r="AP25" s="60">
        <v>0</v>
      </c>
      <c r="AQ25" s="60">
        <v>0</v>
      </c>
      <c r="AR25" s="60">
        <v>-4374965.0399999991</v>
      </c>
      <c r="AS25" s="60">
        <v>-149073494.33615461</v>
      </c>
      <c r="AT25" s="60">
        <v>-36963628.810799308</v>
      </c>
      <c r="AU25" s="60">
        <v>-98156985.979999319</v>
      </c>
      <c r="AV25" s="60">
        <v>61193357.169200011</v>
      </c>
      <c r="AW25" s="60">
        <v>-8720998.3997600675</v>
      </c>
      <c r="AX25" s="60">
        <v>-29221447.158306032</v>
      </c>
      <c r="AY25" s="60">
        <v>-113941688.91830604</v>
      </c>
      <c r="AZ25" s="60">
        <v>-81454664.198306054</v>
      </c>
      <c r="BA25" s="60">
        <v>-51525518.289999984</v>
      </c>
      <c r="BB25" s="60">
        <v>0</v>
      </c>
      <c r="BC25" s="60">
        <v>19038493.570000004</v>
      </c>
      <c r="BD25" s="60">
        <v>84720241.760000005</v>
      </c>
      <c r="BE25" s="60">
        <v>20500448.758545965</v>
      </c>
      <c r="BF25" s="60">
        <v>73696952.37854597</v>
      </c>
      <c r="BG25" s="60">
        <v>54479475.158545971</v>
      </c>
      <c r="BH25" s="60">
        <v>31531486.090000004</v>
      </c>
      <c r="BI25" s="60">
        <v>0</v>
      </c>
      <c r="BJ25" s="60">
        <v>-12314008.869999997</v>
      </c>
      <c r="BK25" s="60">
        <v>-53196503.620000005</v>
      </c>
      <c r="BL25" s="60">
        <v>0</v>
      </c>
      <c r="BM25" s="60">
        <v>0</v>
      </c>
      <c r="BN25" s="60">
        <v>0</v>
      </c>
      <c r="BO25" s="60">
        <v>-3008929.59</v>
      </c>
      <c r="BP25" s="60">
        <v>-3008929.59</v>
      </c>
      <c r="BQ25" s="60">
        <v>0</v>
      </c>
      <c r="BR25" s="60">
        <v>0</v>
      </c>
      <c r="BS25" s="60">
        <v>-94638283.075595215</v>
      </c>
      <c r="BT25" s="60">
        <v>-61481748.399999991</v>
      </c>
      <c r="BU25" s="60">
        <v>-33177487.344849166</v>
      </c>
      <c r="BV25" s="60">
        <v>-10984553.146687105</v>
      </c>
      <c r="BW25" s="60">
        <v>0</v>
      </c>
      <c r="BX25" s="60">
        <v>-22750596.160454273</v>
      </c>
      <c r="BY25" s="60">
        <v>-2518598.4936046768</v>
      </c>
      <c r="BZ25" s="60">
        <v>36642902.620000005</v>
      </c>
      <c r="CA25" s="60">
        <v>-368202.14999999997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-5741654.46</v>
      </c>
      <c r="CJ25" s="60">
        <v>-5741654.46</v>
      </c>
      <c r="CK25" s="60">
        <v>0</v>
      </c>
      <c r="CL25" s="60">
        <v>107892625.02120468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572198493.59000039</v>
      </c>
      <c r="E26" s="60">
        <v>494197182.13000011</v>
      </c>
      <c r="F26" s="60">
        <v>2728711909.5999999</v>
      </c>
      <c r="G26" s="60">
        <v>-2234514727.4699998</v>
      </c>
      <c r="H26" s="60">
        <v>0</v>
      </c>
      <c r="I26" s="60">
        <v>-82018905.319999695</v>
      </c>
      <c r="J26" s="60">
        <v>-199628027.36999989</v>
      </c>
      <c r="K26" s="60">
        <v>-2561045314.6299996</v>
      </c>
      <c r="L26" s="60">
        <v>2361417287.2599998</v>
      </c>
      <c r="M26" s="60">
        <v>117609122.05000019</v>
      </c>
      <c r="N26" s="60">
        <v>1888456879.6000001</v>
      </c>
      <c r="O26" s="60">
        <v>-1770847757.55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161403613.13</v>
      </c>
      <c r="AA26" s="60">
        <v>161994488.94999999</v>
      </c>
      <c r="AB26" s="60">
        <v>0</v>
      </c>
      <c r="AC26" s="60">
        <v>-1452489.85</v>
      </c>
      <c r="AD26" s="60">
        <v>0</v>
      </c>
      <c r="AE26" s="60">
        <v>0</v>
      </c>
      <c r="AF26" s="60">
        <v>0</v>
      </c>
      <c r="AG26" s="60">
        <v>861614.03</v>
      </c>
      <c r="AH26" s="60">
        <v>0</v>
      </c>
      <c r="AI26" s="60">
        <v>0</v>
      </c>
      <c r="AJ26" s="60">
        <v>393514.03</v>
      </c>
      <c r="AK26" s="60">
        <v>393514.03</v>
      </c>
      <c r="AL26" s="60">
        <v>0</v>
      </c>
      <c r="AM26" s="60">
        <v>-1776910.3800000022</v>
      </c>
      <c r="AN26" s="60">
        <v>15968281.109999999</v>
      </c>
      <c r="AO26" s="60">
        <v>-21351931.670000002</v>
      </c>
      <c r="AP26" s="60">
        <v>0</v>
      </c>
      <c r="AQ26" s="60">
        <v>0</v>
      </c>
      <c r="AR26" s="60">
        <v>3606740.18</v>
      </c>
      <c r="AS26" s="60">
        <v>-532731758.09999996</v>
      </c>
      <c r="AT26" s="60">
        <v>-175785144.56000006</v>
      </c>
      <c r="AU26" s="60">
        <v>-494076274.12</v>
      </c>
      <c r="AV26" s="60">
        <v>318291129.55999994</v>
      </c>
      <c r="AW26" s="60">
        <v>-37445707.209999979</v>
      </c>
      <c r="AX26" s="60">
        <v>-232848105.58000016</v>
      </c>
      <c r="AY26" s="60">
        <v>-815175943.13000011</v>
      </c>
      <c r="AZ26" s="60">
        <v>-762510252.8900001</v>
      </c>
      <c r="BA26" s="60">
        <v>-52665690.240000002</v>
      </c>
      <c r="BB26" s="60">
        <v>0</v>
      </c>
      <c r="BC26" s="60">
        <v>0</v>
      </c>
      <c r="BD26" s="60">
        <v>582327837.54999995</v>
      </c>
      <c r="BE26" s="60">
        <v>195402398.37000018</v>
      </c>
      <c r="BF26" s="60">
        <v>656211742.6700002</v>
      </c>
      <c r="BG26" s="60">
        <v>624193831.10000014</v>
      </c>
      <c r="BH26" s="60">
        <v>32017911.57</v>
      </c>
      <c r="BI26" s="60">
        <v>0</v>
      </c>
      <c r="BJ26" s="60">
        <v>0</v>
      </c>
      <c r="BK26" s="60">
        <v>-460809344.30000001</v>
      </c>
      <c r="BL26" s="60">
        <v>0</v>
      </c>
      <c r="BM26" s="60">
        <v>0</v>
      </c>
      <c r="BN26" s="60">
        <v>0</v>
      </c>
      <c r="BO26" s="60">
        <v>-62365536.670000076</v>
      </c>
      <c r="BP26" s="60">
        <v>-62365536.670000076</v>
      </c>
      <c r="BQ26" s="60">
        <v>0</v>
      </c>
      <c r="BR26" s="60">
        <v>0</v>
      </c>
      <c r="BS26" s="60">
        <v>-252591520.81999987</v>
      </c>
      <c r="BT26" s="60">
        <v>-346377352.91000003</v>
      </c>
      <c r="BU26" s="60">
        <v>-124381255.60999976</v>
      </c>
      <c r="BV26" s="60">
        <v>-21687807.069999997</v>
      </c>
      <c r="BW26" s="60">
        <v>0</v>
      </c>
      <c r="BX26" s="60">
        <v>-9815568.8400000148</v>
      </c>
      <c r="BY26" s="60">
        <v>-19943661.789999999</v>
      </c>
      <c r="BZ26" s="60">
        <v>273360708.26999998</v>
      </c>
      <c r="CA26" s="60">
        <v>-3746582.87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-4543848.84</v>
      </c>
      <c r="CJ26" s="60">
        <v>-4543848.84</v>
      </c>
      <c r="CK26" s="60">
        <v>0</v>
      </c>
      <c r="CL26" s="60">
        <v>39466735.490000427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2199346640.27</v>
      </c>
      <c r="E27" s="60">
        <v>1623315316.22</v>
      </c>
      <c r="F27" s="60">
        <v>2837497093.46</v>
      </c>
      <c r="G27" s="60">
        <v>-1214181777.24</v>
      </c>
      <c r="H27" s="60">
        <v>0</v>
      </c>
      <c r="I27" s="60">
        <v>-282034625.26000047</v>
      </c>
      <c r="J27" s="60">
        <v>-475813424.81000042</v>
      </c>
      <c r="K27" s="60">
        <v>-2679227276.3700004</v>
      </c>
      <c r="L27" s="60">
        <v>2203413851.5599999</v>
      </c>
      <c r="M27" s="60">
        <v>193778799.54999995</v>
      </c>
      <c r="N27" s="60">
        <v>753692838.08999991</v>
      </c>
      <c r="O27" s="60">
        <v>-559914038.53999996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842209480.51999986</v>
      </c>
      <c r="AA27" s="60">
        <v>237725278.88</v>
      </c>
      <c r="AB27" s="60">
        <v>33441522.899999999</v>
      </c>
      <c r="AC27" s="60">
        <v>571042678.73999989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3869790.78</v>
      </c>
      <c r="AK27" s="60">
        <v>3869790.78</v>
      </c>
      <c r="AL27" s="60">
        <v>0</v>
      </c>
      <c r="AM27" s="60">
        <v>11986678.010000002</v>
      </c>
      <c r="AN27" s="60">
        <v>22979851.68</v>
      </c>
      <c r="AO27" s="60">
        <v>-2618264.4699999997</v>
      </c>
      <c r="AP27" s="60">
        <v>0</v>
      </c>
      <c r="AQ27" s="60">
        <v>0</v>
      </c>
      <c r="AR27" s="60">
        <v>-8374909.2000000002</v>
      </c>
      <c r="AS27" s="60">
        <v>-1609119004.2200003</v>
      </c>
      <c r="AT27" s="60">
        <v>-502610722.84000003</v>
      </c>
      <c r="AU27" s="60">
        <v>-583303765.23000002</v>
      </c>
      <c r="AV27" s="60">
        <v>80693042.390000001</v>
      </c>
      <c r="AW27" s="60">
        <v>-374231294.45000023</v>
      </c>
      <c r="AX27" s="60">
        <v>-364679609.12000024</v>
      </c>
      <c r="AY27" s="60">
        <v>-1102942103.0400002</v>
      </c>
      <c r="AZ27" s="60">
        <v>-770395604.9000001</v>
      </c>
      <c r="BA27" s="60">
        <v>-332546498.14000005</v>
      </c>
      <c r="BB27" s="60">
        <v>0</v>
      </c>
      <c r="BC27" s="60">
        <v>0</v>
      </c>
      <c r="BD27" s="60">
        <v>738262493.91999996</v>
      </c>
      <c r="BE27" s="60">
        <v>-9551685.3299999833</v>
      </c>
      <c r="BF27" s="60">
        <v>391464130.99000001</v>
      </c>
      <c r="BG27" s="60">
        <v>345478832.81999999</v>
      </c>
      <c r="BH27" s="60">
        <v>45985298.170000002</v>
      </c>
      <c r="BI27" s="60">
        <v>0</v>
      </c>
      <c r="BJ27" s="60">
        <v>0</v>
      </c>
      <c r="BK27" s="60">
        <v>-401015816.31999999</v>
      </c>
      <c r="BL27" s="60">
        <v>0</v>
      </c>
      <c r="BM27" s="60">
        <v>0</v>
      </c>
      <c r="BN27" s="60">
        <v>0</v>
      </c>
      <c r="BO27" s="60">
        <v>-95298472.230000004</v>
      </c>
      <c r="BP27" s="60">
        <v>-95298472.230000004</v>
      </c>
      <c r="BQ27" s="60">
        <v>0</v>
      </c>
      <c r="BR27" s="60">
        <v>0</v>
      </c>
      <c r="BS27" s="60">
        <v>-603462613.72000003</v>
      </c>
      <c r="BT27" s="60">
        <v>-478483981.32999998</v>
      </c>
      <c r="BU27" s="60">
        <v>-141832110.63999999</v>
      </c>
      <c r="BV27" s="60">
        <v>-26669591.579999998</v>
      </c>
      <c r="BW27" s="60">
        <v>0</v>
      </c>
      <c r="BX27" s="60">
        <v>-25194506.379999999</v>
      </c>
      <c r="BY27" s="60">
        <v>-15598684.640000001</v>
      </c>
      <c r="BZ27" s="60">
        <v>84316260.849999994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-33515900.98</v>
      </c>
      <c r="CJ27" s="60">
        <v>-33515900.98</v>
      </c>
      <c r="CK27" s="60">
        <v>0</v>
      </c>
      <c r="CL27" s="60">
        <v>590227636.04999971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129562897.64999996</v>
      </c>
      <c r="E28" s="60">
        <v>114726680.44999999</v>
      </c>
      <c r="F28" s="60">
        <v>392452168.52999997</v>
      </c>
      <c r="G28" s="60">
        <v>-277725488.07999998</v>
      </c>
      <c r="H28" s="60">
        <v>0</v>
      </c>
      <c r="I28" s="60">
        <v>-59976486.100000039</v>
      </c>
      <c r="J28" s="60">
        <v>-131355559.80000004</v>
      </c>
      <c r="K28" s="60">
        <v>-274072050.54000002</v>
      </c>
      <c r="L28" s="60">
        <v>142716490.73999998</v>
      </c>
      <c r="M28" s="60">
        <v>71379073.700000003</v>
      </c>
      <c r="N28" s="60">
        <v>176803732.14000002</v>
      </c>
      <c r="O28" s="60">
        <v>-105424658.44000001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74296893.460000008</v>
      </c>
      <c r="AA28" s="60">
        <v>34129831.369999997</v>
      </c>
      <c r="AB28" s="60">
        <v>0</v>
      </c>
      <c r="AC28" s="60">
        <v>0</v>
      </c>
      <c r="AD28" s="60">
        <v>40167062.090000004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515809.83999999799</v>
      </c>
      <c r="AN28" s="60">
        <v>895527.15999999829</v>
      </c>
      <c r="AO28" s="60">
        <v>-667139.18000000063</v>
      </c>
      <c r="AP28" s="60">
        <v>0</v>
      </c>
      <c r="AQ28" s="60">
        <v>0</v>
      </c>
      <c r="AR28" s="60">
        <v>287421.86000000034</v>
      </c>
      <c r="AS28" s="60">
        <v>-102147549.40999997</v>
      </c>
      <c r="AT28" s="60">
        <v>-32192431.789999992</v>
      </c>
      <c r="AU28" s="60">
        <v>-153175847.84999999</v>
      </c>
      <c r="AV28" s="60">
        <v>120983416.06</v>
      </c>
      <c r="AW28" s="60">
        <v>-25958906.579999983</v>
      </c>
      <c r="AX28" s="60">
        <v>-167538265.87999997</v>
      </c>
      <c r="AY28" s="60">
        <v>-251393395.22999996</v>
      </c>
      <c r="AZ28" s="60">
        <v>-255886231.50999999</v>
      </c>
      <c r="BA28" s="60">
        <v>-65469088.450000003</v>
      </c>
      <c r="BB28" s="60">
        <v>0</v>
      </c>
      <c r="BC28" s="60">
        <v>69961924.730000004</v>
      </c>
      <c r="BD28" s="60">
        <v>83855129.349999994</v>
      </c>
      <c r="BE28" s="60">
        <v>141579359.29999998</v>
      </c>
      <c r="BF28" s="60">
        <v>200032180.81999999</v>
      </c>
      <c r="BG28" s="60">
        <v>215527828.87</v>
      </c>
      <c r="BH28" s="60">
        <v>40172625.829999998</v>
      </c>
      <c r="BI28" s="60">
        <v>0</v>
      </c>
      <c r="BJ28" s="60">
        <v>-55668273.880000003</v>
      </c>
      <c r="BK28" s="60">
        <v>-58452821.520000003</v>
      </c>
      <c r="BL28" s="60">
        <v>0</v>
      </c>
      <c r="BM28" s="60">
        <v>0</v>
      </c>
      <c r="BN28" s="60">
        <v>0</v>
      </c>
      <c r="BO28" s="60">
        <v>-5149846.3299999982</v>
      </c>
      <c r="BP28" s="60">
        <v>-5149846.3299999982</v>
      </c>
      <c r="BQ28" s="60">
        <v>0</v>
      </c>
      <c r="BR28" s="60">
        <v>0</v>
      </c>
      <c r="BS28" s="60">
        <v>-38036850.369999997</v>
      </c>
      <c r="BT28" s="60">
        <v>-46600366.049999997</v>
      </c>
      <c r="BU28" s="60">
        <v>-17089257.690000001</v>
      </c>
      <c r="BV28" s="60">
        <v>-5220847.0599999996</v>
      </c>
      <c r="BW28" s="60">
        <v>0</v>
      </c>
      <c r="BX28" s="60">
        <v>-84000.72</v>
      </c>
      <c r="BY28" s="60">
        <v>-3250383.5</v>
      </c>
      <c r="BZ28" s="60">
        <v>34208004.649999999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-809514.34000000008</v>
      </c>
      <c r="CJ28" s="60">
        <v>-809514.34000000008</v>
      </c>
      <c r="CK28" s="60">
        <v>0</v>
      </c>
      <c r="CL28" s="60">
        <v>27415348.239999995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2804125345.7460318</v>
      </c>
      <c r="E29" s="60">
        <v>1375066136.7599988</v>
      </c>
      <c r="F29" s="60">
        <v>5173865000.0699978</v>
      </c>
      <c r="G29" s="60">
        <v>-3798798863.309999</v>
      </c>
      <c r="H29" s="60">
        <v>0</v>
      </c>
      <c r="I29" s="60">
        <v>268964303.349998</v>
      </c>
      <c r="J29" s="60">
        <v>-305567487.80000114</v>
      </c>
      <c r="K29" s="60">
        <v>-5320407075.3200006</v>
      </c>
      <c r="L29" s="60">
        <v>5014839587.5199995</v>
      </c>
      <c r="M29" s="60">
        <v>574531791.14999914</v>
      </c>
      <c r="N29" s="60">
        <v>3387716506.3799992</v>
      </c>
      <c r="O29" s="60">
        <v>-2813184715.23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1123508157.0860348</v>
      </c>
      <c r="AA29" s="60">
        <v>1123508157.0860348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10494128.860000007</v>
      </c>
      <c r="AK29" s="60">
        <v>10494128.860000007</v>
      </c>
      <c r="AL29" s="60">
        <v>0</v>
      </c>
      <c r="AM29" s="60">
        <v>26092619.690000039</v>
      </c>
      <c r="AN29" s="60">
        <v>-14268687.050000042</v>
      </c>
      <c r="AO29" s="60">
        <v>40714922.770000078</v>
      </c>
      <c r="AP29" s="60">
        <v>8151.25</v>
      </c>
      <c r="AQ29" s="60">
        <v>-3643.0799999999981</v>
      </c>
      <c r="AR29" s="60">
        <v>-358124.20000000007</v>
      </c>
      <c r="AS29" s="60">
        <v>-1248299234.4349253</v>
      </c>
      <c r="AT29" s="60">
        <v>-377422433.04000002</v>
      </c>
      <c r="AU29" s="60">
        <v>-730471937.08000004</v>
      </c>
      <c r="AV29" s="60">
        <v>353049504.04000002</v>
      </c>
      <c r="AW29" s="60">
        <v>-70646455.209999681</v>
      </c>
      <c r="AX29" s="60">
        <v>-848015233.87999964</v>
      </c>
      <c r="AY29" s="60">
        <v>-1978158739.0699997</v>
      </c>
      <c r="AZ29" s="60">
        <v>-2556700968.5799994</v>
      </c>
      <c r="BA29" s="60">
        <v>-88578050.069999993</v>
      </c>
      <c r="BB29" s="60">
        <v>0</v>
      </c>
      <c r="BC29" s="60">
        <v>667120279.57999992</v>
      </c>
      <c r="BD29" s="60">
        <v>1130143505.1900001</v>
      </c>
      <c r="BE29" s="60">
        <v>777368778.66999996</v>
      </c>
      <c r="BF29" s="60">
        <v>1789817406.4299998</v>
      </c>
      <c r="BG29" s="60">
        <v>2345857991.1100001</v>
      </c>
      <c r="BH29" s="60">
        <v>47562890.100000009</v>
      </c>
      <c r="BI29" s="60">
        <v>0</v>
      </c>
      <c r="BJ29" s="60">
        <v>-603603474.78000009</v>
      </c>
      <c r="BK29" s="60">
        <v>-1012448627.7599999</v>
      </c>
      <c r="BL29" s="60">
        <v>0</v>
      </c>
      <c r="BM29" s="60">
        <v>0</v>
      </c>
      <c r="BN29" s="60">
        <v>0</v>
      </c>
      <c r="BO29" s="60">
        <v>-162200626.81</v>
      </c>
      <c r="BP29" s="60">
        <v>-162200626.81</v>
      </c>
      <c r="BQ29" s="60">
        <v>0</v>
      </c>
      <c r="BR29" s="60">
        <v>0</v>
      </c>
      <c r="BS29" s="60">
        <v>-623224488.26492584</v>
      </c>
      <c r="BT29" s="60">
        <v>-707074458.58000076</v>
      </c>
      <c r="BU29" s="60">
        <v>-144815365.93951797</v>
      </c>
      <c r="BV29" s="60">
        <v>-17800845.091425262</v>
      </c>
      <c r="BW29" s="60">
        <v>0</v>
      </c>
      <c r="BX29" s="60">
        <v>-39122290.008584507</v>
      </c>
      <c r="BY29" s="60">
        <v>-40002899.340404227</v>
      </c>
      <c r="BZ29" s="60">
        <v>324381818.52999997</v>
      </c>
      <c r="CA29" s="60">
        <v>1209552.1650070231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-14805231.110000009</v>
      </c>
      <c r="CJ29" s="60">
        <v>-14805231.110000009</v>
      </c>
      <c r="CK29" s="60">
        <v>0</v>
      </c>
      <c r="CL29" s="60">
        <v>1555826111.3111064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94907672.308586329</v>
      </c>
      <c r="E30" s="60">
        <v>-7340654.2399999797</v>
      </c>
      <c r="F30" s="60">
        <v>128509895.36000001</v>
      </c>
      <c r="G30" s="60">
        <v>-135850549.59999999</v>
      </c>
      <c r="H30" s="60">
        <v>0</v>
      </c>
      <c r="I30" s="60">
        <v>-1857593.8200000525</v>
      </c>
      <c r="J30" s="60">
        <v>7762678.0799999535</v>
      </c>
      <c r="K30" s="60">
        <v>-134311788.06000003</v>
      </c>
      <c r="L30" s="60">
        <v>142074466.13999999</v>
      </c>
      <c r="M30" s="60">
        <v>-9620271.900000006</v>
      </c>
      <c r="N30" s="60">
        <v>98569399.140000001</v>
      </c>
      <c r="O30" s="60">
        <v>-108189671.04000001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104147576.49858636</v>
      </c>
      <c r="AA30" s="60">
        <v>57036681.314107433</v>
      </c>
      <c r="AB30" s="60">
        <v>47110895.184478916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-41656.129999999997</v>
      </c>
      <c r="AN30" s="60">
        <v>-41656.129999999997</v>
      </c>
      <c r="AO30" s="60">
        <v>0</v>
      </c>
      <c r="AP30" s="60">
        <v>0</v>
      </c>
      <c r="AQ30" s="60">
        <v>0</v>
      </c>
      <c r="AR30" s="60">
        <v>0</v>
      </c>
      <c r="AS30" s="60">
        <v>-36171899.178414322</v>
      </c>
      <c r="AT30" s="60">
        <v>-6605686.7300000004</v>
      </c>
      <c r="AU30" s="60">
        <v>-29311646.129999999</v>
      </c>
      <c r="AV30" s="60">
        <v>22705959.399999999</v>
      </c>
      <c r="AW30" s="60">
        <v>-3008612.6000000089</v>
      </c>
      <c r="AX30" s="60">
        <v>-24179983.910000011</v>
      </c>
      <c r="AY30" s="60">
        <v>-85267456.890000015</v>
      </c>
      <c r="AZ30" s="60">
        <v>-67078988.010000005</v>
      </c>
      <c r="BA30" s="60">
        <v>-34471336.560000002</v>
      </c>
      <c r="BB30" s="60">
        <v>0</v>
      </c>
      <c r="BC30" s="60">
        <v>16282867.68</v>
      </c>
      <c r="BD30" s="60">
        <v>61087472.980000004</v>
      </c>
      <c r="BE30" s="60">
        <v>21171371.310000002</v>
      </c>
      <c r="BF30" s="60">
        <v>74872781.230000004</v>
      </c>
      <c r="BG30" s="60">
        <v>58102951.030000001</v>
      </c>
      <c r="BH30" s="60">
        <v>31067706.960000001</v>
      </c>
      <c r="BI30" s="60">
        <v>0</v>
      </c>
      <c r="BJ30" s="60">
        <v>-14297876.76</v>
      </c>
      <c r="BK30" s="60">
        <v>-53701409.920000002</v>
      </c>
      <c r="BL30" s="60">
        <v>0</v>
      </c>
      <c r="BM30" s="60">
        <v>0</v>
      </c>
      <c r="BN30" s="60">
        <v>0</v>
      </c>
      <c r="BO30" s="60">
        <v>-2188170.2999999998</v>
      </c>
      <c r="BP30" s="60">
        <v>-2188170.2999999998</v>
      </c>
      <c r="BQ30" s="60">
        <v>0</v>
      </c>
      <c r="BR30" s="60">
        <v>0</v>
      </c>
      <c r="BS30" s="60">
        <v>-24369429.548414312</v>
      </c>
      <c r="BT30" s="60">
        <v>-17110276.370000001</v>
      </c>
      <c r="BU30" s="60">
        <v>-14500545.424761623</v>
      </c>
      <c r="BV30" s="60">
        <v>-5713160.273808036</v>
      </c>
      <c r="BW30" s="60">
        <v>0</v>
      </c>
      <c r="BX30" s="60">
        <v>-836113.57449734455</v>
      </c>
      <c r="BY30" s="60">
        <v>-899506.80534730584</v>
      </c>
      <c r="BZ30" s="60">
        <v>18588866.119999997</v>
      </c>
      <c r="CA30" s="60">
        <v>-3898693.2199999997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58735773.130172007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1485888113.8825302</v>
      </c>
      <c r="E31" s="60">
        <v>1029687774.1800003</v>
      </c>
      <c r="F31" s="60">
        <v>3310707224.9699998</v>
      </c>
      <c r="G31" s="60">
        <v>-2281019450.7899995</v>
      </c>
      <c r="H31" s="60">
        <v>0</v>
      </c>
      <c r="I31" s="60">
        <v>-137840070.22000051</v>
      </c>
      <c r="J31" s="60">
        <v>-119074869.55000019</v>
      </c>
      <c r="K31" s="60">
        <v>-3372695207.0700002</v>
      </c>
      <c r="L31" s="60">
        <v>3253620337.52</v>
      </c>
      <c r="M31" s="60">
        <v>-18765200.670000315</v>
      </c>
      <c r="N31" s="60">
        <v>2019341983.9499998</v>
      </c>
      <c r="O31" s="60">
        <v>-2038107184.6200001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571177347.40253043</v>
      </c>
      <c r="AA31" s="60">
        <v>571177347.40253043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22863062.520000003</v>
      </c>
      <c r="AN31" s="60">
        <v>28055020.77</v>
      </c>
      <c r="AO31" s="60">
        <v>-6855895.9100000001</v>
      </c>
      <c r="AP31" s="60">
        <v>350.73</v>
      </c>
      <c r="AQ31" s="60">
        <v>-326.81</v>
      </c>
      <c r="AR31" s="60">
        <v>1663913.7400000002</v>
      </c>
      <c r="AS31" s="60">
        <v>-1016824768.0625048</v>
      </c>
      <c r="AT31" s="60">
        <v>-320684208.25999987</v>
      </c>
      <c r="AU31" s="60">
        <v>-746572249.84000003</v>
      </c>
      <c r="AV31" s="60">
        <v>425888041.58000016</v>
      </c>
      <c r="AW31" s="60">
        <v>-147374762.91000009</v>
      </c>
      <c r="AX31" s="60">
        <v>-418556905.26000023</v>
      </c>
      <c r="AY31" s="60">
        <v>-1879597623.3300002</v>
      </c>
      <c r="AZ31" s="60">
        <v>-1647028790.6000001</v>
      </c>
      <c r="BA31" s="60">
        <v>-232568832.72999999</v>
      </c>
      <c r="BB31" s="60">
        <v>0</v>
      </c>
      <c r="BC31" s="60">
        <v>0</v>
      </c>
      <c r="BD31" s="60">
        <v>1461040718.0699999</v>
      </c>
      <c r="BE31" s="60">
        <v>271182142.35000014</v>
      </c>
      <c r="BF31" s="60">
        <v>1566800226.8400002</v>
      </c>
      <c r="BG31" s="60">
        <v>1419112527.3900001</v>
      </c>
      <c r="BH31" s="60">
        <v>147687699.45000002</v>
      </c>
      <c r="BI31" s="60">
        <v>0</v>
      </c>
      <c r="BJ31" s="60">
        <v>0</v>
      </c>
      <c r="BK31" s="60">
        <v>-1295618084.49</v>
      </c>
      <c r="BL31" s="60">
        <v>0</v>
      </c>
      <c r="BM31" s="60">
        <v>0</v>
      </c>
      <c r="BN31" s="60">
        <v>0</v>
      </c>
      <c r="BO31" s="60">
        <v>-98729786.950000018</v>
      </c>
      <c r="BP31" s="60">
        <v>-98729786.950000018</v>
      </c>
      <c r="BQ31" s="60">
        <v>0</v>
      </c>
      <c r="BR31" s="60">
        <v>0</v>
      </c>
      <c r="BS31" s="60">
        <v>-421307356.31250477</v>
      </c>
      <c r="BT31" s="60">
        <v>-615868789.64999998</v>
      </c>
      <c r="BU31" s="60">
        <v>-105597494.05719106</v>
      </c>
      <c r="BV31" s="60">
        <v>-45719753.684939295</v>
      </c>
      <c r="BW31" s="60">
        <v>0</v>
      </c>
      <c r="BX31" s="60">
        <v>-12712538.390374374</v>
      </c>
      <c r="BY31" s="60">
        <v>0</v>
      </c>
      <c r="BZ31" s="60">
        <v>358591219.46999991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-28728653.629999999</v>
      </c>
      <c r="CJ31" s="60">
        <v>-28728653.629999999</v>
      </c>
      <c r="CK31" s="60">
        <v>0</v>
      </c>
      <c r="CL31" s="60">
        <v>469063345.82002544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1361431707.9803841</v>
      </c>
      <c r="E32" s="60">
        <v>635712435.46000004</v>
      </c>
      <c r="F32" s="60">
        <v>2719149091.48</v>
      </c>
      <c r="G32" s="60">
        <v>-2083436656.02</v>
      </c>
      <c r="H32" s="60">
        <v>0</v>
      </c>
      <c r="I32" s="60">
        <v>343331145.40000033</v>
      </c>
      <c r="J32" s="60">
        <v>134899601.07000017</v>
      </c>
      <c r="K32" s="60">
        <v>-2925209248.3099999</v>
      </c>
      <c r="L32" s="60">
        <v>3060108849.3800001</v>
      </c>
      <c r="M32" s="60">
        <v>208431544.33000016</v>
      </c>
      <c r="N32" s="60">
        <v>1732623849.6800001</v>
      </c>
      <c r="O32" s="60">
        <v>-1524192305.3499999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379964878.1203838</v>
      </c>
      <c r="AA32" s="60">
        <v>178005064.67828035</v>
      </c>
      <c r="AB32" s="60">
        <v>0</v>
      </c>
      <c r="AC32" s="60">
        <v>6786347.5457579279</v>
      </c>
      <c r="AD32" s="60">
        <v>162864865.8770234</v>
      </c>
      <c r="AE32" s="60">
        <v>711651.87763245485</v>
      </c>
      <c r="AF32" s="60">
        <v>0</v>
      </c>
      <c r="AG32" s="60">
        <v>31596948.141689632</v>
      </c>
      <c r="AH32" s="60">
        <v>0</v>
      </c>
      <c r="AI32" s="60">
        <v>0</v>
      </c>
      <c r="AJ32" s="60">
        <v>32489.3</v>
      </c>
      <c r="AK32" s="60">
        <v>32489.3</v>
      </c>
      <c r="AL32" s="60">
        <v>0</v>
      </c>
      <c r="AM32" s="60">
        <v>2390759.7000000002</v>
      </c>
      <c r="AN32" s="60">
        <v>3946099.43</v>
      </c>
      <c r="AO32" s="60">
        <v>-1579830.23</v>
      </c>
      <c r="AP32" s="60">
        <v>0</v>
      </c>
      <c r="AQ32" s="60">
        <v>0</v>
      </c>
      <c r="AR32" s="60">
        <v>24490.5</v>
      </c>
      <c r="AS32" s="60">
        <v>-1010905825.966976</v>
      </c>
      <c r="AT32" s="60">
        <v>-177507419.23000002</v>
      </c>
      <c r="AU32" s="60">
        <v>-379295112.25</v>
      </c>
      <c r="AV32" s="60">
        <v>201787693.01999998</v>
      </c>
      <c r="AW32" s="60">
        <v>-168584395.29999995</v>
      </c>
      <c r="AX32" s="60">
        <v>-438333471.71000004</v>
      </c>
      <c r="AY32" s="60">
        <v>-734572384.34000003</v>
      </c>
      <c r="AZ32" s="60">
        <v>-713380031.38</v>
      </c>
      <c r="BA32" s="60">
        <v>-127619833.63000001</v>
      </c>
      <c r="BB32" s="60">
        <v>0</v>
      </c>
      <c r="BC32" s="60">
        <v>106427480.67</v>
      </c>
      <c r="BD32" s="60">
        <v>296238912.63</v>
      </c>
      <c r="BE32" s="60">
        <v>269749076.41000009</v>
      </c>
      <c r="BF32" s="60">
        <v>486421350.60000002</v>
      </c>
      <c r="BG32" s="60">
        <v>480581187.61000001</v>
      </c>
      <c r="BH32" s="60">
        <v>76314631.989999995</v>
      </c>
      <c r="BI32" s="60">
        <v>0</v>
      </c>
      <c r="BJ32" s="60">
        <v>-70474469</v>
      </c>
      <c r="BK32" s="60">
        <v>-216672274.18999997</v>
      </c>
      <c r="BL32" s="60">
        <v>0</v>
      </c>
      <c r="BM32" s="60">
        <v>0</v>
      </c>
      <c r="BN32" s="60">
        <v>0</v>
      </c>
      <c r="BO32" s="60">
        <v>-71097811.519999996</v>
      </c>
      <c r="BP32" s="60">
        <v>-71097811.519999996</v>
      </c>
      <c r="BQ32" s="60">
        <v>0</v>
      </c>
      <c r="BR32" s="60">
        <v>0</v>
      </c>
      <c r="BS32" s="60">
        <v>-588256145.48792732</v>
      </c>
      <c r="BT32" s="60">
        <v>-567608325.57000005</v>
      </c>
      <c r="BU32" s="60">
        <v>-118532168.51285268</v>
      </c>
      <c r="BV32" s="60">
        <v>-103013176.46433017</v>
      </c>
      <c r="BW32" s="60">
        <v>0</v>
      </c>
      <c r="BX32" s="60">
        <v>-12492127.739521757</v>
      </c>
      <c r="BY32" s="60">
        <v>-19552868.52122267</v>
      </c>
      <c r="BZ32" s="60">
        <v>237633566.06000003</v>
      </c>
      <c r="CA32" s="60">
        <v>-4691044.74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-5460054.4290488241</v>
      </c>
      <c r="CJ32" s="60">
        <v>-5460054.4290488241</v>
      </c>
      <c r="CK32" s="60">
        <v>0</v>
      </c>
      <c r="CL32" s="60">
        <v>350525882.01340806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25865154.893723119</v>
      </c>
      <c r="E33" s="60">
        <v>12314645</v>
      </c>
      <c r="F33" s="60">
        <v>281801816.75999999</v>
      </c>
      <c r="G33" s="60">
        <v>-269487171.75999999</v>
      </c>
      <c r="H33" s="60">
        <v>0</v>
      </c>
      <c r="I33" s="60">
        <v>-1492494.5499999821</v>
      </c>
      <c r="J33" s="60">
        <v>-33662547.5</v>
      </c>
      <c r="K33" s="60">
        <v>-281252576.38999999</v>
      </c>
      <c r="L33" s="60">
        <v>247590028.88999999</v>
      </c>
      <c r="M33" s="60">
        <v>32170052.950000018</v>
      </c>
      <c r="N33" s="60">
        <v>251882763.22</v>
      </c>
      <c r="O33" s="60">
        <v>-219712710.26999998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16653239.883723101</v>
      </c>
      <c r="AA33" s="60">
        <v>16653239.883723101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5730.02</v>
      </c>
      <c r="AK33" s="60">
        <v>5730.02</v>
      </c>
      <c r="AL33" s="60">
        <v>0</v>
      </c>
      <c r="AM33" s="60">
        <v>-1615965.4599999995</v>
      </c>
      <c r="AN33" s="60">
        <v>-3239181.1799999997</v>
      </c>
      <c r="AO33" s="60">
        <v>1623215.7200000002</v>
      </c>
      <c r="AP33" s="60">
        <v>0</v>
      </c>
      <c r="AQ33" s="60">
        <v>0</v>
      </c>
      <c r="AR33" s="60">
        <v>0</v>
      </c>
      <c r="AS33" s="60">
        <v>-100657654.68985255</v>
      </c>
      <c r="AT33" s="60">
        <v>-1381946.3099999996</v>
      </c>
      <c r="AU33" s="60">
        <v>-3316765.8599999994</v>
      </c>
      <c r="AV33" s="60">
        <v>1934819.5499999998</v>
      </c>
      <c r="AW33" s="60">
        <v>-1570143.6999999974</v>
      </c>
      <c r="AX33" s="60">
        <v>-5074819.549999997</v>
      </c>
      <c r="AY33" s="60">
        <v>-19660749.729999997</v>
      </c>
      <c r="AZ33" s="60">
        <v>-15767514.16</v>
      </c>
      <c r="BA33" s="60">
        <v>-7822203.3299999991</v>
      </c>
      <c r="BB33" s="60">
        <v>0</v>
      </c>
      <c r="BC33" s="60">
        <v>3928967.76</v>
      </c>
      <c r="BD33" s="60">
        <v>14585930.18</v>
      </c>
      <c r="BE33" s="60">
        <v>3504675.8499999996</v>
      </c>
      <c r="BF33" s="60">
        <v>17622389.52</v>
      </c>
      <c r="BG33" s="60">
        <v>15231741</v>
      </c>
      <c r="BH33" s="60">
        <v>4803238.4700000007</v>
      </c>
      <c r="BI33" s="60">
        <v>0</v>
      </c>
      <c r="BJ33" s="60">
        <v>-2412589.9500000002</v>
      </c>
      <c r="BK33" s="60">
        <v>-14117713.67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-96324827.859852567</v>
      </c>
      <c r="BT33" s="60">
        <v>-40332484.859999999</v>
      </c>
      <c r="BU33" s="60">
        <v>-56679421.452848576</v>
      </c>
      <c r="BV33" s="60">
        <v>-31200498.582807269</v>
      </c>
      <c r="BW33" s="60">
        <v>0</v>
      </c>
      <c r="BX33" s="60">
        <v>-1598858.5057280245</v>
      </c>
      <c r="BY33" s="60">
        <v>-3952121.358468703</v>
      </c>
      <c r="BZ33" s="60">
        <v>37438556.899999991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-1380736.8199999998</v>
      </c>
      <c r="CJ33" s="60">
        <v>-1380736.8199999998</v>
      </c>
      <c r="CK33" s="60">
        <v>0</v>
      </c>
      <c r="CL33" s="60">
        <v>-74792499.796129435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497361514.86319894</v>
      </c>
      <c r="E34" s="60">
        <v>504747634.40999997</v>
      </c>
      <c r="F34" s="60">
        <v>905709927.27999997</v>
      </c>
      <c r="G34" s="60">
        <v>-400962292.87</v>
      </c>
      <c r="H34" s="60">
        <v>0</v>
      </c>
      <c r="I34" s="60">
        <v>-114408142.16000003</v>
      </c>
      <c r="J34" s="60">
        <v>-124252742.81999993</v>
      </c>
      <c r="K34" s="60">
        <v>-780016296.49999988</v>
      </c>
      <c r="L34" s="60">
        <v>655763553.67999995</v>
      </c>
      <c r="M34" s="60">
        <v>9844600.659999907</v>
      </c>
      <c r="N34" s="60">
        <v>225229096.52999994</v>
      </c>
      <c r="O34" s="60">
        <v>-215384495.87000003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90351183.203199014</v>
      </c>
      <c r="AA34" s="60">
        <v>50885718.141680673</v>
      </c>
      <c r="AB34" s="60">
        <v>0</v>
      </c>
      <c r="AC34" s="60">
        <v>39465465.061518341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16670839.409999982</v>
      </c>
      <c r="AN34" s="60">
        <v>36719858.209999993</v>
      </c>
      <c r="AO34" s="60">
        <v>-20049018.800000012</v>
      </c>
      <c r="AP34" s="60">
        <v>0</v>
      </c>
      <c r="AQ34" s="60">
        <v>0</v>
      </c>
      <c r="AR34" s="60">
        <v>0</v>
      </c>
      <c r="AS34" s="60">
        <v>-438933108.84023905</v>
      </c>
      <c r="AT34" s="60">
        <v>-81832382.479999989</v>
      </c>
      <c r="AU34" s="60">
        <v>-109592149.97999999</v>
      </c>
      <c r="AV34" s="60">
        <v>27759767.5</v>
      </c>
      <c r="AW34" s="60">
        <v>-36434887.429999948</v>
      </c>
      <c r="AX34" s="60">
        <v>-33928122.719999999</v>
      </c>
      <c r="AY34" s="60">
        <v>-264137690.25999999</v>
      </c>
      <c r="AZ34" s="60">
        <v>-242941724.30424184</v>
      </c>
      <c r="BA34" s="60">
        <v>-21195965.955758154</v>
      </c>
      <c r="BB34" s="60">
        <v>0</v>
      </c>
      <c r="BC34" s="60">
        <v>0</v>
      </c>
      <c r="BD34" s="60">
        <v>230209567.53999999</v>
      </c>
      <c r="BE34" s="60">
        <v>-2506764.7099999487</v>
      </c>
      <c r="BF34" s="60">
        <v>154668245.05000004</v>
      </c>
      <c r="BG34" s="60">
        <v>149253498.21707648</v>
      </c>
      <c r="BH34" s="60">
        <v>5414746.832923566</v>
      </c>
      <c r="BI34" s="60">
        <v>0</v>
      </c>
      <c r="BJ34" s="60">
        <v>0</v>
      </c>
      <c r="BK34" s="60">
        <v>-157175009.75999999</v>
      </c>
      <c r="BL34" s="60">
        <v>0</v>
      </c>
      <c r="BM34" s="60">
        <v>0</v>
      </c>
      <c r="BN34" s="60">
        <v>0</v>
      </c>
      <c r="BO34" s="60">
        <v>-45705581.309999987</v>
      </c>
      <c r="BP34" s="60">
        <v>-45705581.309999987</v>
      </c>
      <c r="BQ34" s="60">
        <v>0</v>
      </c>
      <c r="BR34" s="60">
        <v>0</v>
      </c>
      <c r="BS34" s="60">
        <v>-272675251.28023916</v>
      </c>
      <c r="BT34" s="60">
        <v>-111466469.30000009</v>
      </c>
      <c r="BU34" s="60">
        <v>-136485744.10615635</v>
      </c>
      <c r="BV34" s="60">
        <v>-23111424.535294764</v>
      </c>
      <c r="BW34" s="60">
        <v>0</v>
      </c>
      <c r="BX34" s="60">
        <v>-12439967.513182972</v>
      </c>
      <c r="BY34" s="60">
        <v>-8474573.8896276988</v>
      </c>
      <c r="BZ34" s="60">
        <v>19772554.439999994</v>
      </c>
      <c r="CA34" s="60">
        <v>-469626.37597729097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-2285006.34</v>
      </c>
      <c r="CJ34" s="60">
        <v>-2285006.34</v>
      </c>
      <c r="CK34" s="60">
        <v>0</v>
      </c>
      <c r="CL34" s="60">
        <v>58428406.022959888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-7635826.9100000067</v>
      </c>
      <c r="E35" s="60">
        <v>-22681159.090000004</v>
      </c>
      <c r="F35" s="60">
        <v>151000165.97999999</v>
      </c>
      <c r="G35" s="60">
        <v>-173681325.06999999</v>
      </c>
      <c r="H35" s="60">
        <v>0</v>
      </c>
      <c r="I35" s="60">
        <v>15033720.299999997</v>
      </c>
      <c r="J35" s="60">
        <v>1844602.9599999785</v>
      </c>
      <c r="K35" s="60">
        <v>-142998425.99000001</v>
      </c>
      <c r="L35" s="60">
        <v>144843028.94999999</v>
      </c>
      <c r="M35" s="60">
        <v>13189117.340000018</v>
      </c>
      <c r="N35" s="60">
        <v>118536577.12</v>
      </c>
      <c r="O35" s="60">
        <v>-105347459.77999999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11611.879999999976</v>
      </c>
      <c r="AN35" s="60">
        <v>-197847.23</v>
      </c>
      <c r="AO35" s="60">
        <v>189248.11</v>
      </c>
      <c r="AP35" s="60">
        <v>0</v>
      </c>
      <c r="AQ35" s="60">
        <v>0</v>
      </c>
      <c r="AR35" s="60">
        <v>20211</v>
      </c>
      <c r="AS35" s="60">
        <v>-55250262.284799986</v>
      </c>
      <c r="AT35" s="60">
        <v>-17552624.339999989</v>
      </c>
      <c r="AU35" s="60">
        <v>-92670373.010000005</v>
      </c>
      <c r="AV35" s="60">
        <v>75117748.670000017</v>
      </c>
      <c r="AW35" s="60">
        <v>129710.91999999806</v>
      </c>
      <c r="AX35" s="60">
        <v>-2657808.2000000067</v>
      </c>
      <c r="AY35" s="60">
        <v>-35282536.040000007</v>
      </c>
      <c r="AZ35" s="60">
        <v>-35716909.040000007</v>
      </c>
      <c r="BA35" s="60">
        <v>-10092668</v>
      </c>
      <c r="BB35" s="60">
        <v>0</v>
      </c>
      <c r="BC35" s="60">
        <v>10527041</v>
      </c>
      <c r="BD35" s="60">
        <v>32624727.84</v>
      </c>
      <c r="BE35" s="60">
        <v>2787519.1200000048</v>
      </c>
      <c r="BF35" s="60">
        <v>26807714.340000004</v>
      </c>
      <c r="BG35" s="60">
        <v>28615117.34</v>
      </c>
      <c r="BH35" s="60">
        <v>6191056</v>
      </c>
      <c r="BI35" s="60">
        <v>0</v>
      </c>
      <c r="BJ35" s="60">
        <v>-7998459</v>
      </c>
      <c r="BK35" s="60">
        <v>-24020195.219999999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-35277663.964799993</v>
      </c>
      <c r="BT35" s="60">
        <v>-30948124.789999995</v>
      </c>
      <c r="BU35" s="60">
        <v>-12684794.748</v>
      </c>
      <c r="BV35" s="60">
        <v>-7226551.7802000009</v>
      </c>
      <c r="BW35" s="60">
        <v>0</v>
      </c>
      <c r="BX35" s="60">
        <v>-1179862.5666</v>
      </c>
      <c r="BY35" s="60">
        <v>0</v>
      </c>
      <c r="BZ35" s="60">
        <v>16761669.92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-2549684.9</v>
      </c>
      <c r="CJ35" s="60">
        <v>-2549684.9</v>
      </c>
      <c r="CK35" s="60">
        <v>0</v>
      </c>
      <c r="CL35" s="60">
        <v>-62886089.194799989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1122899525.4501946</v>
      </c>
      <c r="E37" s="60">
        <v>1070298176.1400001</v>
      </c>
      <c r="F37" s="60">
        <v>2300355033.25</v>
      </c>
      <c r="G37" s="60">
        <v>-1230056857.1099999</v>
      </c>
      <c r="H37" s="60">
        <v>0</v>
      </c>
      <c r="I37" s="60">
        <v>-276156682.44000018</v>
      </c>
      <c r="J37" s="60">
        <v>-485073852.00000024</v>
      </c>
      <c r="K37" s="60">
        <v>-1939856588.24</v>
      </c>
      <c r="L37" s="60">
        <v>1454782736.2399998</v>
      </c>
      <c r="M37" s="60">
        <v>208917169.56000006</v>
      </c>
      <c r="N37" s="60">
        <v>594011549.66000009</v>
      </c>
      <c r="O37" s="60">
        <v>-385094380.10000002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327697807.83019477</v>
      </c>
      <c r="AA37" s="60">
        <v>327697807.83019477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52635.59</v>
      </c>
      <c r="AK37" s="60">
        <v>52635.59</v>
      </c>
      <c r="AL37" s="60">
        <v>0</v>
      </c>
      <c r="AM37" s="60">
        <v>1007588.3300000057</v>
      </c>
      <c r="AN37" s="60">
        <v>44644073.700000003</v>
      </c>
      <c r="AO37" s="60">
        <v>18765</v>
      </c>
      <c r="AP37" s="60">
        <v>0</v>
      </c>
      <c r="AQ37" s="60">
        <v>0</v>
      </c>
      <c r="AR37" s="60">
        <v>-43655250.369999997</v>
      </c>
      <c r="AS37" s="60">
        <v>-796679546.64979672</v>
      </c>
      <c r="AT37" s="60">
        <v>-223362191.31000006</v>
      </c>
      <c r="AU37" s="60">
        <v>-247701620.54000005</v>
      </c>
      <c r="AV37" s="60">
        <v>24339429.230000004</v>
      </c>
      <c r="AW37" s="60">
        <v>-60863655.520000041</v>
      </c>
      <c r="AX37" s="60">
        <v>-28400620.080000043</v>
      </c>
      <c r="AY37" s="60">
        <v>-435942164.90000004</v>
      </c>
      <c r="AZ37" s="60">
        <v>-501709417.72000003</v>
      </c>
      <c r="BA37" s="60">
        <v>-48046181.130000003</v>
      </c>
      <c r="BB37" s="60">
        <v>0</v>
      </c>
      <c r="BC37" s="60">
        <v>113813433.95</v>
      </c>
      <c r="BD37" s="60">
        <v>407541544.81999999</v>
      </c>
      <c r="BE37" s="60">
        <v>-32463035.439999998</v>
      </c>
      <c r="BF37" s="60">
        <v>82063554.090000004</v>
      </c>
      <c r="BG37" s="60">
        <v>97838684.640000001</v>
      </c>
      <c r="BH37" s="60">
        <v>5649580.4400000004</v>
      </c>
      <c r="BI37" s="60">
        <v>0</v>
      </c>
      <c r="BJ37" s="60">
        <v>-21424710.989999998</v>
      </c>
      <c r="BK37" s="60">
        <v>-114526589.53</v>
      </c>
      <c r="BL37" s="60">
        <v>0</v>
      </c>
      <c r="BM37" s="60">
        <v>0</v>
      </c>
      <c r="BN37" s="60">
        <v>0</v>
      </c>
      <c r="BO37" s="60">
        <v>-90244808.280000001</v>
      </c>
      <c r="BP37" s="60">
        <v>-90244808.280000001</v>
      </c>
      <c r="BQ37" s="60">
        <v>0</v>
      </c>
      <c r="BR37" s="60">
        <v>0</v>
      </c>
      <c r="BS37" s="60">
        <v>-422208891.53979665</v>
      </c>
      <c r="BT37" s="60">
        <v>-313304121.69999999</v>
      </c>
      <c r="BU37" s="60">
        <v>-92125281.724725872</v>
      </c>
      <c r="BV37" s="60">
        <v>-3819683.0205795048</v>
      </c>
      <c r="BW37" s="60">
        <v>0</v>
      </c>
      <c r="BX37" s="60">
        <v>-10400224.010881942</v>
      </c>
      <c r="BY37" s="60">
        <v>-27818173.289878942</v>
      </c>
      <c r="BZ37" s="60">
        <v>32919323.760000002</v>
      </c>
      <c r="CA37" s="60">
        <v>-7660731.553730323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326219978.80039787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238202080.78000003</v>
      </c>
      <c r="E38" s="60">
        <v>140726044.65000004</v>
      </c>
      <c r="F38" s="60">
        <v>564624684.61000001</v>
      </c>
      <c r="G38" s="60">
        <v>-423898639.95999998</v>
      </c>
      <c r="H38" s="60">
        <v>0</v>
      </c>
      <c r="I38" s="60">
        <v>15562755.949999988</v>
      </c>
      <c r="J38" s="60">
        <v>-7743314.9600000381</v>
      </c>
      <c r="K38" s="60">
        <v>-572899489.11000001</v>
      </c>
      <c r="L38" s="60">
        <v>565156174.14999998</v>
      </c>
      <c r="M38" s="60">
        <v>23306070.910000026</v>
      </c>
      <c r="N38" s="60">
        <v>370872673.55000001</v>
      </c>
      <c r="O38" s="60">
        <v>-347566602.63999999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79369810.560000002</v>
      </c>
      <c r="AA38" s="60">
        <v>72296964.149999991</v>
      </c>
      <c r="AB38" s="60">
        <v>3226293.7199999997</v>
      </c>
      <c r="AC38" s="60">
        <v>4418566.9000000004</v>
      </c>
      <c r="AD38" s="60">
        <v>-572014.21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2543469.62</v>
      </c>
      <c r="AN38" s="60">
        <v>2446979.9500000002</v>
      </c>
      <c r="AO38" s="60">
        <v>153319.29</v>
      </c>
      <c r="AP38" s="60">
        <v>0</v>
      </c>
      <c r="AQ38" s="60">
        <v>0</v>
      </c>
      <c r="AR38" s="60">
        <v>-56829.619999999995</v>
      </c>
      <c r="AS38" s="60">
        <v>-173906593.11000001</v>
      </c>
      <c r="AT38" s="60">
        <v>-75420968.060000002</v>
      </c>
      <c r="AU38" s="60">
        <v>-76159784.609999999</v>
      </c>
      <c r="AV38" s="60">
        <v>738816.54999999981</v>
      </c>
      <c r="AW38" s="60">
        <v>-7908261.0400000121</v>
      </c>
      <c r="AX38" s="60">
        <v>-8202314.2300000116</v>
      </c>
      <c r="AY38" s="60">
        <v>-33073362.780000009</v>
      </c>
      <c r="AZ38" s="60">
        <v>-18502632.120000001</v>
      </c>
      <c r="BA38" s="60">
        <v>-22343441.170000002</v>
      </c>
      <c r="BB38" s="60">
        <v>0</v>
      </c>
      <c r="BC38" s="60">
        <v>7772710.5099999998</v>
      </c>
      <c r="BD38" s="60">
        <v>24871048.549999997</v>
      </c>
      <c r="BE38" s="60">
        <v>294053.18999999948</v>
      </c>
      <c r="BF38" s="60">
        <v>8293347.9199999999</v>
      </c>
      <c r="BG38" s="60">
        <v>4180071.62</v>
      </c>
      <c r="BH38" s="60">
        <v>6062330.9700000007</v>
      </c>
      <c r="BI38" s="60">
        <v>0</v>
      </c>
      <c r="BJ38" s="60">
        <v>-1949054.67</v>
      </c>
      <c r="BK38" s="60">
        <v>-7999294.7300000004</v>
      </c>
      <c r="BL38" s="60">
        <v>0</v>
      </c>
      <c r="BM38" s="60">
        <v>0</v>
      </c>
      <c r="BN38" s="60">
        <v>0</v>
      </c>
      <c r="BO38" s="60">
        <v>-16965836.299999997</v>
      </c>
      <c r="BP38" s="60">
        <v>-16965836.299999997</v>
      </c>
      <c r="BQ38" s="60">
        <v>0</v>
      </c>
      <c r="BR38" s="60">
        <v>0</v>
      </c>
      <c r="BS38" s="60">
        <v>-71289458.980000019</v>
      </c>
      <c r="BT38" s="60">
        <v>-97903821.410000011</v>
      </c>
      <c r="BU38" s="60">
        <v>-19854294.379999999</v>
      </c>
      <c r="BV38" s="60">
        <v>-4086339.23</v>
      </c>
      <c r="BW38" s="60">
        <v>0</v>
      </c>
      <c r="BX38" s="60">
        <v>-907627.79</v>
      </c>
      <c r="BY38" s="60">
        <v>-1413971.35</v>
      </c>
      <c r="BZ38" s="60">
        <v>61269609.609999992</v>
      </c>
      <c r="CA38" s="60">
        <v>-8393014.4299999997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-2322068.73</v>
      </c>
      <c r="CJ38" s="60">
        <v>-2322068.73</v>
      </c>
      <c r="CK38" s="60">
        <v>0</v>
      </c>
      <c r="CL38" s="60">
        <v>64295487.670000017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231284584.67689618</v>
      </c>
      <c r="E39" s="60">
        <v>37339647.589999974</v>
      </c>
      <c r="F39" s="60">
        <v>310589527.38000005</v>
      </c>
      <c r="G39" s="60">
        <v>-273249879.79000008</v>
      </c>
      <c r="H39" s="60">
        <v>0</v>
      </c>
      <c r="I39" s="60">
        <v>40845.370000183582</v>
      </c>
      <c r="J39" s="60">
        <v>122359547.60000008</v>
      </c>
      <c r="K39" s="60">
        <v>-444080943.84999996</v>
      </c>
      <c r="L39" s="60">
        <v>566440491.45000005</v>
      </c>
      <c r="M39" s="60">
        <v>-122318702.2299999</v>
      </c>
      <c r="N39" s="60">
        <v>398556783.05000007</v>
      </c>
      <c r="O39" s="60">
        <v>-520875485.27999997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193199431.47689602</v>
      </c>
      <c r="AA39" s="60">
        <v>213709508.86396801</v>
      </c>
      <c r="AB39" s="60">
        <v>19213983.680943999</v>
      </c>
      <c r="AC39" s="60">
        <v>-42304219.678032011</v>
      </c>
      <c r="AD39" s="60">
        <v>1438430.3034399999</v>
      </c>
      <c r="AE39" s="60">
        <v>0</v>
      </c>
      <c r="AF39" s="60">
        <v>1141728.3065759998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704660.24000000022</v>
      </c>
      <c r="AN39" s="60">
        <v>3149475.16</v>
      </c>
      <c r="AO39" s="60">
        <v>-2402224.2800000012</v>
      </c>
      <c r="AP39" s="60">
        <v>0</v>
      </c>
      <c r="AQ39" s="60">
        <v>0</v>
      </c>
      <c r="AR39" s="60">
        <v>-42590.639999998733</v>
      </c>
      <c r="AS39" s="60">
        <v>-61151328.095268995</v>
      </c>
      <c r="AT39" s="60">
        <v>-8268716.6799999997</v>
      </c>
      <c r="AU39" s="60">
        <v>-39675366.700000003</v>
      </c>
      <c r="AV39" s="60">
        <v>31406650.020000003</v>
      </c>
      <c r="AW39" s="60">
        <v>-19324727.409999996</v>
      </c>
      <c r="AX39" s="60">
        <v>-108159973.10000001</v>
      </c>
      <c r="AY39" s="60">
        <v>-187507909.30000001</v>
      </c>
      <c r="AZ39" s="60">
        <v>-121679776.53000002</v>
      </c>
      <c r="BA39" s="60">
        <v>-93884480.159999996</v>
      </c>
      <c r="BB39" s="60">
        <v>0</v>
      </c>
      <c r="BC39" s="60">
        <v>28056347.390000001</v>
      </c>
      <c r="BD39" s="60">
        <v>79347936.200000003</v>
      </c>
      <c r="BE39" s="60">
        <v>88835245.690000013</v>
      </c>
      <c r="BF39" s="60">
        <v>159785010</v>
      </c>
      <c r="BG39" s="60">
        <v>103484487.81999999</v>
      </c>
      <c r="BH39" s="60">
        <v>80296144.429999992</v>
      </c>
      <c r="BI39" s="60">
        <v>0</v>
      </c>
      <c r="BJ39" s="60">
        <v>-23995622.25</v>
      </c>
      <c r="BK39" s="60">
        <v>-70949764.309999987</v>
      </c>
      <c r="BL39" s="60">
        <v>0</v>
      </c>
      <c r="BM39" s="60">
        <v>0</v>
      </c>
      <c r="BN39" s="60">
        <v>0</v>
      </c>
      <c r="BO39" s="60">
        <v>-3449135.8899999987</v>
      </c>
      <c r="BP39" s="60">
        <v>-3449135.8899999987</v>
      </c>
      <c r="BQ39" s="60">
        <v>0</v>
      </c>
      <c r="BR39" s="60">
        <v>0</v>
      </c>
      <c r="BS39" s="60">
        <v>-30104686.725269001</v>
      </c>
      <c r="BT39" s="60">
        <v>-76561806.536393002</v>
      </c>
      <c r="BU39" s="60">
        <v>-6763386.7419689996</v>
      </c>
      <c r="BV39" s="60">
        <v>-9960850.564664999</v>
      </c>
      <c r="BW39" s="60">
        <v>0</v>
      </c>
      <c r="BX39" s="60">
        <v>-974686.79307999997</v>
      </c>
      <c r="BY39" s="60">
        <v>-5698524.3735419996</v>
      </c>
      <c r="BZ39" s="60">
        <v>69855127.320000008</v>
      </c>
      <c r="CA39" s="60">
        <v>-559.03562000000011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-4061.39</v>
      </c>
      <c r="CJ39" s="60">
        <v>-4061.39</v>
      </c>
      <c r="CK39" s="60">
        <v>0</v>
      </c>
      <c r="CL39" s="60">
        <v>170133256.58162719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44362044.770000026</v>
      </c>
      <c r="E40" s="60">
        <v>44501948.600000009</v>
      </c>
      <c r="F40" s="60">
        <v>144648797.34</v>
      </c>
      <c r="G40" s="60">
        <v>-100146848.73999999</v>
      </c>
      <c r="H40" s="60">
        <v>0</v>
      </c>
      <c r="I40" s="60">
        <v>-12505964.499999985</v>
      </c>
      <c r="J40" s="60">
        <v>-13815629.479999989</v>
      </c>
      <c r="K40" s="60">
        <v>-137170035.50999999</v>
      </c>
      <c r="L40" s="60">
        <v>123354406.03</v>
      </c>
      <c r="M40" s="60">
        <v>1309664.9800000042</v>
      </c>
      <c r="N40" s="60">
        <v>84368630.820000008</v>
      </c>
      <c r="O40" s="60">
        <v>-83058965.840000004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11970925.060000001</v>
      </c>
      <c r="AA40" s="60">
        <v>8034871.8200000003</v>
      </c>
      <c r="AB40" s="60">
        <v>574527.76</v>
      </c>
      <c r="AC40" s="60">
        <v>3361525.48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395135.6100000001</v>
      </c>
      <c r="AN40" s="60">
        <v>987839.04</v>
      </c>
      <c r="AO40" s="60">
        <v>-592703.42999999993</v>
      </c>
      <c r="AP40" s="60">
        <v>0</v>
      </c>
      <c r="AQ40" s="60">
        <v>0</v>
      </c>
      <c r="AR40" s="60">
        <v>0</v>
      </c>
      <c r="AS40" s="60">
        <v>-32833718.039999999</v>
      </c>
      <c r="AT40" s="60">
        <v>-9132675.7700000014</v>
      </c>
      <c r="AU40" s="60">
        <v>-23968918.150000002</v>
      </c>
      <c r="AV40" s="60">
        <v>14836242.380000001</v>
      </c>
      <c r="AW40" s="60">
        <v>1370067.9400000032</v>
      </c>
      <c r="AX40" s="60">
        <v>5152084.1400000006</v>
      </c>
      <c r="AY40" s="60">
        <v>-10404354.309999999</v>
      </c>
      <c r="AZ40" s="60">
        <v>-13341243.689999999</v>
      </c>
      <c r="BA40" s="60">
        <v>-572607.11</v>
      </c>
      <c r="BB40" s="60">
        <v>0</v>
      </c>
      <c r="BC40" s="60">
        <v>3509496.4899999998</v>
      </c>
      <c r="BD40" s="60">
        <v>15556438.449999999</v>
      </c>
      <c r="BE40" s="60">
        <v>-3782016.1999999974</v>
      </c>
      <c r="BF40" s="60">
        <v>6488267.0800000019</v>
      </c>
      <c r="BG40" s="60">
        <v>8205233.0100000007</v>
      </c>
      <c r="BH40" s="60">
        <v>471593.76</v>
      </c>
      <c r="BI40" s="60">
        <v>0</v>
      </c>
      <c r="BJ40" s="60">
        <v>-2188559.69</v>
      </c>
      <c r="BK40" s="60">
        <v>-10270283.279999999</v>
      </c>
      <c r="BL40" s="60">
        <v>0</v>
      </c>
      <c r="BM40" s="60">
        <v>0</v>
      </c>
      <c r="BN40" s="60">
        <v>0</v>
      </c>
      <c r="BO40" s="60">
        <v>-4596264.6499999994</v>
      </c>
      <c r="BP40" s="60">
        <v>-4596264.6499999994</v>
      </c>
      <c r="BQ40" s="60">
        <v>0</v>
      </c>
      <c r="BR40" s="60">
        <v>0</v>
      </c>
      <c r="BS40" s="60">
        <v>-20282798.220000003</v>
      </c>
      <c r="BT40" s="60">
        <v>-28817993.110000003</v>
      </c>
      <c r="BU40" s="60">
        <v>-4365521.17</v>
      </c>
      <c r="BV40" s="60">
        <v>-3248659.55</v>
      </c>
      <c r="BW40" s="60">
        <v>0</v>
      </c>
      <c r="BX40" s="60">
        <v>-751691.06</v>
      </c>
      <c r="BY40" s="60">
        <v>-950064.10000000009</v>
      </c>
      <c r="BZ40" s="60">
        <v>18074916.370000001</v>
      </c>
      <c r="CA40" s="60">
        <v>-223785.60000000001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-192047.33999999997</v>
      </c>
      <c r="CJ40" s="60">
        <v>-192047.33999999997</v>
      </c>
      <c r="CK40" s="60">
        <v>0</v>
      </c>
      <c r="CL40" s="60">
        <v>11528326.730000027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763760329.08342254</v>
      </c>
      <c r="E41" s="60">
        <v>854295243.12996185</v>
      </c>
      <c r="F41" s="60">
        <v>1672326259.4099617</v>
      </c>
      <c r="G41" s="60">
        <v>-818031016.27999985</v>
      </c>
      <c r="H41" s="60">
        <v>0</v>
      </c>
      <c r="I41" s="60">
        <v>-189151029.48999977</v>
      </c>
      <c r="J41" s="60">
        <v>-419740853.22999978</v>
      </c>
      <c r="K41" s="60">
        <v>-1668220907.8199999</v>
      </c>
      <c r="L41" s="60">
        <v>1248480054.5900002</v>
      </c>
      <c r="M41" s="60">
        <v>230589823.74000001</v>
      </c>
      <c r="N41" s="60">
        <v>663412318.88</v>
      </c>
      <c r="O41" s="60">
        <v>-432822495.13999999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88872768.273460507</v>
      </c>
      <c r="AA41" s="60">
        <v>88872768.273460507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2072715.53</v>
      </c>
      <c r="AK41" s="60">
        <v>2072715.53</v>
      </c>
      <c r="AL41" s="60">
        <v>0</v>
      </c>
      <c r="AM41" s="60">
        <v>7670631.6400000006</v>
      </c>
      <c r="AN41" s="60">
        <v>6584251.1900000004</v>
      </c>
      <c r="AO41" s="60">
        <v>-2274770.2800000003</v>
      </c>
      <c r="AP41" s="60">
        <v>0</v>
      </c>
      <c r="AQ41" s="60">
        <v>0</v>
      </c>
      <c r="AR41" s="60">
        <v>3361150.7300000004</v>
      </c>
      <c r="AS41" s="60">
        <v>-835273650.65999985</v>
      </c>
      <c r="AT41" s="60">
        <v>-96254093.629999995</v>
      </c>
      <c r="AU41" s="60">
        <v>-152188332.03</v>
      </c>
      <c r="AV41" s="60">
        <v>55934238.399999999</v>
      </c>
      <c r="AW41" s="60">
        <v>-79841435.499999985</v>
      </c>
      <c r="AX41" s="60">
        <v>-142855555.66999996</v>
      </c>
      <c r="AY41" s="60">
        <v>-313359594.00999999</v>
      </c>
      <c r="AZ41" s="60">
        <v>-167148809.02000001</v>
      </c>
      <c r="BA41" s="60">
        <v>-193289020.48999998</v>
      </c>
      <c r="BB41" s="60">
        <v>0</v>
      </c>
      <c r="BC41" s="60">
        <v>47078235.500000007</v>
      </c>
      <c r="BD41" s="60">
        <v>170504038.34000003</v>
      </c>
      <c r="BE41" s="60">
        <v>63014120.169999972</v>
      </c>
      <c r="BF41" s="60">
        <v>113368433.00999998</v>
      </c>
      <c r="BG41" s="60">
        <v>75581771.269999981</v>
      </c>
      <c r="BH41" s="60">
        <v>54765928.129999995</v>
      </c>
      <c r="BI41" s="60">
        <v>0</v>
      </c>
      <c r="BJ41" s="60">
        <v>-16979266.390000001</v>
      </c>
      <c r="BK41" s="60">
        <v>-50354312.840000004</v>
      </c>
      <c r="BL41" s="60">
        <v>0</v>
      </c>
      <c r="BM41" s="60">
        <v>0</v>
      </c>
      <c r="BN41" s="60">
        <v>0</v>
      </c>
      <c r="BO41" s="60">
        <v>-42850878.039999992</v>
      </c>
      <c r="BP41" s="60">
        <v>-42850878.039999992</v>
      </c>
      <c r="BQ41" s="60">
        <v>0</v>
      </c>
      <c r="BR41" s="60">
        <v>0</v>
      </c>
      <c r="BS41" s="60">
        <v>-616327243.48999989</v>
      </c>
      <c r="BT41" s="60">
        <v>-432760983.13999999</v>
      </c>
      <c r="BU41" s="60">
        <v>-143758645.95999998</v>
      </c>
      <c r="BV41" s="60">
        <v>-46855530.319999993</v>
      </c>
      <c r="BW41" s="60">
        <v>0</v>
      </c>
      <c r="BX41" s="60">
        <v>-39588954.330000006</v>
      </c>
      <c r="BY41" s="60">
        <v>-23717772.930000003</v>
      </c>
      <c r="BZ41" s="60">
        <v>78385894.519999996</v>
      </c>
      <c r="CA41" s="60">
        <v>-8031251.3300000001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-71513321.576577306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19498350.206511438</v>
      </c>
      <c r="E42" s="60">
        <v>14883951.110000014</v>
      </c>
      <c r="F42" s="60">
        <v>115694853.53999999</v>
      </c>
      <c r="G42" s="60">
        <v>-100810902.42999998</v>
      </c>
      <c r="H42" s="60">
        <v>0</v>
      </c>
      <c r="I42" s="60">
        <v>2042707.299999997</v>
      </c>
      <c r="J42" s="60">
        <v>-1063023.4999999851</v>
      </c>
      <c r="K42" s="60">
        <v>-120030839.27999997</v>
      </c>
      <c r="L42" s="60">
        <v>118967815.77999999</v>
      </c>
      <c r="M42" s="60">
        <v>3105730.7999999821</v>
      </c>
      <c r="N42" s="60">
        <v>54519481.37999998</v>
      </c>
      <c r="O42" s="60">
        <v>-51413750.579999998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1697656.786511424</v>
      </c>
      <c r="AA42" s="60">
        <v>1011955.7926499696</v>
      </c>
      <c r="AB42" s="60">
        <v>647313.10157431045</v>
      </c>
      <c r="AC42" s="60">
        <v>35322.224183876693</v>
      </c>
      <c r="AD42" s="60">
        <v>3065.6681032672313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874035.01000000164</v>
      </c>
      <c r="AN42" s="60">
        <v>2352517.1400000006</v>
      </c>
      <c r="AO42" s="60">
        <v>0</v>
      </c>
      <c r="AP42" s="60">
        <v>0</v>
      </c>
      <c r="AQ42" s="60">
        <v>0</v>
      </c>
      <c r="AR42" s="60">
        <v>-1478482.129999999</v>
      </c>
      <c r="AS42" s="60">
        <v>-72333774.113528714</v>
      </c>
      <c r="AT42" s="60">
        <v>-22686634.240000002</v>
      </c>
      <c r="AU42" s="60">
        <v>-22996387.07</v>
      </c>
      <c r="AV42" s="60">
        <v>309752.83</v>
      </c>
      <c r="AW42" s="60">
        <v>2366533.7699999991</v>
      </c>
      <c r="AX42" s="60">
        <v>2636051.879999999</v>
      </c>
      <c r="AY42" s="60">
        <v>-10383827.370000001</v>
      </c>
      <c r="AZ42" s="60">
        <v>-7096336.3900000025</v>
      </c>
      <c r="BA42" s="60">
        <v>-4841197.5299999993</v>
      </c>
      <c r="BB42" s="60">
        <v>0</v>
      </c>
      <c r="BC42" s="60">
        <v>1553706.5500000003</v>
      </c>
      <c r="BD42" s="60">
        <v>13019879.25</v>
      </c>
      <c r="BE42" s="60">
        <v>-269518.11000000004</v>
      </c>
      <c r="BF42" s="60">
        <v>8932.84</v>
      </c>
      <c r="BG42" s="60">
        <v>3284.16</v>
      </c>
      <c r="BH42" s="60">
        <v>6985.2800000000007</v>
      </c>
      <c r="BI42" s="60">
        <v>0</v>
      </c>
      <c r="BJ42" s="60">
        <v>-1336.6000000000001</v>
      </c>
      <c r="BK42" s="60">
        <v>-278450.95000000007</v>
      </c>
      <c r="BL42" s="60">
        <v>0</v>
      </c>
      <c r="BM42" s="60">
        <v>0</v>
      </c>
      <c r="BN42" s="60">
        <v>0</v>
      </c>
      <c r="BO42" s="60">
        <v>-1190148.1399999987</v>
      </c>
      <c r="BP42" s="60">
        <v>-1190148.1399999987</v>
      </c>
      <c r="BQ42" s="60">
        <v>0</v>
      </c>
      <c r="BR42" s="60">
        <v>0</v>
      </c>
      <c r="BS42" s="60">
        <v>-49054633.663528711</v>
      </c>
      <c r="BT42" s="60">
        <v>-27044479.120000012</v>
      </c>
      <c r="BU42" s="60">
        <v>-16930005.279086992</v>
      </c>
      <c r="BV42" s="60">
        <v>-11808835.801576167</v>
      </c>
      <c r="BW42" s="60">
        <v>0</v>
      </c>
      <c r="BX42" s="60">
        <v>-1343894.6817715594</v>
      </c>
      <c r="BY42" s="60">
        <v>-1044516.4610939798</v>
      </c>
      <c r="BZ42" s="60">
        <v>9117097.6799999978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-1768891.8400000003</v>
      </c>
      <c r="CJ42" s="60">
        <v>-1768891.8400000003</v>
      </c>
      <c r="CK42" s="60">
        <v>0</v>
      </c>
      <c r="CL42" s="60">
        <v>-52835423.907017276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2115416.8800000004</v>
      </c>
      <c r="E43" s="60">
        <v>-3549815.4599999995</v>
      </c>
      <c r="F43" s="60">
        <v>-3549815.4599999995</v>
      </c>
      <c r="G43" s="60">
        <v>0</v>
      </c>
      <c r="H43" s="60">
        <v>0</v>
      </c>
      <c r="I43" s="60">
        <v>5631409.7599999998</v>
      </c>
      <c r="J43" s="60">
        <v>6875206.9399999995</v>
      </c>
      <c r="K43" s="60">
        <v>0</v>
      </c>
      <c r="L43" s="60">
        <v>6875206.9399999995</v>
      </c>
      <c r="M43" s="60">
        <v>-1243797.18</v>
      </c>
      <c r="N43" s="60">
        <v>0</v>
      </c>
      <c r="O43" s="60">
        <v>-1243797.18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20868.39</v>
      </c>
      <c r="AK43" s="60">
        <v>20868.39</v>
      </c>
      <c r="AL43" s="60">
        <v>0</v>
      </c>
      <c r="AM43" s="60">
        <v>12954.189999999984</v>
      </c>
      <c r="AN43" s="60">
        <v>438370.99</v>
      </c>
      <c r="AO43" s="60">
        <v>-457359.82</v>
      </c>
      <c r="AP43" s="60">
        <v>0</v>
      </c>
      <c r="AQ43" s="60">
        <v>0</v>
      </c>
      <c r="AR43" s="60">
        <v>31943.02</v>
      </c>
      <c r="AS43" s="60">
        <v>-6184493.3397081085</v>
      </c>
      <c r="AT43" s="60">
        <v>-11722999.4</v>
      </c>
      <c r="AU43" s="60">
        <v>-13162522.66</v>
      </c>
      <c r="AV43" s="60">
        <v>1439523.26</v>
      </c>
      <c r="AW43" s="60">
        <v>12094278.829999998</v>
      </c>
      <c r="AX43" s="60">
        <v>18122161.289999995</v>
      </c>
      <c r="AY43" s="60">
        <v>-20401777.690000001</v>
      </c>
      <c r="AZ43" s="60">
        <v>-20401777.690000001</v>
      </c>
      <c r="BA43" s="60">
        <v>0</v>
      </c>
      <c r="BB43" s="60">
        <v>0</v>
      </c>
      <c r="BC43" s="60">
        <v>0</v>
      </c>
      <c r="BD43" s="60">
        <v>38523938.979999997</v>
      </c>
      <c r="BE43" s="60">
        <v>-6027882.4599999972</v>
      </c>
      <c r="BF43" s="60">
        <v>14760296.260000002</v>
      </c>
      <c r="BG43" s="60">
        <v>14760296.260000002</v>
      </c>
      <c r="BH43" s="60">
        <v>0</v>
      </c>
      <c r="BI43" s="60">
        <v>0</v>
      </c>
      <c r="BJ43" s="60">
        <v>0</v>
      </c>
      <c r="BK43" s="60">
        <v>-20788178.719999999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-6482913.3597081061</v>
      </c>
      <c r="BT43" s="60">
        <v>-408950.63999999996</v>
      </c>
      <c r="BU43" s="60">
        <v>-4604871.7071413277</v>
      </c>
      <c r="BV43" s="60">
        <v>-1833437.9282503282</v>
      </c>
      <c r="BW43" s="60">
        <v>0</v>
      </c>
      <c r="BX43" s="60">
        <v>-15471.606813107715</v>
      </c>
      <c r="BY43" s="60">
        <v>-95620.177503343948</v>
      </c>
      <c r="BZ43" s="60">
        <v>475438.7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-72859.41</v>
      </c>
      <c r="CJ43" s="60">
        <v>-72859.41</v>
      </c>
      <c r="CK43" s="60">
        <v>0</v>
      </c>
      <c r="CL43" s="60">
        <v>-4069076.4597081081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-5558917.4003284052</v>
      </c>
      <c r="E44" s="60">
        <v>-2532495.7900000028</v>
      </c>
      <c r="F44" s="60">
        <v>18890678.789999999</v>
      </c>
      <c r="G44" s="60">
        <v>-21423174.580000002</v>
      </c>
      <c r="H44" s="60">
        <v>0</v>
      </c>
      <c r="I44" s="60">
        <v>-4915064.5899999943</v>
      </c>
      <c r="J44" s="60">
        <v>4408077.8000000045</v>
      </c>
      <c r="K44" s="60">
        <v>-19683551.579999998</v>
      </c>
      <c r="L44" s="60">
        <v>24091629.380000003</v>
      </c>
      <c r="M44" s="60">
        <v>-9323142.3899999987</v>
      </c>
      <c r="N44" s="60">
        <v>7983115.0600000005</v>
      </c>
      <c r="O44" s="60">
        <v>-17306257.449999999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1888642.9796715921</v>
      </c>
      <c r="AA44" s="60">
        <v>1463942.5571853365</v>
      </c>
      <c r="AB44" s="60">
        <v>0</v>
      </c>
      <c r="AC44" s="60">
        <v>0</v>
      </c>
      <c r="AD44" s="60">
        <v>22176.274541819614</v>
      </c>
      <c r="AE44" s="60">
        <v>0</v>
      </c>
      <c r="AF44" s="60">
        <v>0</v>
      </c>
      <c r="AG44" s="60">
        <v>0</v>
      </c>
      <c r="AH44" s="60">
        <v>0</v>
      </c>
      <c r="AI44" s="60">
        <v>402524.147944436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-21481591.459711943</v>
      </c>
      <c r="AT44" s="60">
        <v>-1007635.27</v>
      </c>
      <c r="AU44" s="60">
        <v>-1007796.0700000001</v>
      </c>
      <c r="AV44" s="60">
        <v>160.80000000000001</v>
      </c>
      <c r="AW44" s="60">
        <v>110789.93000000011</v>
      </c>
      <c r="AX44" s="60">
        <v>-230919.60999999987</v>
      </c>
      <c r="AY44" s="60">
        <v>-813533.90999999992</v>
      </c>
      <c r="AZ44" s="60">
        <v>-638624.90999999992</v>
      </c>
      <c r="BA44" s="60">
        <v>-296636</v>
      </c>
      <c r="BB44" s="60">
        <v>0</v>
      </c>
      <c r="BC44" s="60">
        <v>121727</v>
      </c>
      <c r="BD44" s="60">
        <v>582614.30000000005</v>
      </c>
      <c r="BE44" s="60">
        <v>341709.54</v>
      </c>
      <c r="BF44" s="60">
        <v>364403.49</v>
      </c>
      <c r="BG44" s="60">
        <v>330059.49</v>
      </c>
      <c r="BH44" s="60">
        <v>88869</v>
      </c>
      <c r="BI44" s="60">
        <v>0</v>
      </c>
      <c r="BJ44" s="60">
        <v>-54525</v>
      </c>
      <c r="BK44" s="60">
        <v>-22693.95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-20191045.049711943</v>
      </c>
      <c r="BT44" s="60">
        <v>-2617638.0300000003</v>
      </c>
      <c r="BU44" s="60">
        <v>-9973830.4887249433</v>
      </c>
      <c r="BV44" s="60">
        <v>-7636360.2576396372</v>
      </c>
      <c r="BW44" s="60">
        <v>0</v>
      </c>
      <c r="BX44" s="60">
        <v>-59804.098938223317</v>
      </c>
      <c r="BY44" s="60">
        <v>-1134599.0544091405</v>
      </c>
      <c r="BZ44" s="60">
        <v>1231186.8799999999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-393701.07</v>
      </c>
      <c r="CJ44" s="60">
        <v>-393701.07</v>
      </c>
      <c r="CK44" s="60">
        <v>0</v>
      </c>
      <c r="CL44" s="60">
        <v>-27040508.860040348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99263769.520000011</v>
      </c>
      <c r="E45" s="60">
        <v>72969029.25000003</v>
      </c>
      <c r="F45" s="60">
        <v>334708965.84000003</v>
      </c>
      <c r="G45" s="60">
        <v>-261739936.59</v>
      </c>
      <c r="H45" s="60">
        <v>0</v>
      </c>
      <c r="I45" s="60">
        <v>-24759335.450000018</v>
      </c>
      <c r="J45" s="60">
        <v>-3633902.9599999785</v>
      </c>
      <c r="K45" s="60">
        <v>-352814031.38</v>
      </c>
      <c r="L45" s="60">
        <v>349180128.42000002</v>
      </c>
      <c r="M45" s="60">
        <v>-21125432.490000039</v>
      </c>
      <c r="N45" s="60">
        <v>264485286.66999999</v>
      </c>
      <c r="O45" s="60">
        <v>-285610719.16000003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52122639.619999997</v>
      </c>
      <c r="AA45" s="60">
        <v>4584357.8599999994</v>
      </c>
      <c r="AB45" s="60">
        <v>0</v>
      </c>
      <c r="AC45" s="60">
        <v>43679273.859999999</v>
      </c>
      <c r="AD45" s="60">
        <v>3842524.97</v>
      </c>
      <c r="AE45" s="60">
        <v>0</v>
      </c>
      <c r="AF45" s="60">
        <v>0</v>
      </c>
      <c r="AG45" s="60">
        <v>0</v>
      </c>
      <c r="AH45" s="60">
        <v>16482.93</v>
      </c>
      <c r="AI45" s="60">
        <v>0</v>
      </c>
      <c r="AJ45" s="60">
        <v>0</v>
      </c>
      <c r="AK45" s="60">
        <v>0</v>
      </c>
      <c r="AL45" s="60">
        <v>0</v>
      </c>
      <c r="AM45" s="60">
        <v>-1068563.8999999999</v>
      </c>
      <c r="AN45" s="60">
        <v>2959264.16</v>
      </c>
      <c r="AO45" s="60">
        <v>0</v>
      </c>
      <c r="AP45" s="60">
        <v>0</v>
      </c>
      <c r="AQ45" s="60">
        <v>0</v>
      </c>
      <c r="AR45" s="60">
        <v>-4027828.06</v>
      </c>
      <c r="AS45" s="60">
        <v>-51851220.266078584</v>
      </c>
      <c r="AT45" s="60">
        <v>-21082523.440000001</v>
      </c>
      <c r="AU45" s="60">
        <v>-21082523.440000001</v>
      </c>
      <c r="AV45" s="60">
        <v>0</v>
      </c>
      <c r="AW45" s="60">
        <v>-2128088.8600000013</v>
      </c>
      <c r="AX45" s="60">
        <v>-2128088.8600000013</v>
      </c>
      <c r="AY45" s="60">
        <v>-14026023.760000002</v>
      </c>
      <c r="AZ45" s="60">
        <v>-9132501.3400000017</v>
      </c>
      <c r="BA45" s="60">
        <v>-6952496.6199999992</v>
      </c>
      <c r="BB45" s="60">
        <v>0</v>
      </c>
      <c r="BC45" s="60">
        <v>2058974.2</v>
      </c>
      <c r="BD45" s="60">
        <v>11897934.9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-9996587.4700000007</v>
      </c>
      <c r="BP45" s="60">
        <v>-9996587.4700000007</v>
      </c>
      <c r="BQ45" s="60">
        <v>0</v>
      </c>
      <c r="BR45" s="60">
        <v>0</v>
      </c>
      <c r="BS45" s="60">
        <v>-18113885.756078575</v>
      </c>
      <c r="BT45" s="60">
        <v>-56292244.920000002</v>
      </c>
      <c r="BU45" s="60">
        <v>-2734714.5597550818</v>
      </c>
      <c r="BV45" s="60">
        <v>-237740.5532768488</v>
      </c>
      <c r="BW45" s="60">
        <v>0</v>
      </c>
      <c r="BX45" s="60">
        <v>-1126683.5887669844</v>
      </c>
      <c r="BY45" s="60">
        <v>-1728568.6874041623</v>
      </c>
      <c r="BZ45" s="60">
        <v>44674017.780000001</v>
      </c>
      <c r="CA45" s="60">
        <v>-667951.22687549493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-530134.74</v>
      </c>
      <c r="CJ45" s="60">
        <v>-530134.74</v>
      </c>
      <c r="CK45" s="60">
        <v>0</v>
      </c>
      <c r="CL45" s="60">
        <v>47412549.253921427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3554045.2899999991</v>
      </c>
      <c r="E48" s="60">
        <v>-870811.69999999925</v>
      </c>
      <c r="F48" s="60">
        <v>5955564.96</v>
      </c>
      <c r="G48" s="60">
        <v>-6826376.6599999992</v>
      </c>
      <c r="H48" s="60">
        <v>0</v>
      </c>
      <c r="I48" s="60">
        <v>4334452.6099999985</v>
      </c>
      <c r="J48" s="60">
        <v>2591811.6099999985</v>
      </c>
      <c r="K48" s="60">
        <v>-6979074.04</v>
      </c>
      <c r="L48" s="60">
        <v>9570885.6499999985</v>
      </c>
      <c r="M48" s="60">
        <v>1742641</v>
      </c>
      <c r="N48" s="60">
        <v>6002587</v>
      </c>
      <c r="O48" s="60">
        <v>-4259946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1798.76</v>
      </c>
      <c r="AA48" s="60">
        <v>767.74</v>
      </c>
      <c r="AB48" s="60">
        <v>0</v>
      </c>
      <c r="AC48" s="60">
        <v>915.47</v>
      </c>
      <c r="AD48" s="60">
        <v>115.55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88605.62</v>
      </c>
      <c r="AN48" s="60">
        <v>88605.62</v>
      </c>
      <c r="AO48" s="60">
        <v>0</v>
      </c>
      <c r="AP48" s="60">
        <v>0</v>
      </c>
      <c r="AQ48" s="60">
        <v>0</v>
      </c>
      <c r="AR48" s="60">
        <v>0</v>
      </c>
      <c r="AS48" s="60">
        <v>-18201133.559999999</v>
      </c>
      <c r="AT48" s="60">
        <v>-79300.77</v>
      </c>
      <c r="AU48" s="60">
        <v>-79300.77</v>
      </c>
      <c r="AV48" s="60">
        <v>0</v>
      </c>
      <c r="AW48" s="60">
        <v>-967386.70000000019</v>
      </c>
      <c r="AX48" s="60">
        <v>-807386.70000000019</v>
      </c>
      <c r="AY48" s="60">
        <v>-5601233.7700000005</v>
      </c>
      <c r="AZ48" s="60">
        <v>-163472.48000000001</v>
      </c>
      <c r="BA48" s="60">
        <v>-6209778</v>
      </c>
      <c r="BB48" s="60">
        <v>0</v>
      </c>
      <c r="BC48" s="60">
        <v>772016.71000000008</v>
      </c>
      <c r="BD48" s="60">
        <v>4793847.07</v>
      </c>
      <c r="BE48" s="60">
        <v>-160000</v>
      </c>
      <c r="BF48" s="60">
        <v>-70884.5</v>
      </c>
      <c r="BG48" s="60">
        <v>-70884.5</v>
      </c>
      <c r="BH48" s="60">
        <v>0</v>
      </c>
      <c r="BI48" s="60">
        <v>0</v>
      </c>
      <c r="BJ48" s="60">
        <v>0</v>
      </c>
      <c r="BK48" s="60">
        <v>-89115.5</v>
      </c>
      <c r="BL48" s="60">
        <v>0</v>
      </c>
      <c r="BM48" s="60">
        <v>0</v>
      </c>
      <c r="BN48" s="60">
        <v>0</v>
      </c>
      <c r="BO48" s="60">
        <v>-11502</v>
      </c>
      <c r="BP48" s="60">
        <v>-11502</v>
      </c>
      <c r="BQ48" s="60">
        <v>0</v>
      </c>
      <c r="BR48" s="60">
        <v>0</v>
      </c>
      <c r="BS48" s="60">
        <v>-17142944.09</v>
      </c>
      <c r="BT48" s="60">
        <v>-13893456.910000002</v>
      </c>
      <c r="BU48" s="60">
        <v>-1007337.9099999999</v>
      </c>
      <c r="BV48" s="60">
        <v>-1728163.2</v>
      </c>
      <c r="BW48" s="60">
        <v>0</v>
      </c>
      <c r="BX48" s="60">
        <v>-24446.949999999997</v>
      </c>
      <c r="BY48" s="60">
        <v>-389489.38</v>
      </c>
      <c r="BZ48" s="60">
        <v>-100049.73999999999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-14647088.27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105700715.00999998</v>
      </c>
      <c r="E49" s="60">
        <v>62373180.739999995</v>
      </c>
      <c r="F49" s="60">
        <v>128607179.19</v>
      </c>
      <c r="G49" s="60">
        <v>-66233998.450000003</v>
      </c>
      <c r="H49" s="60">
        <v>0</v>
      </c>
      <c r="I49" s="60">
        <v>-11738288.99000001</v>
      </c>
      <c r="J49" s="60">
        <v>-13525559.49000001</v>
      </c>
      <c r="K49" s="60">
        <v>-127651197.04000001</v>
      </c>
      <c r="L49" s="60">
        <v>114125637.55</v>
      </c>
      <c r="M49" s="60">
        <v>1787270.5</v>
      </c>
      <c r="N49" s="60">
        <v>28619904.569999997</v>
      </c>
      <c r="O49" s="60">
        <v>-26832634.069999997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54569754.659999996</v>
      </c>
      <c r="AA49" s="60">
        <v>52775262.579999998</v>
      </c>
      <c r="AB49" s="60">
        <v>0</v>
      </c>
      <c r="AC49" s="60">
        <v>0</v>
      </c>
      <c r="AD49" s="60">
        <v>1794492.0799999998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496068.6</v>
      </c>
      <c r="AN49" s="60">
        <v>925028.86</v>
      </c>
      <c r="AO49" s="60">
        <v>-428960.26</v>
      </c>
      <c r="AP49" s="60">
        <v>0</v>
      </c>
      <c r="AQ49" s="60">
        <v>0</v>
      </c>
      <c r="AR49" s="60">
        <v>0</v>
      </c>
      <c r="AS49" s="60">
        <v>-86082310.770000011</v>
      </c>
      <c r="AT49" s="60">
        <v>-10729879.179999998</v>
      </c>
      <c r="AU49" s="60">
        <v>-10733513.739999998</v>
      </c>
      <c r="AV49" s="60">
        <v>3634.56</v>
      </c>
      <c r="AW49" s="60">
        <v>4761044.7200000007</v>
      </c>
      <c r="AX49" s="60">
        <v>5573131.870000001</v>
      </c>
      <c r="AY49" s="60">
        <v>-8061650</v>
      </c>
      <c r="AZ49" s="60">
        <v>-7720928.2199999997</v>
      </c>
      <c r="BA49" s="60">
        <v>-340721.78</v>
      </c>
      <c r="BB49" s="60">
        <v>0</v>
      </c>
      <c r="BC49" s="60">
        <v>0</v>
      </c>
      <c r="BD49" s="60">
        <v>13634781.870000001</v>
      </c>
      <c r="BE49" s="60">
        <v>-812087.15</v>
      </c>
      <c r="BF49" s="60">
        <v>42218.47</v>
      </c>
      <c r="BG49" s="60">
        <v>0</v>
      </c>
      <c r="BH49" s="60">
        <v>42218.47</v>
      </c>
      <c r="BI49" s="60">
        <v>0</v>
      </c>
      <c r="BJ49" s="60">
        <v>0</v>
      </c>
      <c r="BK49" s="60">
        <v>-854305.62</v>
      </c>
      <c r="BL49" s="60">
        <v>0</v>
      </c>
      <c r="BM49" s="60">
        <v>0</v>
      </c>
      <c r="BN49" s="60">
        <v>0</v>
      </c>
      <c r="BO49" s="60">
        <v>-7308756.169999999</v>
      </c>
      <c r="BP49" s="60">
        <v>-7308756.169999999</v>
      </c>
      <c r="BQ49" s="60">
        <v>0</v>
      </c>
      <c r="BR49" s="60">
        <v>0</v>
      </c>
      <c r="BS49" s="60">
        <v>-71198777.290000021</v>
      </c>
      <c r="BT49" s="60">
        <v>-41761578.290000007</v>
      </c>
      <c r="BU49" s="60">
        <v>-26921721.940000001</v>
      </c>
      <c r="BV49" s="60">
        <v>-331003.86999999994</v>
      </c>
      <c r="BW49" s="60">
        <v>0</v>
      </c>
      <c r="BX49" s="60">
        <v>-39137.81</v>
      </c>
      <c r="BY49" s="60">
        <v>-5776592.29</v>
      </c>
      <c r="BZ49" s="60">
        <v>4704393.3900000006</v>
      </c>
      <c r="CA49" s="60">
        <v>-1073136.48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-1605942.8499999999</v>
      </c>
      <c r="CJ49" s="60">
        <v>-1605942.8499999999</v>
      </c>
      <c r="CK49" s="60">
        <v>0</v>
      </c>
      <c r="CL49" s="60">
        <v>19618404.239999965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13821421.67000003</v>
      </c>
      <c r="E50" s="60">
        <v>11867593.930000007</v>
      </c>
      <c r="F50" s="60">
        <v>57136266.000000007</v>
      </c>
      <c r="G50" s="60">
        <v>-45268672.07</v>
      </c>
      <c r="H50" s="60">
        <v>0</v>
      </c>
      <c r="I50" s="60">
        <v>-176223.63999997824</v>
      </c>
      <c r="J50" s="60">
        <v>34073707.330000013</v>
      </c>
      <c r="K50" s="60">
        <v>-73795775.969999999</v>
      </c>
      <c r="L50" s="60">
        <v>107869483.30000001</v>
      </c>
      <c r="M50" s="60">
        <v>-34249930.969999991</v>
      </c>
      <c r="N50" s="60">
        <v>60780340.780000009</v>
      </c>
      <c r="O50" s="60">
        <v>-95030271.75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1922528.6499999997</v>
      </c>
      <c r="AA50" s="60">
        <v>1513764.6399999997</v>
      </c>
      <c r="AB50" s="60">
        <v>0</v>
      </c>
      <c r="AC50" s="60">
        <v>0</v>
      </c>
      <c r="AD50" s="60">
        <v>408764.00999999995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207522.73</v>
      </c>
      <c r="AN50" s="60">
        <v>207522.73</v>
      </c>
      <c r="AO50" s="60">
        <v>0</v>
      </c>
      <c r="AP50" s="60">
        <v>0</v>
      </c>
      <c r="AQ50" s="60">
        <v>0</v>
      </c>
      <c r="AR50" s="60">
        <v>0</v>
      </c>
      <c r="AS50" s="60">
        <v>-23250331.310000002</v>
      </c>
      <c r="AT50" s="60">
        <v>-1969890.7499999998</v>
      </c>
      <c r="AU50" s="60">
        <v>-2556241.9299999997</v>
      </c>
      <c r="AV50" s="60">
        <v>586351.17999999993</v>
      </c>
      <c r="AW50" s="60">
        <v>1732600.0699999928</v>
      </c>
      <c r="AX50" s="60">
        <v>-1852883.200000003</v>
      </c>
      <c r="AY50" s="60">
        <v>-22617754.580000002</v>
      </c>
      <c r="AZ50" s="60">
        <v>-1821821.53</v>
      </c>
      <c r="BA50" s="60">
        <v>-24180172.060000002</v>
      </c>
      <c r="BB50" s="60">
        <v>0</v>
      </c>
      <c r="BC50" s="60">
        <v>3384239.0100000002</v>
      </c>
      <c r="BD50" s="60">
        <v>20764871.379999999</v>
      </c>
      <c r="BE50" s="60">
        <v>3585483.2699999958</v>
      </c>
      <c r="BF50" s="60">
        <v>21058924.619999997</v>
      </c>
      <c r="BG50" s="60">
        <v>1349977.43</v>
      </c>
      <c r="BH50" s="60">
        <v>22859942.299999997</v>
      </c>
      <c r="BI50" s="60">
        <v>0</v>
      </c>
      <c r="BJ50" s="60">
        <v>-3150995.11</v>
      </c>
      <c r="BK50" s="60">
        <v>-17473441.350000001</v>
      </c>
      <c r="BL50" s="60">
        <v>0</v>
      </c>
      <c r="BM50" s="60">
        <v>0</v>
      </c>
      <c r="BN50" s="60">
        <v>0</v>
      </c>
      <c r="BO50" s="60">
        <v>-610999.25999999978</v>
      </c>
      <c r="BP50" s="60">
        <v>-610999.25999999978</v>
      </c>
      <c r="BQ50" s="60">
        <v>0</v>
      </c>
      <c r="BR50" s="60">
        <v>0</v>
      </c>
      <c r="BS50" s="60">
        <v>-22211311.919999998</v>
      </c>
      <c r="BT50" s="60">
        <v>-11893893.290000001</v>
      </c>
      <c r="BU50" s="60">
        <v>-7354956.8300000001</v>
      </c>
      <c r="BV50" s="60">
        <v>-5111425.03</v>
      </c>
      <c r="BW50" s="60">
        <v>0</v>
      </c>
      <c r="BX50" s="60">
        <v>-11326050.120000001</v>
      </c>
      <c r="BY50" s="60">
        <v>-515387.66</v>
      </c>
      <c r="BZ50" s="60">
        <v>13990401.010000002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-190729.45</v>
      </c>
      <c r="CJ50" s="60">
        <v>-190729.45</v>
      </c>
      <c r="CK50" s="60">
        <v>0</v>
      </c>
      <c r="CL50" s="60">
        <v>-9428909.6399999727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67556.53</v>
      </c>
      <c r="G51" s="60">
        <v>-67556.53</v>
      </c>
      <c r="H51" s="60">
        <v>0</v>
      </c>
      <c r="I51" s="60">
        <v>0</v>
      </c>
      <c r="J51" s="60">
        <v>65541.34</v>
      </c>
      <c r="K51" s="60">
        <v>-94022.6</v>
      </c>
      <c r="L51" s="60">
        <v>159563.94</v>
      </c>
      <c r="M51" s="60">
        <v>-65541.34</v>
      </c>
      <c r="N51" s="60">
        <v>94022.6</v>
      </c>
      <c r="O51" s="60">
        <v>-159563.94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-394.16725167878235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-394.16725167878235</v>
      </c>
      <c r="BT51" s="60">
        <v>-5416.8399999999992</v>
      </c>
      <c r="BU51" s="60">
        <v>-11801.047145351798</v>
      </c>
      <c r="BV51" s="60">
        <v>-1981.6251665806974</v>
      </c>
      <c r="BW51" s="60">
        <v>0</v>
      </c>
      <c r="BX51" s="60">
        <v>-1856.6714261771854</v>
      </c>
      <c r="BY51" s="60">
        <v>-762.08044350821228</v>
      </c>
      <c r="BZ51" s="60">
        <v>22109.780000000002</v>
      </c>
      <c r="CA51" s="60">
        <v>-685.68307006089367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-394.16725167878235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5627232411.1700001</v>
      </c>
      <c r="E74" s="60">
        <v>4912733870.96</v>
      </c>
      <c r="F74" s="60">
        <v>6745936231.9499998</v>
      </c>
      <c r="G74" s="60">
        <v>-1833202360.99</v>
      </c>
      <c r="H74" s="60">
        <v>0</v>
      </c>
      <c r="I74" s="60">
        <v>-1271929605.9600003</v>
      </c>
      <c r="J74" s="60">
        <v>-1279416098.1800003</v>
      </c>
      <c r="K74" s="60">
        <v>-5549573577.6199999</v>
      </c>
      <c r="L74" s="60">
        <v>4270157479.4399996</v>
      </c>
      <c r="M74" s="60">
        <v>7486492.2200000007</v>
      </c>
      <c r="N74" s="60">
        <v>21577993.550000001</v>
      </c>
      <c r="O74" s="60">
        <v>-14091501.33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1726345764.4200001</v>
      </c>
      <c r="AA74" s="60">
        <v>969584803.44999993</v>
      </c>
      <c r="AB74" s="60">
        <v>179169427.75999999</v>
      </c>
      <c r="AC74" s="60">
        <v>378865058.19</v>
      </c>
      <c r="AD74" s="60">
        <v>156791138.78999999</v>
      </c>
      <c r="AE74" s="60">
        <v>0</v>
      </c>
      <c r="AF74" s="60">
        <v>0</v>
      </c>
      <c r="AG74" s="60">
        <v>0</v>
      </c>
      <c r="AH74" s="60">
        <v>41935336.229999997</v>
      </c>
      <c r="AI74" s="60">
        <v>0</v>
      </c>
      <c r="AJ74" s="60">
        <v>260082381.74999997</v>
      </c>
      <c r="AK74" s="60">
        <v>228092561.64999998</v>
      </c>
      <c r="AL74" s="60">
        <v>31989820.100000001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-4293308154.7999992</v>
      </c>
      <c r="AT74" s="60">
        <v>-1627542097.1300001</v>
      </c>
      <c r="AU74" s="60">
        <v>-1791104371.4200001</v>
      </c>
      <c r="AV74" s="60">
        <v>163562274.28999999</v>
      </c>
      <c r="AW74" s="60">
        <v>-661560640.36999869</v>
      </c>
      <c r="AX74" s="60">
        <v>-653750156.41999912</v>
      </c>
      <c r="AY74" s="60">
        <v>-8294471302.0099993</v>
      </c>
      <c r="AZ74" s="60">
        <v>-5897408435.4200001</v>
      </c>
      <c r="BA74" s="60">
        <v>-2397062866.5899992</v>
      </c>
      <c r="BB74" s="60">
        <v>0</v>
      </c>
      <c r="BC74" s="60">
        <v>0</v>
      </c>
      <c r="BD74" s="60">
        <v>7640721145.5900002</v>
      </c>
      <c r="BE74" s="60">
        <v>-7810483.9499995708</v>
      </c>
      <c r="BF74" s="60">
        <v>1156721516.0600002</v>
      </c>
      <c r="BG74" s="60">
        <v>1167422001.8400002</v>
      </c>
      <c r="BH74" s="60">
        <v>-10700485.780000001</v>
      </c>
      <c r="BI74" s="60">
        <v>0</v>
      </c>
      <c r="BJ74" s="60">
        <v>0</v>
      </c>
      <c r="BK74" s="60">
        <v>-1164532000.0099998</v>
      </c>
      <c r="BL74" s="60">
        <v>0</v>
      </c>
      <c r="BM74" s="60">
        <v>0</v>
      </c>
      <c r="BN74" s="60">
        <v>0</v>
      </c>
      <c r="BO74" s="60">
        <v>-316183150.30000001</v>
      </c>
      <c r="BP74" s="60">
        <v>-316183150.30000001</v>
      </c>
      <c r="BQ74" s="60">
        <v>0</v>
      </c>
      <c r="BR74" s="60">
        <v>0</v>
      </c>
      <c r="BS74" s="60">
        <v>-1688022267</v>
      </c>
      <c r="BT74" s="60">
        <v>-1009554518.1099999</v>
      </c>
      <c r="BU74" s="60">
        <v>-310529577.80000007</v>
      </c>
      <c r="BV74" s="60">
        <v>-75306757.400000006</v>
      </c>
      <c r="BW74" s="60">
        <v>0</v>
      </c>
      <c r="BX74" s="60">
        <v>0</v>
      </c>
      <c r="BY74" s="60">
        <v>-19915209.659999996</v>
      </c>
      <c r="BZ74" s="60">
        <v>151847.72</v>
      </c>
      <c r="CA74" s="60">
        <v>-272868051.74999994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1333924256.3700008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391353283.30973619</v>
      </c>
      <c r="E75" s="60">
        <v>343708260.99000072</v>
      </c>
      <c r="F75" s="60">
        <v>1098328090.9700007</v>
      </c>
      <c r="G75" s="60">
        <v>-754619829.98000002</v>
      </c>
      <c r="H75" s="60">
        <v>0</v>
      </c>
      <c r="I75" s="60">
        <v>-13730001.720000088</v>
      </c>
      <c r="J75" s="60">
        <v>-226427658.26000005</v>
      </c>
      <c r="K75" s="60">
        <v>-645040947.59000003</v>
      </c>
      <c r="L75" s="60">
        <v>418613289.32999998</v>
      </c>
      <c r="M75" s="60">
        <v>212697656.53999996</v>
      </c>
      <c r="N75" s="60">
        <v>335565420.53999996</v>
      </c>
      <c r="O75" s="60">
        <v>-122867764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61375024.039735541</v>
      </c>
      <c r="AA75" s="60">
        <v>24168552.834780764</v>
      </c>
      <c r="AB75" s="60">
        <v>0</v>
      </c>
      <c r="AC75" s="60">
        <v>0</v>
      </c>
      <c r="AD75" s="60">
        <v>37206471.204954773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-232984869.59671223</v>
      </c>
      <c r="AT75" s="60">
        <v>-119664700.20999995</v>
      </c>
      <c r="AU75" s="60">
        <v>-258664342.46999997</v>
      </c>
      <c r="AV75" s="60">
        <v>138999642.26000002</v>
      </c>
      <c r="AW75" s="60">
        <v>-27147680.18999958</v>
      </c>
      <c r="AX75" s="60">
        <v>6753242.3500003815</v>
      </c>
      <c r="AY75" s="60">
        <v>-1125084532.4299998</v>
      </c>
      <c r="AZ75" s="60">
        <v>-642540355.94999993</v>
      </c>
      <c r="BA75" s="60">
        <v>-482544176.48000002</v>
      </c>
      <c r="BB75" s="60">
        <v>0</v>
      </c>
      <c r="BC75" s="60">
        <v>0</v>
      </c>
      <c r="BD75" s="60">
        <v>1131837774.7800002</v>
      </c>
      <c r="BE75" s="60">
        <v>-33900922.539999962</v>
      </c>
      <c r="BF75" s="60">
        <v>733575928.23000002</v>
      </c>
      <c r="BG75" s="60">
        <v>414758528.27999997</v>
      </c>
      <c r="BH75" s="60">
        <v>318817399.94999999</v>
      </c>
      <c r="BI75" s="60">
        <v>0</v>
      </c>
      <c r="BJ75" s="60">
        <v>0</v>
      </c>
      <c r="BK75" s="60">
        <v>-767476850.76999998</v>
      </c>
      <c r="BL75" s="60">
        <v>0</v>
      </c>
      <c r="BM75" s="60">
        <v>0</v>
      </c>
      <c r="BN75" s="60">
        <v>0</v>
      </c>
      <c r="BO75" s="60">
        <v>9262873.7100000009</v>
      </c>
      <c r="BP75" s="60">
        <v>9262873.7100000009</v>
      </c>
      <c r="BQ75" s="60">
        <v>0</v>
      </c>
      <c r="BR75" s="60">
        <v>0</v>
      </c>
      <c r="BS75" s="60">
        <v>-95435362.906712711</v>
      </c>
      <c r="BT75" s="60">
        <v>-154075316.18000001</v>
      </c>
      <c r="BU75" s="60">
        <v>-48740213.254702702</v>
      </c>
      <c r="BV75" s="60">
        <v>-23770711.631651338</v>
      </c>
      <c r="BW75" s="60">
        <v>0</v>
      </c>
      <c r="BX75" s="60">
        <v>0</v>
      </c>
      <c r="BY75" s="60">
        <v>-89349.081893019757</v>
      </c>
      <c r="BZ75" s="60">
        <v>131940056.31999999</v>
      </c>
      <c r="CA75" s="60">
        <v>-699829.07846564229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158368413.71302396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3507899215.1000013</v>
      </c>
      <c r="E76" s="60">
        <v>3192956559.7900009</v>
      </c>
      <c r="F76" s="60">
        <v>4655582642.4500008</v>
      </c>
      <c r="G76" s="60">
        <v>-1462626082.6599998</v>
      </c>
      <c r="H76" s="60">
        <v>0</v>
      </c>
      <c r="I76" s="60">
        <v>-468196074.14999962</v>
      </c>
      <c r="J76" s="60">
        <v>-468196074.14999962</v>
      </c>
      <c r="K76" s="60">
        <v>-2818676899.2199998</v>
      </c>
      <c r="L76" s="60">
        <v>2350480825.0700002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782581028.86000013</v>
      </c>
      <c r="AA76" s="60">
        <v>639367907.1500001</v>
      </c>
      <c r="AB76" s="60">
        <v>49706689.810000002</v>
      </c>
      <c r="AC76" s="60">
        <v>72924110.950000003</v>
      </c>
      <c r="AD76" s="60">
        <v>20582320.949999999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557700.6</v>
      </c>
      <c r="AK76" s="60">
        <v>557700.6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-2490890413.8399997</v>
      </c>
      <c r="AT76" s="60">
        <v>-607621553.15999997</v>
      </c>
      <c r="AU76" s="60">
        <v>-720674314.68999994</v>
      </c>
      <c r="AV76" s="60">
        <v>113052761.52999999</v>
      </c>
      <c r="AW76" s="60">
        <v>-652556819.22999978</v>
      </c>
      <c r="AX76" s="60">
        <v>-1218966161.6799998</v>
      </c>
      <c r="AY76" s="60">
        <v>-3334081035.8699999</v>
      </c>
      <c r="AZ76" s="60">
        <v>-3131468662.8899999</v>
      </c>
      <c r="BA76" s="60">
        <v>-701482703.4799999</v>
      </c>
      <c r="BB76" s="60">
        <v>0</v>
      </c>
      <c r="BC76" s="60">
        <v>498870330.49999994</v>
      </c>
      <c r="BD76" s="60">
        <v>2115114874.1900001</v>
      </c>
      <c r="BE76" s="60">
        <v>566409342.45000005</v>
      </c>
      <c r="BF76" s="60">
        <v>845283871.55000007</v>
      </c>
      <c r="BG76" s="60">
        <v>721136555.50999999</v>
      </c>
      <c r="BH76" s="60">
        <v>250625063.18000001</v>
      </c>
      <c r="BI76" s="60">
        <v>0</v>
      </c>
      <c r="BJ76" s="60">
        <v>-126477747.14000002</v>
      </c>
      <c r="BK76" s="60">
        <v>-278874529.10000002</v>
      </c>
      <c r="BL76" s="60">
        <v>0</v>
      </c>
      <c r="BM76" s="60">
        <v>0</v>
      </c>
      <c r="BN76" s="60">
        <v>0</v>
      </c>
      <c r="BO76" s="60">
        <v>-285926571.25</v>
      </c>
      <c r="BP76" s="60">
        <v>-285926571.25</v>
      </c>
      <c r="BQ76" s="60">
        <v>0</v>
      </c>
      <c r="BR76" s="60">
        <v>0</v>
      </c>
      <c r="BS76" s="60">
        <v>-940798513.56000006</v>
      </c>
      <c r="BT76" s="60">
        <v>-723641694.31000006</v>
      </c>
      <c r="BU76" s="60">
        <v>-119876120.45</v>
      </c>
      <c r="BV76" s="60">
        <v>-30795422.049999997</v>
      </c>
      <c r="BW76" s="60">
        <v>0</v>
      </c>
      <c r="BX76" s="60">
        <v>0</v>
      </c>
      <c r="BY76" s="60">
        <v>-66485276.75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-3986956.6399999997</v>
      </c>
      <c r="CJ76" s="60">
        <v>-3986956.6399999997</v>
      </c>
      <c r="CK76" s="60">
        <v>0</v>
      </c>
      <c r="CL76" s="60">
        <v>1017008801.2600017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155022478.70000005</v>
      </c>
      <c r="E77" s="60">
        <v>170971258.17000002</v>
      </c>
      <c r="F77" s="60">
        <v>336780577.99000001</v>
      </c>
      <c r="G77" s="60">
        <v>-165809319.81999999</v>
      </c>
      <c r="H77" s="60">
        <v>0</v>
      </c>
      <c r="I77" s="60">
        <v>-61590174.599999979</v>
      </c>
      <c r="J77" s="60">
        <v>-61590174.599999979</v>
      </c>
      <c r="K77" s="60">
        <v>-175294666.59</v>
      </c>
      <c r="L77" s="60">
        <v>113704491.99000002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45641395.129999995</v>
      </c>
      <c r="AA77" s="60">
        <v>38725358.5</v>
      </c>
      <c r="AB77" s="60">
        <v>0</v>
      </c>
      <c r="AC77" s="60">
        <v>3682631.2600000002</v>
      </c>
      <c r="AD77" s="60">
        <v>3233405.37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-103567901.69999999</v>
      </c>
      <c r="AT77" s="60">
        <v>-44835231.709999993</v>
      </c>
      <c r="AU77" s="60">
        <v>-84504830.899999991</v>
      </c>
      <c r="AV77" s="60">
        <v>39669599.189999998</v>
      </c>
      <c r="AW77" s="60">
        <v>12660938.940000013</v>
      </c>
      <c r="AX77" s="60">
        <v>4291454.5800000131</v>
      </c>
      <c r="AY77" s="60">
        <v>-100838060.77999999</v>
      </c>
      <c r="AZ77" s="60">
        <v>-204769988.32999998</v>
      </c>
      <c r="BA77" s="60">
        <v>88843776.459999993</v>
      </c>
      <c r="BB77" s="60">
        <v>0</v>
      </c>
      <c r="BC77" s="60">
        <v>15088151.090000002</v>
      </c>
      <c r="BD77" s="60">
        <v>105129515.36</v>
      </c>
      <c r="BE77" s="60">
        <v>8369484.3599999994</v>
      </c>
      <c r="BF77" s="60">
        <v>94900663.700000003</v>
      </c>
      <c r="BG77" s="60">
        <v>156845508.81</v>
      </c>
      <c r="BH77" s="60">
        <v>-47745092.189999998</v>
      </c>
      <c r="BI77" s="60">
        <v>0</v>
      </c>
      <c r="BJ77" s="60">
        <v>-14199752.920000002</v>
      </c>
      <c r="BK77" s="60">
        <v>-86531179.340000004</v>
      </c>
      <c r="BL77" s="60">
        <v>0</v>
      </c>
      <c r="BM77" s="60">
        <v>0</v>
      </c>
      <c r="BN77" s="60">
        <v>0</v>
      </c>
      <c r="BO77" s="60">
        <v>-23018167.259999998</v>
      </c>
      <c r="BP77" s="60">
        <v>-23018167.259999998</v>
      </c>
      <c r="BQ77" s="60">
        <v>0</v>
      </c>
      <c r="BR77" s="60">
        <v>0</v>
      </c>
      <c r="BS77" s="60">
        <v>-48375441.670000009</v>
      </c>
      <c r="BT77" s="60">
        <v>-40738151.110000007</v>
      </c>
      <c r="BU77" s="60">
        <v>-4324546.0199999996</v>
      </c>
      <c r="BV77" s="60">
        <v>-806763.17</v>
      </c>
      <c r="BW77" s="60">
        <v>0</v>
      </c>
      <c r="BX77" s="60">
        <v>0</v>
      </c>
      <c r="BY77" s="60">
        <v>-2505981.37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51454577.00000006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50662652587.380157</v>
      </c>
      <c r="E78" s="63">
        <v>38410432698.739967</v>
      </c>
      <c r="F78" s="63">
        <v>97278707070.329926</v>
      </c>
      <c r="G78" s="63">
        <v>-58868274371.589996</v>
      </c>
      <c r="H78" s="63">
        <v>0</v>
      </c>
      <c r="I78" s="63">
        <v>-5476678115.0800018</v>
      </c>
      <c r="J78" s="63">
        <v>-10929478777.539997</v>
      </c>
      <c r="K78" s="63">
        <v>-94690063014.480026</v>
      </c>
      <c r="L78" s="63">
        <v>83760584236.939987</v>
      </c>
      <c r="M78" s="63">
        <v>5452800662.4599962</v>
      </c>
      <c r="N78" s="63">
        <v>43900826645.839996</v>
      </c>
      <c r="O78" s="63">
        <v>-38448025983.37999</v>
      </c>
      <c r="P78" s="63">
        <v>0</v>
      </c>
      <c r="Q78" s="63">
        <v>0</v>
      </c>
      <c r="R78" s="63">
        <v>0</v>
      </c>
      <c r="S78" s="63">
        <v>-257661724.48000011</v>
      </c>
      <c r="T78" s="63">
        <v>-1044329288.9400001</v>
      </c>
      <c r="U78" s="63">
        <v>-1054421267.23</v>
      </c>
      <c r="V78" s="63">
        <v>10091978.289999999</v>
      </c>
      <c r="W78" s="63">
        <v>786667564.45999992</v>
      </c>
      <c r="X78" s="63">
        <v>788927198.96999991</v>
      </c>
      <c r="Y78" s="63">
        <v>-2259634.5099999998</v>
      </c>
      <c r="Z78" s="63">
        <v>17469522139.120205</v>
      </c>
      <c r="AA78" s="63">
        <v>11766263281.422506</v>
      </c>
      <c r="AB78" s="63">
        <v>469976873.75192302</v>
      </c>
      <c r="AC78" s="63">
        <v>3777158043.1947618</v>
      </c>
      <c r="AD78" s="63">
        <v>1064614013.7693446</v>
      </c>
      <c r="AE78" s="63">
        <v>195014260.09121162</v>
      </c>
      <c r="AF78" s="63">
        <v>69503346.907511026</v>
      </c>
      <c r="AG78" s="63">
        <v>138881081.30423784</v>
      </c>
      <c r="AH78" s="63">
        <v>-10806650.879999999</v>
      </c>
      <c r="AI78" s="63">
        <v>-1082110.4412874335</v>
      </c>
      <c r="AJ78" s="63">
        <v>34839997.770000003</v>
      </c>
      <c r="AK78" s="63">
        <v>49793204.270000011</v>
      </c>
      <c r="AL78" s="63">
        <v>-14953206.5</v>
      </c>
      <c r="AM78" s="63">
        <v>482197591.30999905</v>
      </c>
      <c r="AN78" s="63">
        <v>1224683011.7999992</v>
      </c>
      <c r="AO78" s="63">
        <v>-715142305.78999984</v>
      </c>
      <c r="AP78" s="63">
        <v>8501.98</v>
      </c>
      <c r="AQ78" s="63">
        <v>-3969.8899999999981</v>
      </c>
      <c r="AR78" s="63">
        <v>-27347646.790000051</v>
      </c>
      <c r="AS78" s="63">
        <v>-33458913584.217743</v>
      </c>
      <c r="AT78" s="63">
        <v>-9689226447.5707989</v>
      </c>
      <c r="AU78" s="63">
        <v>-17338697050.200001</v>
      </c>
      <c r="AV78" s="63">
        <v>7649470602.6292009</v>
      </c>
      <c r="AW78" s="63">
        <v>-4730737396.8897505</v>
      </c>
      <c r="AX78" s="63">
        <v>-13653787303.528297</v>
      </c>
      <c r="AY78" s="63">
        <v>-45624541411.498314</v>
      </c>
      <c r="AZ78" s="63">
        <v>-43239004906.032547</v>
      </c>
      <c r="BA78" s="63">
        <v>-9032144324.955759</v>
      </c>
      <c r="BB78" s="63">
        <v>0</v>
      </c>
      <c r="BC78" s="63">
        <v>6646607819.4899998</v>
      </c>
      <c r="BD78" s="63">
        <v>31970754107.970001</v>
      </c>
      <c r="BE78" s="63">
        <v>8923049906.6385498</v>
      </c>
      <c r="BF78" s="63">
        <v>29928796490.878548</v>
      </c>
      <c r="BG78" s="63">
        <v>29507751904.255615</v>
      </c>
      <c r="BH78" s="63">
        <v>5670652585.6629238</v>
      </c>
      <c r="BI78" s="63">
        <v>0</v>
      </c>
      <c r="BJ78" s="63">
        <v>-5249607999.039999</v>
      </c>
      <c r="BK78" s="63">
        <v>-21005746584.239994</v>
      </c>
      <c r="BL78" s="63">
        <v>0</v>
      </c>
      <c r="BM78" s="63">
        <v>0</v>
      </c>
      <c r="BN78" s="63">
        <v>0</v>
      </c>
      <c r="BO78" s="63">
        <v>-2493122102.3799996</v>
      </c>
      <c r="BP78" s="63">
        <v>-2493122102.3799996</v>
      </c>
      <c r="BQ78" s="63">
        <v>0</v>
      </c>
      <c r="BR78" s="63">
        <v>0</v>
      </c>
      <c r="BS78" s="63">
        <v>-16252564053.048141</v>
      </c>
      <c r="BT78" s="63">
        <v>-15425559922.706396</v>
      </c>
      <c r="BU78" s="63">
        <v>-4377534692.1032152</v>
      </c>
      <c r="BV78" s="63">
        <v>-1092654549.7860878</v>
      </c>
      <c r="BW78" s="63">
        <v>-405970.8</v>
      </c>
      <c r="BX78" s="63">
        <v>-450568406.19483441</v>
      </c>
      <c r="BY78" s="63">
        <v>-483346168.00749171</v>
      </c>
      <c r="BZ78" s="63">
        <v>5872745756.9899998</v>
      </c>
      <c r="CA78" s="63">
        <v>-295240100.44011849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-293263584.32904875</v>
      </c>
      <c r="CJ78" s="63">
        <v>-293263584.32904875</v>
      </c>
      <c r="CK78" s="63">
        <v>0</v>
      </c>
      <c r="CL78" s="63">
        <v>17203739003.162426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9681507388.2797394</v>
      </c>
      <c r="E80" s="63">
        <v>8620369949.9100018</v>
      </c>
      <c r="F80" s="63">
        <v>12836627543.360001</v>
      </c>
      <c r="G80" s="63">
        <v>-4216257593.4500003</v>
      </c>
      <c r="H80" s="63">
        <v>0</v>
      </c>
      <c r="I80" s="63">
        <v>-1815445856.4299998</v>
      </c>
      <c r="J80" s="63">
        <v>-2035630005.1899998</v>
      </c>
      <c r="K80" s="63">
        <v>-9188586091.0200005</v>
      </c>
      <c r="L80" s="63">
        <v>7152956085.8299999</v>
      </c>
      <c r="M80" s="63">
        <v>220184148.75999996</v>
      </c>
      <c r="N80" s="63">
        <v>357143414.08999997</v>
      </c>
      <c r="O80" s="63">
        <v>-136959265.33000001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2615943212.4497356</v>
      </c>
      <c r="AA80" s="63">
        <v>1671846621.9347808</v>
      </c>
      <c r="AB80" s="63">
        <v>228876117.56999999</v>
      </c>
      <c r="AC80" s="63">
        <v>455471800.39999998</v>
      </c>
      <c r="AD80" s="63">
        <v>217813336.31495476</v>
      </c>
      <c r="AE80" s="63">
        <v>0</v>
      </c>
      <c r="AF80" s="63">
        <v>0</v>
      </c>
      <c r="AG80" s="63">
        <v>0</v>
      </c>
      <c r="AH80" s="63">
        <v>41935336.229999997</v>
      </c>
      <c r="AI80" s="63">
        <v>0</v>
      </c>
      <c r="AJ80" s="63">
        <v>260640082.34999996</v>
      </c>
      <c r="AK80" s="63">
        <v>228650262.24999997</v>
      </c>
      <c r="AL80" s="63">
        <v>31989820.100000001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-7120751339.9367113</v>
      </c>
      <c r="AT80" s="63">
        <v>-2399663582.21</v>
      </c>
      <c r="AU80" s="63">
        <v>-2854947859.48</v>
      </c>
      <c r="AV80" s="63">
        <v>455284277.26999998</v>
      </c>
      <c r="AW80" s="63">
        <v>-1328604200.849998</v>
      </c>
      <c r="AX80" s="63">
        <v>-1861671621.1699986</v>
      </c>
      <c r="AY80" s="63">
        <v>-12854474931.089998</v>
      </c>
      <c r="AZ80" s="63">
        <v>-9876187442.5900002</v>
      </c>
      <c r="BA80" s="63">
        <v>-3492245970.0899992</v>
      </c>
      <c r="BB80" s="63">
        <v>0</v>
      </c>
      <c r="BC80" s="63">
        <v>513958481.58999991</v>
      </c>
      <c r="BD80" s="63">
        <v>10992803309.920002</v>
      </c>
      <c r="BE80" s="63">
        <v>533067420.32000053</v>
      </c>
      <c r="BF80" s="63">
        <v>2830481979.54</v>
      </c>
      <c r="BG80" s="63">
        <v>2460162594.4400001</v>
      </c>
      <c r="BH80" s="63">
        <v>510996885.15999991</v>
      </c>
      <c r="BI80" s="63">
        <v>0</v>
      </c>
      <c r="BJ80" s="63">
        <v>-140677500.06</v>
      </c>
      <c r="BK80" s="63">
        <v>-2297414559.2199998</v>
      </c>
      <c r="BL80" s="63">
        <v>0</v>
      </c>
      <c r="BM80" s="63">
        <v>0</v>
      </c>
      <c r="BN80" s="63">
        <v>0</v>
      </c>
      <c r="BO80" s="63">
        <v>-615865015.10000002</v>
      </c>
      <c r="BP80" s="63">
        <v>-615865015.10000002</v>
      </c>
      <c r="BQ80" s="63">
        <v>0</v>
      </c>
      <c r="BR80" s="63">
        <v>0</v>
      </c>
      <c r="BS80" s="63">
        <v>-2772631585.136713</v>
      </c>
      <c r="BT80" s="63">
        <v>-1928009679.7099998</v>
      </c>
      <c r="BU80" s="63">
        <v>-483470457.52470273</v>
      </c>
      <c r="BV80" s="63">
        <v>-130679654.25165135</v>
      </c>
      <c r="BW80" s="63">
        <v>0</v>
      </c>
      <c r="BX80" s="63">
        <v>0</v>
      </c>
      <c r="BY80" s="63">
        <v>-88995816.861893028</v>
      </c>
      <c r="BZ80" s="63">
        <v>132091904.03999999</v>
      </c>
      <c r="CA80" s="63">
        <v>-273567880.82846558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-3986956.6399999997</v>
      </c>
      <c r="CJ80" s="63">
        <v>-3986956.6399999997</v>
      </c>
      <c r="CK80" s="63">
        <v>0</v>
      </c>
      <c r="CL80" s="63">
        <v>2560756048.3430262</v>
      </c>
    </row>
    <row r="81" spans="1:90">
      <c r="A81" s="45" t="s">
        <v>134</v>
      </c>
      <c r="B81" s="62">
        <v>9003</v>
      </c>
      <c r="C81" s="59" t="s">
        <v>383</v>
      </c>
      <c r="D81" s="63">
        <v>50662652587.380157</v>
      </c>
      <c r="E81" s="63">
        <v>38410432698.739967</v>
      </c>
      <c r="F81" s="63">
        <v>97278707070.329926</v>
      </c>
      <c r="G81" s="63">
        <v>-58868274371.589996</v>
      </c>
      <c r="H81" s="63">
        <v>0</v>
      </c>
      <c r="I81" s="63">
        <v>-5476678115.0800018</v>
      </c>
      <c r="J81" s="63">
        <v>-10929478777.539997</v>
      </c>
      <c r="K81" s="63">
        <v>-94690063014.480026</v>
      </c>
      <c r="L81" s="63">
        <v>83760584236.939987</v>
      </c>
      <c r="M81" s="63">
        <v>5452800662.4599962</v>
      </c>
      <c r="N81" s="63">
        <v>43900826645.839996</v>
      </c>
      <c r="O81" s="63">
        <v>-38448025983.37999</v>
      </c>
      <c r="P81" s="63">
        <v>0</v>
      </c>
      <c r="Q81" s="63">
        <v>0</v>
      </c>
      <c r="R81" s="63">
        <v>0</v>
      </c>
      <c r="S81" s="63">
        <v>-257661724.48000011</v>
      </c>
      <c r="T81" s="63">
        <v>-1044329288.9400001</v>
      </c>
      <c r="U81" s="63">
        <v>-1054421267.23</v>
      </c>
      <c r="V81" s="63">
        <v>10091978.289999999</v>
      </c>
      <c r="W81" s="63">
        <v>786667564.45999992</v>
      </c>
      <c r="X81" s="63">
        <v>788927198.96999991</v>
      </c>
      <c r="Y81" s="63">
        <v>-2259634.5099999998</v>
      </c>
      <c r="Z81" s="63">
        <v>17469522139.120205</v>
      </c>
      <c r="AA81" s="63">
        <v>11766263281.422506</v>
      </c>
      <c r="AB81" s="63">
        <v>469976873.75192302</v>
      </c>
      <c r="AC81" s="63">
        <v>3777158043.1947618</v>
      </c>
      <c r="AD81" s="63">
        <v>1064614013.7693446</v>
      </c>
      <c r="AE81" s="63">
        <v>195014260.09121162</v>
      </c>
      <c r="AF81" s="63">
        <v>69503346.907511026</v>
      </c>
      <c r="AG81" s="63">
        <v>138881081.30423784</v>
      </c>
      <c r="AH81" s="63">
        <v>-10806650.879999999</v>
      </c>
      <c r="AI81" s="63">
        <v>-1082110.4412874335</v>
      </c>
      <c r="AJ81" s="63">
        <v>34839997.770000003</v>
      </c>
      <c r="AK81" s="63">
        <v>49793204.270000011</v>
      </c>
      <c r="AL81" s="63">
        <v>-14953206.5</v>
      </c>
      <c r="AM81" s="63">
        <v>482197591.30999905</v>
      </c>
      <c r="AN81" s="63">
        <v>1224683011.7999992</v>
      </c>
      <c r="AO81" s="63">
        <v>-715142305.78999984</v>
      </c>
      <c r="AP81" s="63">
        <v>8501.98</v>
      </c>
      <c r="AQ81" s="63">
        <v>-3969.8899999999981</v>
      </c>
      <c r="AR81" s="63">
        <v>-27347646.790000051</v>
      </c>
      <c r="AS81" s="63">
        <v>-33458913584.217743</v>
      </c>
      <c r="AT81" s="63">
        <v>-9689226447.5707989</v>
      </c>
      <c r="AU81" s="63">
        <v>-17338697050.200001</v>
      </c>
      <c r="AV81" s="63">
        <v>7649470602.6292009</v>
      </c>
      <c r="AW81" s="63">
        <v>-4730737396.8897505</v>
      </c>
      <c r="AX81" s="63">
        <v>-13653787303.528297</v>
      </c>
      <c r="AY81" s="63">
        <v>-45624541411.498314</v>
      </c>
      <c r="AZ81" s="63">
        <v>-43239004906.032547</v>
      </c>
      <c r="BA81" s="63">
        <v>-9032144324.955759</v>
      </c>
      <c r="BB81" s="63">
        <v>0</v>
      </c>
      <c r="BC81" s="63">
        <v>6646607819.4899998</v>
      </c>
      <c r="BD81" s="63">
        <v>31970754107.970001</v>
      </c>
      <c r="BE81" s="63">
        <v>8923049906.6385498</v>
      </c>
      <c r="BF81" s="63">
        <v>29928796490.878548</v>
      </c>
      <c r="BG81" s="63">
        <v>29507751904.255615</v>
      </c>
      <c r="BH81" s="63">
        <v>5670652585.6629238</v>
      </c>
      <c r="BI81" s="63">
        <v>0</v>
      </c>
      <c r="BJ81" s="63">
        <v>-5249607999.039999</v>
      </c>
      <c r="BK81" s="63">
        <v>-21005746584.239994</v>
      </c>
      <c r="BL81" s="63">
        <v>0</v>
      </c>
      <c r="BM81" s="63">
        <v>0</v>
      </c>
      <c r="BN81" s="63">
        <v>0</v>
      </c>
      <c r="BO81" s="63">
        <v>-2493122102.3799996</v>
      </c>
      <c r="BP81" s="63">
        <v>-2493122102.3799996</v>
      </c>
      <c r="BQ81" s="63">
        <v>0</v>
      </c>
      <c r="BR81" s="63">
        <v>0</v>
      </c>
      <c r="BS81" s="63">
        <v>-16252564053.048141</v>
      </c>
      <c r="BT81" s="63">
        <v>-15425559922.706396</v>
      </c>
      <c r="BU81" s="63">
        <v>-4377534692.1032152</v>
      </c>
      <c r="BV81" s="63">
        <v>-1092654549.7860878</v>
      </c>
      <c r="BW81" s="63">
        <v>-405970.8</v>
      </c>
      <c r="BX81" s="63">
        <v>-450568406.19483441</v>
      </c>
      <c r="BY81" s="63">
        <v>-483346168.00749171</v>
      </c>
      <c r="BZ81" s="63">
        <v>5872745756.9899998</v>
      </c>
      <c r="CA81" s="63">
        <v>-295240100.44011849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-293263584.32904875</v>
      </c>
      <c r="CJ81" s="63">
        <v>-293263584.32904875</v>
      </c>
      <c r="CK81" s="63">
        <v>0</v>
      </c>
      <c r="CL81" s="63">
        <v>17203739003.162426</v>
      </c>
    </row>
    <row r="82" spans="1:90" ht="12.75" customHeight="1">
      <c r="A82" s="46" t="s">
        <v>136</v>
      </c>
      <c r="B82" s="64"/>
      <c r="C82" s="59" t="s">
        <v>384</v>
      </c>
      <c r="D82" s="63">
        <v>60344159975.659897</v>
      </c>
      <c r="E82" s="63">
        <v>47030802648.649971</v>
      </c>
      <c r="F82" s="63">
        <v>110115334613.68993</v>
      </c>
      <c r="G82" s="63">
        <v>-63084531965.039993</v>
      </c>
      <c r="H82" s="63">
        <v>0</v>
      </c>
      <c r="I82" s="63">
        <v>-7292123971.5100021</v>
      </c>
      <c r="J82" s="63">
        <v>-12965108782.729998</v>
      </c>
      <c r="K82" s="63">
        <v>-103878649105.50003</v>
      </c>
      <c r="L82" s="63">
        <v>90913540322.769989</v>
      </c>
      <c r="M82" s="63">
        <v>5672984811.2199965</v>
      </c>
      <c r="N82" s="63">
        <v>44257970059.929993</v>
      </c>
      <c r="O82" s="63">
        <v>-38584985248.709991</v>
      </c>
      <c r="P82" s="63">
        <v>0</v>
      </c>
      <c r="Q82" s="63">
        <v>0</v>
      </c>
      <c r="R82" s="63">
        <v>0</v>
      </c>
      <c r="S82" s="63">
        <v>-257661724.48000011</v>
      </c>
      <c r="T82" s="63">
        <v>-1044329288.9400001</v>
      </c>
      <c r="U82" s="63">
        <v>-1054421267.23</v>
      </c>
      <c r="V82" s="63">
        <v>10091978.289999999</v>
      </c>
      <c r="W82" s="63">
        <v>786667564.45999992</v>
      </c>
      <c r="X82" s="63">
        <v>788927198.96999991</v>
      </c>
      <c r="Y82" s="63">
        <v>-2259634.5099999998</v>
      </c>
      <c r="Z82" s="63">
        <v>20085465351.569939</v>
      </c>
      <c r="AA82" s="63">
        <v>13438109903.357286</v>
      </c>
      <c r="AB82" s="63">
        <v>698852991.32192302</v>
      </c>
      <c r="AC82" s="63">
        <v>4232629843.5947618</v>
      </c>
      <c r="AD82" s="63">
        <v>1282427350.0842993</v>
      </c>
      <c r="AE82" s="63">
        <v>195014260.09121162</v>
      </c>
      <c r="AF82" s="63">
        <v>69503346.907511026</v>
      </c>
      <c r="AG82" s="63">
        <v>138881081.30423784</v>
      </c>
      <c r="AH82" s="63">
        <v>31128685.349999998</v>
      </c>
      <c r="AI82" s="63">
        <v>-1082110.4412874335</v>
      </c>
      <c r="AJ82" s="63">
        <v>295480080.11999995</v>
      </c>
      <c r="AK82" s="63">
        <v>278443466.51999998</v>
      </c>
      <c r="AL82" s="63">
        <v>17036613.600000001</v>
      </c>
      <c r="AM82" s="63">
        <v>482197591.30999905</v>
      </c>
      <c r="AN82" s="63">
        <v>1224683011.7999992</v>
      </c>
      <c r="AO82" s="63">
        <v>-715142305.78999984</v>
      </c>
      <c r="AP82" s="63">
        <v>8501.98</v>
      </c>
      <c r="AQ82" s="63">
        <v>-3969.8899999999981</v>
      </c>
      <c r="AR82" s="63">
        <v>-27347646.790000051</v>
      </c>
      <c r="AS82" s="63">
        <v>-40579664924.154457</v>
      </c>
      <c r="AT82" s="63">
        <v>-12088890029.7808</v>
      </c>
      <c r="AU82" s="63">
        <v>-20193644909.68</v>
      </c>
      <c r="AV82" s="63">
        <v>8104754879.8992004</v>
      </c>
      <c r="AW82" s="63">
        <v>-6059341597.739748</v>
      </c>
      <c r="AX82" s="63">
        <v>-15515458924.698296</v>
      </c>
      <c r="AY82" s="63">
        <v>-58479016342.58831</v>
      </c>
      <c r="AZ82" s="63">
        <v>-53115192348.622543</v>
      </c>
      <c r="BA82" s="63">
        <v>-12524390295.045757</v>
      </c>
      <c r="BB82" s="63">
        <v>0</v>
      </c>
      <c r="BC82" s="63">
        <v>7160566301.0799999</v>
      </c>
      <c r="BD82" s="63">
        <v>42963557417.889999</v>
      </c>
      <c r="BE82" s="63">
        <v>9456117326.9585495</v>
      </c>
      <c r="BF82" s="63">
        <v>32759278470.418549</v>
      </c>
      <c r="BG82" s="63">
        <v>31967914498.695614</v>
      </c>
      <c r="BH82" s="63">
        <v>6181649470.8229237</v>
      </c>
      <c r="BI82" s="63">
        <v>0</v>
      </c>
      <c r="BJ82" s="63">
        <v>-5390285499.0999994</v>
      </c>
      <c r="BK82" s="63">
        <v>-23303161143.459995</v>
      </c>
      <c r="BL82" s="63">
        <v>0</v>
      </c>
      <c r="BM82" s="63">
        <v>0</v>
      </c>
      <c r="BN82" s="63">
        <v>0</v>
      </c>
      <c r="BO82" s="63">
        <v>-3108987117.4799995</v>
      </c>
      <c r="BP82" s="63">
        <v>-3108987117.4799995</v>
      </c>
      <c r="BQ82" s="63">
        <v>0</v>
      </c>
      <c r="BR82" s="63">
        <v>0</v>
      </c>
      <c r="BS82" s="63">
        <v>-19025195638.184853</v>
      </c>
      <c r="BT82" s="63">
        <v>-17353569602.416397</v>
      </c>
      <c r="BU82" s="63">
        <v>-4861005149.6279182</v>
      </c>
      <c r="BV82" s="63">
        <v>-1223334204.037739</v>
      </c>
      <c r="BW82" s="63">
        <v>-405970.8</v>
      </c>
      <c r="BX82" s="63">
        <v>-450568406.19483441</v>
      </c>
      <c r="BY82" s="63">
        <v>-572341984.86938477</v>
      </c>
      <c r="BZ82" s="63">
        <v>6004837661.0299997</v>
      </c>
      <c r="CA82" s="63">
        <v>-568807981.26858401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-297250540.96904874</v>
      </c>
      <c r="CJ82" s="63">
        <v>-297250540.96904874</v>
      </c>
      <c r="CK82" s="63">
        <v>0</v>
      </c>
      <c r="CL82" s="63">
        <v>19764495051.505451</v>
      </c>
    </row>
    <row r="83" spans="1:90" ht="12.7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C98-3D13-4CC5-8690-963F07141DAF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248</v>
      </c>
      <c r="B2" s="75">
        <v>723</v>
      </c>
      <c r="C2" s="75">
        <v>724</v>
      </c>
      <c r="D2" s="75">
        <v>765</v>
      </c>
      <c r="E2" s="75">
        <v>766</v>
      </c>
      <c r="F2" s="75">
        <v>767</v>
      </c>
      <c r="G2" s="75">
        <v>768</v>
      </c>
      <c r="H2" s="75">
        <v>772</v>
      </c>
      <c r="I2" s="75">
        <v>773</v>
      </c>
      <c r="J2" s="75">
        <v>774</v>
      </c>
      <c r="K2" s="75">
        <v>775</v>
      </c>
      <c r="L2" s="75">
        <v>776</v>
      </c>
      <c r="M2" s="75">
        <v>777</v>
      </c>
      <c r="N2" s="75">
        <v>778</v>
      </c>
      <c r="O2" s="75">
        <v>779</v>
      </c>
      <c r="P2" s="75">
        <v>780</v>
      </c>
      <c r="Q2" s="75">
        <v>781</v>
      </c>
      <c r="R2" s="75">
        <v>782</v>
      </c>
      <c r="S2" s="76">
        <v>783</v>
      </c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30717995.051602073</v>
      </c>
      <c r="E7" s="60">
        <v>53274271.720000014</v>
      </c>
      <c r="F7" s="60">
        <v>154980371.96000001</v>
      </c>
      <c r="G7" s="60">
        <v>-101706100.23999999</v>
      </c>
      <c r="H7" s="60">
        <v>0</v>
      </c>
      <c r="I7" s="60">
        <v>27506834.369999975</v>
      </c>
      <c r="J7" s="60">
        <v>13086558.679999977</v>
      </c>
      <c r="K7" s="60">
        <v>-186944244.11000001</v>
      </c>
      <c r="L7" s="60">
        <v>200030802.78999999</v>
      </c>
      <c r="M7" s="60">
        <v>14420275.689999998</v>
      </c>
      <c r="N7" s="60">
        <v>54046824.399999999</v>
      </c>
      <c r="O7" s="60">
        <v>-39626548.710000001</v>
      </c>
      <c r="P7" s="60">
        <v>0</v>
      </c>
      <c r="Q7" s="60">
        <v>0</v>
      </c>
      <c r="R7" s="60">
        <v>0</v>
      </c>
      <c r="S7" s="60">
        <v>-54516488.140000001</v>
      </c>
      <c r="T7" s="60">
        <v>-76687295.280000001</v>
      </c>
      <c r="U7" s="60">
        <v>-76687295.280000001</v>
      </c>
      <c r="V7" s="60">
        <v>0</v>
      </c>
      <c r="W7" s="60">
        <v>22170807.140000001</v>
      </c>
      <c r="X7" s="60">
        <v>22170807.140000001</v>
      </c>
      <c r="Y7" s="60">
        <v>0</v>
      </c>
      <c r="Z7" s="60">
        <v>4453377.1016020831</v>
      </c>
      <c r="AA7" s="60">
        <v>0</v>
      </c>
      <c r="AB7" s="60">
        <v>0</v>
      </c>
      <c r="AC7" s="60">
        <v>0</v>
      </c>
      <c r="AD7" s="60">
        <v>4905476.8310117479</v>
      </c>
      <c r="AE7" s="60">
        <v>0</v>
      </c>
      <c r="AF7" s="60">
        <v>0</v>
      </c>
      <c r="AG7" s="60">
        <v>0</v>
      </c>
      <c r="AH7" s="60">
        <v>0</v>
      </c>
      <c r="AI7" s="60">
        <v>-452099.72940966475</v>
      </c>
      <c r="AJ7" s="60">
        <v>0</v>
      </c>
      <c r="AK7" s="60">
        <v>0</v>
      </c>
      <c r="AL7" s="60">
        <v>0</v>
      </c>
      <c r="AM7" s="60">
        <v>0</v>
      </c>
      <c r="AN7" s="60">
        <v>25899312.73</v>
      </c>
      <c r="AO7" s="60">
        <v>-5419237.3400000008</v>
      </c>
      <c r="AP7" s="60">
        <v>0</v>
      </c>
      <c r="AQ7" s="60">
        <v>0</v>
      </c>
      <c r="AR7" s="60">
        <v>-20480075.390000001</v>
      </c>
      <c r="AS7" s="60">
        <v>-122647393.23237196</v>
      </c>
      <c r="AT7" s="60">
        <v>-24954620.949999988</v>
      </c>
      <c r="AU7" s="60">
        <v>-109672686.47</v>
      </c>
      <c r="AV7" s="60">
        <v>84718065.520000011</v>
      </c>
      <c r="AW7" s="60">
        <v>-63190372.670000315</v>
      </c>
      <c r="AX7" s="60">
        <v>-226753692.21000004</v>
      </c>
      <c r="AY7" s="60">
        <v>-2076707394.3899999</v>
      </c>
      <c r="AZ7" s="60">
        <v>-1461757276.79</v>
      </c>
      <c r="BA7" s="60">
        <v>-614950117.60000002</v>
      </c>
      <c r="BB7" s="60">
        <v>0</v>
      </c>
      <c r="BC7" s="60">
        <v>0</v>
      </c>
      <c r="BD7" s="60">
        <v>1849953702.1799998</v>
      </c>
      <c r="BE7" s="60">
        <v>163563319.53999972</v>
      </c>
      <c r="BF7" s="60">
        <v>1655233955.9000001</v>
      </c>
      <c r="BG7" s="60">
        <v>1231309120.77</v>
      </c>
      <c r="BH7" s="60">
        <v>423924835.13</v>
      </c>
      <c r="BI7" s="60">
        <v>0</v>
      </c>
      <c r="BJ7" s="60">
        <v>0</v>
      </c>
      <c r="BK7" s="60">
        <v>-1491670636.3600004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-34502399.612371661</v>
      </c>
      <c r="BT7" s="60">
        <v>-27448081.140000004</v>
      </c>
      <c r="BU7" s="60">
        <v>-10591352.615043823</v>
      </c>
      <c r="BV7" s="60">
        <v>-1709294.8662362529</v>
      </c>
      <c r="BW7" s="60">
        <v>0</v>
      </c>
      <c r="BX7" s="60">
        <v>-250331.85094379666</v>
      </c>
      <c r="BY7" s="60">
        <v>-6548625.3101477847</v>
      </c>
      <c r="BZ7" s="60">
        <v>12045286.17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-91929398.180769891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2218555152.9899993</v>
      </c>
      <c r="E8" s="60">
        <v>1710533987.2399995</v>
      </c>
      <c r="F8" s="60">
        <v>3310966999.8799996</v>
      </c>
      <c r="G8" s="60">
        <v>-1600433012.6400001</v>
      </c>
      <c r="H8" s="60">
        <v>0</v>
      </c>
      <c r="I8" s="60">
        <v>-303746503.71000004</v>
      </c>
      <c r="J8" s="60">
        <v>-614947470.04000044</v>
      </c>
      <c r="K8" s="60">
        <v>-4837181823.2800007</v>
      </c>
      <c r="L8" s="60">
        <v>4222234353.2400002</v>
      </c>
      <c r="M8" s="60">
        <v>311200966.3300004</v>
      </c>
      <c r="N8" s="60">
        <v>2586565546.4400005</v>
      </c>
      <c r="O8" s="60">
        <v>-2275364580.1100001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810980841.29999995</v>
      </c>
      <c r="AA8" s="60">
        <v>287949855.47000003</v>
      </c>
      <c r="AB8" s="60">
        <v>10915055.339999998</v>
      </c>
      <c r="AC8" s="60">
        <v>453762063.11999995</v>
      </c>
      <c r="AD8" s="60">
        <v>58353867.370000005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786828.1599999927</v>
      </c>
      <c r="AN8" s="60">
        <v>70201307.849999994</v>
      </c>
      <c r="AO8" s="60">
        <v>-67483292.090000004</v>
      </c>
      <c r="AP8" s="60">
        <v>0</v>
      </c>
      <c r="AQ8" s="60">
        <v>0</v>
      </c>
      <c r="AR8" s="60">
        <v>-1931187.5999999978</v>
      </c>
      <c r="AS8" s="60">
        <v>-1263769627.2400005</v>
      </c>
      <c r="AT8" s="60">
        <v>-94903002.930000067</v>
      </c>
      <c r="AU8" s="60">
        <v>-662230432.13999999</v>
      </c>
      <c r="AV8" s="60">
        <v>567327429.20999992</v>
      </c>
      <c r="AW8" s="60">
        <v>-21504037.420000315</v>
      </c>
      <c r="AX8" s="60">
        <v>113317729.17999935</v>
      </c>
      <c r="AY8" s="60">
        <v>-1432301950.0900002</v>
      </c>
      <c r="AZ8" s="60">
        <v>-1546736371.1500003</v>
      </c>
      <c r="BA8" s="60">
        <v>-314128820.28000003</v>
      </c>
      <c r="BB8" s="60">
        <v>0</v>
      </c>
      <c r="BC8" s="60">
        <v>428563241.34000009</v>
      </c>
      <c r="BD8" s="60">
        <v>1545619679.2699995</v>
      </c>
      <c r="BE8" s="60">
        <v>-134821766.59999967</v>
      </c>
      <c r="BF8" s="60">
        <v>1324200043.6400001</v>
      </c>
      <c r="BG8" s="60">
        <v>1430663013.53</v>
      </c>
      <c r="BH8" s="60">
        <v>289690750.00999999</v>
      </c>
      <c r="BI8" s="60">
        <v>0</v>
      </c>
      <c r="BJ8" s="60">
        <v>-396153719.89999992</v>
      </c>
      <c r="BK8" s="60">
        <v>-1459021810.2399998</v>
      </c>
      <c r="BL8" s="60">
        <v>-0.2</v>
      </c>
      <c r="BM8" s="60">
        <v>0</v>
      </c>
      <c r="BN8" s="60">
        <v>-0.2</v>
      </c>
      <c r="BO8" s="60">
        <v>-2157922.4200000018</v>
      </c>
      <c r="BP8" s="60">
        <v>-2157922.4200000018</v>
      </c>
      <c r="BQ8" s="60">
        <v>0</v>
      </c>
      <c r="BR8" s="60">
        <v>0</v>
      </c>
      <c r="BS8" s="60">
        <v>-289803791.89999998</v>
      </c>
      <c r="BT8" s="60">
        <v>-260997989.21999994</v>
      </c>
      <c r="BU8" s="60">
        <v>-169377546.11999997</v>
      </c>
      <c r="BV8" s="60">
        <v>-34384852.560000002</v>
      </c>
      <c r="BW8" s="60">
        <v>0</v>
      </c>
      <c r="BX8" s="60">
        <v>0</v>
      </c>
      <c r="BY8" s="60">
        <v>0</v>
      </c>
      <c r="BZ8" s="60">
        <v>195292372.35999998</v>
      </c>
      <c r="CA8" s="60">
        <v>-20335776.359999996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-855400872.37000012</v>
      </c>
      <c r="CJ8" s="60">
        <v>-855400872.37000012</v>
      </c>
      <c r="CK8" s="60">
        <v>0</v>
      </c>
      <c r="CL8" s="60">
        <v>954785525.74999881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869291143.66000164</v>
      </c>
      <c r="E9" s="60">
        <v>705125853.08000016</v>
      </c>
      <c r="F9" s="60">
        <v>1467803382.2</v>
      </c>
      <c r="G9" s="60">
        <v>-762677529.11999989</v>
      </c>
      <c r="H9" s="60">
        <v>0</v>
      </c>
      <c r="I9" s="60">
        <v>-76086116.599998474</v>
      </c>
      <c r="J9" s="60">
        <v>-444042964.19999886</v>
      </c>
      <c r="K9" s="60">
        <v>-3054962481.6799998</v>
      </c>
      <c r="L9" s="60">
        <v>2610919517.480001</v>
      </c>
      <c r="M9" s="60">
        <v>367956847.60000038</v>
      </c>
      <c r="N9" s="60">
        <v>2297268058.3400002</v>
      </c>
      <c r="O9" s="60">
        <v>-1929311210.7399998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210722481.09999996</v>
      </c>
      <c r="AA9" s="60">
        <v>160677750.95999998</v>
      </c>
      <c r="AB9" s="60">
        <v>0</v>
      </c>
      <c r="AC9" s="60">
        <v>28566061.950000003</v>
      </c>
      <c r="AD9" s="60">
        <v>9248115.6400000006</v>
      </c>
      <c r="AE9" s="60">
        <v>0</v>
      </c>
      <c r="AF9" s="60">
        <v>9905133.2399999984</v>
      </c>
      <c r="AG9" s="60">
        <v>2325419.31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29528926.080000006</v>
      </c>
      <c r="AN9" s="60">
        <v>-59353884.659999996</v>
      </c>
      <c r="AO9" s="60">
        <v>83891699.530000001</v>
      </c>
      <c r="AP9" s="60">
        <v>0</v>
      </c>
      <c r="AQ9" s="60">
        <v>0</v>
      </c>
      <c r="AR9" s="60">
        <v>4991111.209999999</v>
      </c>
      <c r="AS9" s="60">
        <v>-882317317.07999921</v>
      </c>
      <c r="AT9" s="60">
        <v>-209464759.85999995</v>
      </c>
      <c r="AU9" s="60">
        <v>-226910193.33999994</v>
      </c>
      <c r="AV9" s="60">
        <v>17445433.479999989</v>
      </c>
      <c r="AW9" s="60">
        <v>-300734182.32999957</v>
      </c>
      <c r="AX9" s="60">
        <v>-387025847.47999954</v>
      </c>
      <c r="AY9" s="60">
        <v>-1796886718.6099999</v>
      </c>
      <c r="AZ9" s="60">
        <v>-1208835335.7299998</v>
      </c>
      <c r="BA9" s="60">
        <v>-588051382.88000011</v>
      </c>
      <c r="BB9" s="60">
        <v>0</v>
      </c>
      <c r="BC9" s="60">
        <v>0</v>
      </c>
      <c r="BD9" s="60">
        <v>1409860871.1300004</v>
      </c>
      <c r="BE9" s="60">
        <v>86291665.149999976</v>
      </c>
      <c r="BF9" s="60">
        <v>668949894.41999996</v>
      </c>
      <c r="BG9" s="60">
        <v>475246724.05999994</v>
      </c>
      <c r="BH9" s="60">
        <v>193703170.35999998</v>
      </c>
      <c r="BI9" s="60">
        <v>0</v>
      </c>
      <c r="BJ9" s="60">
        <v>0</v>
      </c>
      <c r="BK9" s="60">
        <v>-582658229.26999998</v>
      </c>
      <c r="BL9" s="60">
        <v>0</v>
      </c>
      <c r="BM9" s="60">
        <v>0</v>
      </c>
      <c r="BN9" s="60">
        <v>0</v>
      </c>
      <c r="BO9" s="60">
        <v>-32410336.57</v>
      </c>
      <c r="BP9" s="60">
        <v>-32410336.57</v>
      </c>
      <c r="BQ9" s="60">
        <v>0</v>
      </c>
      <c r="BR9" s="60">
        <v>0</v>
      </c>
      <c r="BS9" s="60">
        <v>-333976167.57999974</v>
      </c>
      <c r="BT9" s="60">
        <v>-227341684.80999976</v>
      </c>
      <c r="BU9" s="60">
        <v>-104308659.08999999</v>
      </c>
      <c r="BV9" s="60">
        <v>-37929922.080000006</v>
      </c>
      <c r="BW9" s="60">
        <v>0</v>
      </c>
      <c r="BX9" s="60">
        <v>-14272536.309999999</v>
      </c>
      <c r="BY9" s="60">
        <v>-7945838.0499999998</v>
      </c>
      <c r="BZ9" s="60">
        <v>58184337.039999947</v>
      </c>
      <c r="CA9" s="60">
        <v>-361864.28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-5731870.7399999993</v>
      </c>
      <c r="CJ9" s="60">
        <v>-5731870.7399999993</v>
      </c>
      <c r="CK9" s="60">
        <v>0</v>
      </c>
      <c r="CL9" s="60">
        <v>-13026173.419997573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3189084315.7300014</v>
      </c>
      <c r="E10" s="60">
        <v>2326060162.5400009</v>
      </c>
      <c r="F10" s="60">
        <v>4767743549.9700012</v>
      </c>
      <c r="G10" s="60">
        <v>-2441683387.4300003</v>
      </c>
      <c r="H10" s="60">
        <v>0</v>
      </c>
      <c r="I10" s="60">
        <v>-482247365.96000004</v>
      </c>
      <c r="J10" s="60">
        <v>-623999176.56000042</v>
      </c>
      <c r="K10" s="60">
        <v>-3907832318.5600009</v>
      </c>
      <c r="L10" s="60">
        <v>3283833142.0000005</v>
      </c>
      <c r="M10" s="60">
        <v>141751810.60000038</v>
      </c>
      <c r="N10" s="60">
        <v>1481326102.9100001</v>
      </c>
      <c r="O10" s="60">
        <v>-1339574292.3099997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1311331644.8500001</v>
      </c>
      <c r="AA10" s="60">
        <v>544371598.34000003</v>
      </c>
      <c r="AB10" s="60">
        <v>106171011.48</v>
      </c>
      <c r="AC10" s="60">
        <v>502277026.14999998</v>
      </c>
      <c r="AD10" s="60">
        <v>99460256.649999991</v>
      </c>
      <c r="AE10" s="60">
        <v>64142761.939999998</v>
      </c>
      <c r="AF10" s="60">
        <v>0</v>
      </c>
      <c r="AG10" s="60">
        <v>0</v>
      </c>
      <c r="AH10" s="60">
        <v>-5091009.71</v>
      </c>
      <c r="AI10" s="60">
        <v>0</v>
      </c>
      <c r="AJ10" s="60">
        <v>296285.82</v>
      </c>
      <c r="AK10" s="60">
        <v>296285.82</v>
      </c>
      <c r="AL10" s="60">
        <v>0</v>
      </c>
      <c r="AM10" s="60">
        <v>33643588.480000004</v>
      </c>
      <c r="AN10" s="60">
        <v>62283890.339999996</v>
      </c>
      <c r="AO10" s="60">
        <v>-24822791.199999999</v>
      </c>
      <c r="AP10" s="60">
        <v>0</v>
      </c>
      <c r="AQ10" s="60">
        <v>0</v>
      </c>
      <c r="AR10" s="60">
        <v>-3817510.66</v>
      </c>
      <c r="AS10" s="60">
        <v>-1792704492.4099996</v>
      </c>
      <c r="AT10" s="60">
        <v>-745816857.75999999</v>
      </c>
      <c r="AU10" s="60">
        <v>-914704807.54999995</v>
      </c>
      <c r="AV10" s="60">
        <v>168887949.78999999</v>
      </c>
      <c r="AW10" s="60">
        <v>-257131633.36999965</v>
      </c>
      <c r="AX10" s="60">
        <v>-1138806229.0599992</v>
      </c>
      <c r="AY10" s="60">
        <v>-3186823296.3399992</v>
      </c>
      <c r="AZ10" s="60">
        <v>-3618790946.2799993</v>
      </c>
      <c r="BA10" s="60">
        <v>-354358056.43000007</v>
      </c>
      <c r="BB10" s="60">
        <v>0</v>
      </c>
      <c r="BC10" s="60">
        <v>786325706.36999989</v>
      </c>
      <c r="BD10" s="60">
        <v>2048017067.28</v>
      </c>
      <c r="BE10" s="60">
        <v>881674595.68999958</v>
      </c>
      <c r="BF10" s="60">
        <v>2198754313.2399998</v>
      </c>
      <c r="BG10" s="60">
        <v>2487341934.8499999</v>
      </c>
      <c r="BH10" s="60">
        <v>253939176.29000002</v>
      </c>
      <c r="BI10" s="60">
        <v>0</v>
      </c>
      <c r="BJ10" s="60">
        <v>-542526797.89999998</v>
      </c>
      <c r="BK10" s="60">
        <v>-1317079717.5500002</v>
      </c>
      <c r="BL10" s="60">
        <v>0</v>
      </c>
      <c r="BM10" s="60">
        <v>0</v>
      </c>
      <c r="BN10" s="60">
        <v>0</v>
      </c>
      <c r="BO10" s="60">
        <v>-19145066.200000003</v>
      </c>
      <c r="BP10" s="60">
        <v>-19145066.200000003</v>
      </c>
      <c r="BQ10" s="60">
        <v>0</v>
      </c>
      <c r="BR10" s="60">
        <v>0</v>
      </c>
      <c r="BS10" s="60">
        <v>-743753474.82000005</v>
      </c>
      <c r="BT10" s="60">
        <v>-384359170.59000003</v>
      </c>
      <c r="BU10" s="60">
        <v>-146058345.16000003</v>
      </c>
      <c r="BV10" s="60">
        <v>-43230037.32</v>
      </c>
      <c r="BW10" s="60">
        <v>0</v>
      </c>
      <c r="BX10" s="60">
        <v>-11179216.770000003</v>
      </c>
      <c r="BY10" s="60">
        <v>-7101291.7499999991</v>
      </c>
      <c r="BZ10" s="60">
        <v>-151825413.23000002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-26857460.260000002</v>
      </c>
      <c r="CJ10" s="60">
        <v>-26857460.260000002</v>
      </c>
      <c r="CK10" s="60">
        <v>0</v>
      </c>
      <c r="CL10" s="60">
        <v>1396379823.3200018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369461009.98999983</v>
      </c>
      <c r="E11" s="60">
        <v>411348797.86999989</v>
      </c>
      <c r="F11" s="60">
        <v>1530019507.01</v>
      </c>
      <c r="G11" s="60">
        <v>-1118670709.1400001</v>
      </c>
      <c r="H11" s="60">
        <v>0</v>
      </c>
      <c r="I11" s="60">
        <v>-88846124.350000024</v>
      </c>
      <c r="J11" s="60">
        <v>-159076449.34000003</v>
      </c>
      <c r="K11" s="60">
        <v>-718945650.02999997</v>
      </c>
      <c r="L11" s="60">
        <v>559869200.68999994</v>
      </c>
      <c r="M11" s="60">
        <v>70230324.99000001</v>
      </c>
      <c r="N11" s="60">
        <v>452412904.25</v>
      </c>
      <c r="O11" s="60">
        <v>-382182579.25999999</v>
      </c>
      <c r="P11" s="60">
        <v>0</v>
      </c>
      <c r="Q11" s="60">
        <v>0</v>
      </c>
      <c r="R11" s="60">
        <v>0</v>
      </c>
      <c r="S11" s="60">
        <v>16320692.63000001</v>
      </c>
      <c r="T11" s="60">
        <v>51424542.080000006</v>
      </c>
      <c r="U11" s="60">
        <v>0</v>
      </c>
      <c r="V11" s="60">
        <v>51424542.080000006</v>
      </c>
      <c r="W11" s="60">
        <v>-35103849.449999996</v>
      </c>
      <c r="X11" s="60">
        <v>0</v>
      </c>
      <c r="Y11" s="60">
        <v>-35103849.449999996</v>
      </c>
      <c r="Z11" s="60">
        <v>30514727.219999991</v>
      </c>
      <c r="AA11" s="60">
        <v>15126365.659999998</v>
      </c>
      <c r="AB11" s="60">
        <v>0</v>
      </c>
      <c r="AC11" s="60">
        <v>-4341003.870000001</v>
      </c>
      <c r="AD11" s="60">
        <v>17794487.989999998</v>
      </c>
      <c r="AE11" s="60">
        <v>0</v>
      </c>
      <c r="AF11" s="60">
        <v>0</v>
      </c>
      <c r="AG11" s="60">
        <v>44966.65</v>
      </c>
      <c r="AH11" s="60">
        <v>1889910.79</v>
      </c>
      <c r="AI11" s="60">
        <v>0</v>
      </c>
      <c r="AJ11" s="60">
        <v>0</v>
      </c>
      <c r="AK11" s="60">
        <v>0</v>
      </c>
      <c r="AL11" s="60">
        <v>0</v>
      </c>
      <c r="AM11" s="60">
        <v>122916.61999999988</v>
      </c>
      <c r="AN11" s="60">
        <v>1334160.5900000001</v>
      </c>
      <c r="AO11" s="60">
        <v>-1211243.9700000002</v>
      </c>
      <c r="AP11" s="60">
        <v>0</v>
      </c>
      <c r="AQ11" s="60">
        <v>0</v>
      </c>
      <c r="AR11" s="60">
        <v>0</v>
      </c>
      <c r="AS11" s="60">
        <v>-209407690.74000001</v>
      </c>
      <c r="AT11" s="60">
        <v>-69075792.849999994</v>
      </c>
      <c r="AU11" s="60">
        <v>-69669973.429999992</v>
      </c>
      <c r="AV11" s="60">
        <v>594180.58000000007</v>
      </c>
      <c r="AW11" s="60">
        <v>-56567632.210000001</v>
      </c>
      <c r="AX11" s="60">
        <v>-59932816.799999997</v>
      </c>
      <c r="AY11" s="60">
        <v>-73178334.329999998</v>
      </c>
      <c r="AZ11" s="60">
        <v>-92421482.679999992</v>
      </c>
      <c r="BA11" s="60">
        <v>-3822610.17</v>
      </c>
      <c r="BB11" s="60">
        <v>0</v>
      </c>
      <c r="BC11" s="60">
        <v>23065758.519999996</v>
      </c>
      <c r="BD11" s="60">
        <v>13245517.529999999</v>
      </c>
      <c r="BE11" s="60">
        <v>3365184.5899999994</v>
      </c>
      <c r="BF11" s="60">
        <v>6549342.5299999993</v>
      </c>
      <c r="BG11" s="60">
        <v>5932686.1399999997</v>
      </c>
      <c r="BH11" s="60">
        <v>2681004.4600000004</v>
      </c>
      <c r="BI11" s="60">
        <v>0</v>
      </c>
      <c r="BJ11" s="60">
        <v>-2064348.0699999998</v>
      </c>
      <c r="BK11" s="60">
        <v>-3184157.94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-83764265.680000022</v>
      </c>
      <c r="BT11" s="60">
        <v>-186125701.54000002</v>
      </c>
      <c r="BU11" s="60">
        <v>-9469405.6300000008</v>
      </c>
      <c r="BV11" s="60">
        <v>-6375711.79</v>
      </c>
      <c r="BW11" s="60">
        <v>-42095.409999999996</v>
      </c>
      <c r="BX11" s="60">
        <v>-368262.06</v>
      </c>
      <c r="BY11" s="60">
        <v>-1263318.05</v>
      </c>
      <c r="BZ11" s="60">
        <v>119880228.8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160053319.24999982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368857917.64075208</v>
      </c>
      <c r="E13" s="60">
        <v>190666345.41999996</v>
      </c>
      <c r="F13" s="60">
        <v>296638126.09999996</v>
      </c>
      <c r="G13" s="60">
        <v>-105971780.67999999</v>
      </c>
      <c r="H13" s="60">
        <v>0</v>
      </c>
      <c r="I13" s="60">
        <v>57407746.530000024</v>
      </c>
      <c r="J13" s="60">
        <v>57098388.970000029</v>
      </c>
      <c r="K13" s="60">
        <v>-461178302.29000002</v>
      </c>
      <c r="L13" s="60">
        <v>518276691.26000005</v>
      </c>
      <c r="M13" s="60">
        <v>309357.55999999493</v>
      </c>
      <c r="N13" s="60">
        <v>55439712.439999998</v>
      </c>
      <c r="O13" s="60">
        <v>-55130354.880000003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120500125.30075209</v>
      </c>
      <c r="AA13" s="60">
        <v>71413786.243642494</v>
      </c>
      <c r="AB13" s="60">
        <v>3978392.9457999137</v>
      </c>
      <c r="AC13" s="60">
        <v>23612067.955501612</v>
      </c>
      <c r="AD13" s="60">
        <v>1322063.4726925753</v>
      </c>
      <c r="AE13" s="60">
        <v>0</v>
      </c>
      <c r="AF13" s="60">
        <v>174070.31157470576</v>
      </c>
      <c r="AG13" s="60">
        <v>19999744.371540766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283700.39000000019</v>
      </c>
      <c r="AN13" s="60">
        <v>634187.30999999982</v>
      </c>
      <c r="AO13" s="60">
        <v>-953.54</v>
      </c>
      <c r="AP13" s="60">
        <v>0</v>
      </c>
      <c r="AQ13" s="60">
        <v>0</v>
      </c>
      <c r="AR13" s="60">
        <v>-349533.3799999996</v>
      </c>
      <c r="AS13" s="60">
        <v>-302265209.06803983</v>
      </c>
      <c r="AT13" s="60">
        <v>-95089946.189999998</v>
      </c>
      <c r="AU13" s="60">
        <v>-98453944.75</v>
      </c>
      <c r="AV13" s="60">
        <v>3363998.5599999996</v>
      </c>
      <c r="AW13" s="60">
        <v>-52721679.140000038</v>
      </c>
      <c r="AX13" s="60">
        <v>-51081064.400000036</v>
      </c>
      <c r="AY13" s="60">
        <v>-258080104.58000004</v>
      </c>
      <c r="AZ13" s="60">
        <v>-301816660.65000004</v>
      </c>
      <c r="BA13" s="60">
        <v>-39971749.060000002</v>
      </c>
      <c r="BB13" s="60">
        <v>0</v>
      </c>
      <c r="BC13" s="60">
        <v>83708305.129999995</v>
      </c>
      <c r="BD13" s="60">
        <v>206999040.18000001</v>
      </c>
      <c r="BE13" s="60">
        <v>-1640614.7400000021</v>
      </c>
      <c r="BF13" s="60">
        <v>51464578.299999997</v>
      </c>
      <c r="BG13" s="60">
        <v>66304465.469999999</v>
      </c>
      <c r="BH13" s="60">
        <v>1846363.75</v>
      </c>
      <c r="BI13" s="60">
        <v>0</v>
      </c>
      <c r="BJ13" s="60">
        <v>-16686250.920000002</v>
      </c>
      <c r="BK13" s="60">
        <v>-53105193.039999999</v>
      </c>
      <c r="BL13" s="60">
        <v>0</v>
      </c>
      <c r="BM13" s="60">
        <v>0</v>
      </c>
      <c r="BN13" s="60">
        <v>0</v>
      </c>
      <c r="BO13" s="60">
        <v>-13689377.74</v>
      </c>
      <c r="BP13" s="60">
        <v>-13689377.74</v>
      </c>
      <c r="BQ13" s="60">
        <v>0</v>
      </c>
      <c r="BR13" s="60">
        <v>0</v>
      </c>
      <c r="BS13" s="60">
        <v>-140754497.67803979</v>
      </c>
      <c r="BT13" s="60">
        <v>-79719487.200000003</v>
      </c>
      <c r="BU13" s="60">
        <v>-22618847.579830229</v>
      </c>
      <c r="BV13" s="60">
        <v>-14505129.897161322</v>
      </c>
      <c r="BW13" s="60">
        <v>0</v>
      </c>
      <c r="BX13" s="60">
        <v>-2190613.2763589295</v>
      </c>
      <c r="BY13" s="60">
        <v>-2460986.0070737777</v>
      </c>
      <c r="BZ13" s="60">
        <v>3179726.8200000003</v>
      </c>
      <c r="CA13" s="60">
        <v>-22439160.537615553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-9708.32</v>
      </c>
      <c r="CJ13" s="60">
        <v>-9708.32</v>
      </c>
      <c r="CK13" s="60">
        <v>0</v>
      </c>
      <c r="CL13" s="60">
        <v>66592708.572712243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3015996550.169446</v>
      </c>
      <c r="E14" s="60">
        <v>2445101515.3599997</v>
      </c>
      <c r="F14" s="60">
        <v>4599977695.9299994</v>
      </c>
      <c r="G14" s="60">
        <v>-2154876180.5699997</v>
      </c>
      <c r="H14" s="60">
        <v>0</v>
      </c>
      <c r="I14" s="60">
        <v>-174388144.20999217</v>
      </c>
      <c r="J14" s="60">
        <v>-542491320.21999168</v>
      </c>
      <c r="K14" s="60">
        <v>-5407796767.479991</v>
      </c>
      <c r="L14" s="60">
        <v>4865305447.2599993</v>
      </c>
      <c r="M14" s="60">
        <v>368103176.00999951</v>
      </c>
      <c r="N14" s="60">
        <v>2281927320.8099995</v>
      </c>
      <c r="O14" s="60">
        <v>-1913824144.8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746595205.78943861</v>
      </c>
      <c r="AA14" s="60">
        <v>428351849.08043998</v>
      </c>
      <c r="AB14" s="60">
        <v>-2660656.71318</v>
      </c>
      <c r="AC14" s="60">
        <v>224975565.55940861</v>
      </c>
      <c r="AD14" s="60">
        <v>94610359.948860019</v>
      </c>
      <c r="AE14" s="60">
        <v>75692.447999999989</v>
      </c>
      <c r="AF14" s="60">
        <v>475706.72346000007</v>
      </c>
      <c r="AG14" s="60">
        <v>618019.60571999999</v>
      </c>
      <c r="AH14" s="60">
        <v>0</v>
      </c>
      <c r="AI14" s="60">
        <v>148669.13673</v>
      </c>
      <c r="AJ14" s="60">
        <v>5292.27</v>
      </c>
      <c r="AK14" s="60">
        <v>5292.27</v>
      </c>
      <c r="AL14" s="60">
        <v>0</v>
      </c>
      <c r="AM14" s="60">
        <v>-1317319.04</v>
      </c>
      <c r="AN14" s="60">
        <v>4869837.25</v>
      </c>
      <c r="AO14" s="60">
        <v>-1462816.2</v>
      </c>
      <c r="AP14" s="60">
        <v>0</v>
      </c>
      <c r="AQ14" s="60">
        <v>0</v>
      </c>
      <c r="AR14" s="60">
        <v>-4724340.09</v>
      </c>
      <c r="AS14" s="60">
        <v>-2729042304.6600003</v>
      </c>
      <c r="AT14" s="60">
        <v>-794217768.70000029</v>
      </c>
      <c r="AU14" s="60">
        <v>-858513674.89000022</v>
      </c>
      <c r="AV14" s="60">
        <v>64295906.189999998</v>
      </c>
      <c r="AW14" s="60">
        <v>-820805716.0200001</v>
      </c>
      <c r="AX14" s="60">
        <v>-1001711187.8400002</v>
      </c>
      <c r="AY14" s="60">
        <v>-2434437664.5500002</v>
      </c>
      <c r="AZ14" s="60">
        <v>-2045393036.6200001</v>
      </c>
      <c r="BA14" s="60">
        <v>-389044627.93000001</v>
      </c>
      <c r="BB14" s="60">
        <v>0</v>
      </c>
      <c r="BC14" s="60">
        <v>0</v>
      </c>
      <c r="BD14" s="60">
        <v>1432726476.71</v>
      </c>
      <c r="BE14" s="60">
        <v>180905471.82000005</v>
      </c>
      <c r="BF14" s="60">
        <v>492552609.44000006</v>
      </c>
      <c r="BG14" s="60">
        <v>466833248.67000008</v>
      </c>
      <c r="BH14" s="60">
        <v>25719360.770000003</v>
      </c>
      <c r="BI14" s="60">
        <v>0</v>
      </c>
      <c r="BJ14" s="60">
        <v>0</v>
      </c>
      <c r="BK14" s="60">
        <v>-311647137.62</v>
      </c>
      <c r="BL14" s="60">
        <v>0</v>
      </c>
      <c r="BM14" s="60">
        <v>0</v>
      </c>
      <c r="BN14" s="60">
        <v>0</v>
      </c>
      <c r="BO14" s="60">
        <v>-101529760.93000001</v>
      </c>
      <c r="BP14" s="60">
        <v>-101529760.93000001</v>
      </c>
      <c r="BQ14" s="60">
        <v>0</v>
      </c>
      <c r="BR14" s="60">
        <v>0</v>
      </c>
      <c r="BS14" s="60">
        <v>-1007823409.0200002</v>
      </c>
      <c r="BT14" s="60">
        <v>-737980488.03000021</v>
      </c>
      <c r="BU14" s="60">
        <v>-286501971.17999995</v>
      </c>
      <c r="BV14" s="60">
        <v>-98307217.230000019</v>
      </c>
      <c r="BW14" s="60">
        <v>0</v>
      </c>
      <c r="BX14" s="60">
        <v>-34427173.190000005</v>
      </c>
      <c r="BY14" s="60">
        <v>-160481.38999999998</v>
      </c>
      <c r="BZ14" s="60">
        <v>165614815.59999999</v>
      </c>
      <c r="CA14" s="60">
        <v>-16060893.600000001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-4665649.9899999993</v>
      </c>
      <c r="CJ14" s="60">
        <v>-4665649.9899999993</v>
      </c>
      <c r="CK14" s="60">
        <v>0</v>
      </c>
      <c r="CL14" s="60">
        <v>286954245.50944567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2752543032.3900008</v>
      </c>
      <c r="E15" s="60">
        <v>3555564871.8199997</v>
      </c>
      <c r="F15" s="60">
        <v>3555564871.8199997</v>
      </c>
      <c r="G15" s="60">
        <v>0</v>
      </c>
      <c r="H15" s="60">
        <v>0</v>
      </c>
      <c r="I15" s="60">
        <v>-1635752896.9099989</v>
      </c>
      <c r="J15" s="60">
        <v>-1635752896.9099989</v>
      </c>
      <c r="K15" s="60">
        <v>-8811751264.539999</v>
      </c>
      <c r="L15" s="60">
        <v>7175998367.6300001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831291724.13999999</v>
      </c>
      <c r="AA15" s="60">
        <v>245806271.41000003</v>
      </c>
      <c r="AB15" s="60">
        <v>175928821.81999999</v>
      </c>
      <c r="AC15" s="60">
        <v>408907227.37</v>
      </c>
      <c r="AD15" s="60">
        <v>649403.54000000027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1439333.34</v>
      </c>
      <c r="AN15" s="60">
        <v>0</v>
      </c>
      <c r="AO15" s="60">
        <v>0</v>
      </c>
      <c r="AP15" s="60">
        <v>1439333.34</v>
      </c>
      <c r="AQ15" s="60">
        <v>0</v>
      </c>
      <c r="AR15" s="60">
        <v>0</v>
      </c>
      <c r="AS15" s="60">
        <v>-1942969856.5499997</v>
      </c>
      <c r="AT15" s="60">
        <v>-264113402.89999998</v>
      </c>
      <c r="AU15" s="60">
        <v>-264113402.89999998</v>
      </c>
      <c r="AV15" s="60">
        <v>0</v>
      </c>
      <c r="AW15" s="60">
        <v>-37613557.989999995</v>
      </c>
      <c r="AX15" s="60">
        <v>-37613557.989999995</v>
      </c>
      <c r="AY15" s="60">
        <v>-150014538.66000003</v>
      </c>
      <c r="AZ15" s="60">
        <v>-121128932.23000002</v>
      </c>
      <c r="BA15" s="60">
        <v>-28885606.429999992</v>
      </c>
      <c r="BB15" s="60">
        <v>0</v>
      </c>
      <c r="BC15" s="60">
        <v>0</v>
      </c>
      <c r="BD15" s="60">
        <v>112400980.67000003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-1641242895.6599998</v>
      </c>
      <c r="BT15" s="60">
        <v>-1430177081.9899998</v>
      </c>
      <c r="BU15" s="60">
        <v>-129305902.45</v>
      </c>
      <c r="BV15" s="60">
        <v>-26501756.800000004</v>
      </c>
      <c r="BW15" s="60">
        <v>0</v>
      </c>
      <c r="BX15" s="60">
        <v>-2453436.2000000007</v>
      </c>
      <c r="BY15" s="60">
        <v>-52804718.219999984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809573175.84000111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642351261.82622409</v>
      </c>
      <c r="E17" s="60">
        <v>331706584.51999998</v>
      </c>
      <c r="F17" s="60">
        <v>499932541.69</v>
      </c>
      <c r="G17" s="60">
        <v>-168225957.16999999</v>
      </c>
      <c r="H17" s="60">
        <v>0</v>
      </c>
      <c r="I17" s="60">
        <v>-21313745.399999902</v>
      </c>
      <c r="J17" s="60">
        <v>32913506.390000105</v>
      </c>
      <c r="K17" s="60">
        <v>-665659495.91999996</v>
      </c>
      <c r="L17" s="60">
        <v>698573002.31000006</v>
      </c>
      <c r="M17" s="60">
        <v>-54227251.790000007</v>
      </c>
      <c r="N17" s="60">
        <v>81340587.839999989</v>
      </c>
      <c r="O17" s="60">
        <v>-135567839.63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322568011.72622401</v>
      </c>
      <c r="AA17" s="60">
        <v>162356138.275408</v>
      </c>
      <c r="AB17" s="60">
        <v>27854929.355264001</v>
      </c>
      <c r="AC17" s="60">
        <v>132356944.09555201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12000000</v>
      </c>
      <c r="AK17" s="60">
        <v>12000000</v>
      </c>
      <c r="AL17" s="60">
        <v>0</v>
      </c>
      <c r="AM17" s="60">
        <v>-2609589.0200000005</v>
      </c>
      <c r="AN17" s="60">
        <v>7651131.4299999997</v>
      </c>
      <c r="AO17" s="60">
        <v>-6661247.9500000002</v>
      </c>
      <c r="AP17" s="60">
        <v>0</v>
      </c>
      <c r="AQ17" s="60">
        <v>0</v>
      </c>
      <c r="AR17" s="60">
        <v>-3599472.5</v>
      </c>
      <c r="AS17" s="60">
        <v>-372624443.17994601</v>
      </c>
      <c r="AT17" s="60">
        <v>-143651016.46000001</v>
      </c>
      <c r="AU17" s="60">
        <v>-162182655.21000001</v>
      </c>
      <c r="AV17" s="60">
        <v>18531638.75</v>
      </c>
      <c r="AW17" s="60">
        <v>-63448618.560000017</v>
      </c>
      <c r="AX17" s="60">
        <v>-75125348.980000019</v>
      </c>
      <c r="AY17" s="60">
        <v>-414906601.60000002</v>
      </c>
      <c r="AZ17" s="60">
        <v>-376573160.60000002</v>
      </c>
      <c r="BA17" s="60">
        <v>-132938402.06</v>
      </c>
      <c r="BB17" s="60">
        <v>0</v>
      </c>
      <c r="BC17" s="60">
        <v>94604961.060000002</v>
      </c>
      <c r="BD17" s="60">
        <v>339781252.62</v>
      </c>
      <c r="BE17" s="60">
        <v>11676730.420000002</v>
      </c>
      <c r="BF17" s="60">
        <v>76267475.109999999</v>
      </c>
      <c r="BG17" s="60">
        <v>68116730.020000011</v>
      </c>
      <c r="BH17" s="60">
        <v>28266364.82</v>
      </c>
      <c r="BI17" s="60">
        <v>0</v>
      </c>
      <c r="BJ17" s="60">
        <v>-20115619.73</v>
      </c>
      <c r="BK17" s="60">
        <v>-64590744.689999998</v>
      </c>
      <c r="BL17" s="60">
        <v>0</v>
      </c>
      <c r="BM17" s="60">
        <v>0</v>
      </c>
      <c r="BN17" s="60">
        <v>0</v>
      </c>
      <c r="BO17" s="60">
        <v>-26385859.609999999</v>
      </c>
      <c r="BP17" s="60">
        <v>-26385859.609999999</v>
      </c>
      <c r="BQ17" s="60">
        <v>0</v>
      </c>
      <c r="BR17" s="60">
        <v>0</v>
      </c>
      <c r="BS17" s="60">
        <v>-139138948.54994595</v>
      </c>
      <c r="BT17" s="60">
        <v>-114879114.03264195</v>
      </c>
      <c r="BU17" s="60">
        <v>-12720692.55528</v>
      </c>
      <c r="BV17" s="60">
        <v>-14823998.658768</v>
      </c>
      <c r="BW17" s="60">
        <v>0</v>
      </c>
      <c r="BX17" s="60">
        <v>-160464.97639200001</v>
      </c>
      <c r="BY17" s="60">
        <v>-3395660.2268640003</v>
      </c>
      <c r="BZ17" s="60">
        <v>14263926.260000002</v>
      </c>
      <c r="CA17" s="60">
        <v>-7422944.3600000003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269726818.64627808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121049945.36999989</v>
      </c>
      <c r="E18" s="60">
        <v>78071552.360000014</v>
      </c>
      <c r="F18" s="60">
        <v>477050261.15000004</v>
      </c>
      <c r="G18" s="60">
        <v>-398978708.79000002</v>
      </c>
      <c r="H18" s="60">
        <v>0</v>
      </c>
      <c r="I18" s="60">
        <v>12090586.809999883</v>
      </c>
      <c r="J18" s="60">
        <v>-138998218.9000001</v>
      </c>
      <c r="K18" s="60">
        <v>-612052991.91000009</v>
      </c>
      <c r="L18" s="60">
        <v>473054773.00999999</v>
      </c>
      <c r="M18" s="60">
        <v>151088805.70999998</v>
      </c>
      <c r="N18" s="60">
        <v>460167413.81</v>
      </c>
      <c r="O18" s="60">
        <v>-309078608.10000002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29854529.489999998</v>
      </c>
      <c r="AA18" s="60">
        <v>24975015.559999999</v>
      </c>
      <c r="AB18" s="60">
        <v>0</v>
      </c>
      <c r="AC18" s="60">
        <v>462667.36</v>
      </c>
      <c r="AD18" s="60">
        <v>4416846.5699999994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993499.09999999963</v>
      </c>
      <c r="AK18" s="60">
        <v>4200557.3999999994</v>
      </c>
      <c r="AL18" s="60">
        <v>-3207058.3</v>
      </c>
      <c r="AM18" s="60">
        <v>39777.610000000022</v>
      </c>
      <c r="AN18" s="60">
        <v>-500619.98</v>
      </c>
      <c r="AO18" s="60">
        <v>577227.01</v>
      </c>
      <c r="AP18" s="60">
        <v>0</v>
      </c>
      <c r="AQ18" s="60">
        <v>0</v>
      </c>
      <c r="AR18" s="60">
        <v>-36829.420000000006</v>
      </c>
      <c r="AS18" s="60">
        <v>-145774925.52999997</v>
      </c>
      <c r="AT18" s="60">
        <v>-58974318.030000031</v>
      </c>
      <c r="AU18" s="60">
        <v>-154979196.48000002</v>
      </c>
      <c r="AV18" s="60">
        <v>96004878.449999988</v>
      </c>
      <c r="AW18" s="60">
        <v>3306099.6900000572</v>
      </c>
      <c r="AX18" s="60">
        <v>34916317.050000012</v>
      </c>
      <c r="AY18" s="60">
        <v>-377680175.64999998</v>
      </c>
      <c r="AZ18" s="60">
        <v>-323762220.69999999</v>
      </c>
      <c r="BA18" s="60">
        <v>-217954916.95999998</v>
      </c>
      <c r="BB18" s="60">
        <v>0</v>
      </c>
      <c r="BC18" s="60">
        <v>164036962.00999999</v>
      </c>
      <c r="BD18" s="60">
        <v>412596492.69999999</v>
      </c>
      <c r="BE18" s="60">
        <v>-31610217.359999955</v>
      </c>
      <c r="BF18" s="60">
        <v>277439035.20000005</v>
      </c>
      <c r="BG18" s="60">
        <v>247547950.60999998</v>
      </c>
      <c r="BH18" s="60">
        <v>150390541.64000002</v>
      </c>
      <c r="BI18" s="60">
        <v>0</v>
      </c>
      <c r="BJ18" s="60">
        <v>-120499457.04999998</v>
      </c>
      <c r="BK18" s="60">
        <v>-309049252.56</v>
      </c>
      <c r="BL18" s="60">
        <v>0</v>
      </c>
      <c r="BM18" s="60">
        <v>0</v>
      </c>
      <c r="BN18" s="60">
        <v>0</v>
      </c>
      <c r="BO18" s="60">
        <v>-8677000.1100000013</v>
      </c>
      <c r="BP18" s="60">
        <v>-8677000.1100000013</v>
      </c>
      <c r="BQ18" s="60">
        <v>0</v>
      </c>
      <c r="BR18" s="60">
        <v>0</v>
      </c>
      <c r="BS18" s="60">
        <v>-81429707.079999983</v>
      </c>
      <c r="BT18" s="60">
        <v>-58165095.209999993</v>
      </c>
      <c r="BU18" s="60">
        <v>-34620721.799999997</v>
      </c>
      <c r="BV18" s="60">
        <v>-8314945.2300000004</v>
      </c>
      <c r="BW18" s="60">
        <v>0</v>
      </c>
      <c r="BX18" s="60">
        <v>-958516.46000000008</v>
      </c>
      <c r="BY18" s="60">
        <v>-10125245.799999999</v>
      </c>
      <c r="BZ18" s="60">
        <v>39007398.189999998</v>
      </c>
      <c r="CA18" s="60">
        <v>-8252580.7699999996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-24724980.160000086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1192779971.0899997</v>
      </c>
      <c r="E20" s="60">
        <v>1072701959.0299996</v>
      </c>
      <c r="F20" s="60">
        <v>2136386686.0599997</v>
      </c>
      <c r="G20" s="60">
        <v>-1063684727.0300001</v>
      </c>
      <c r="H20" s="60">
        <v>0</v>
      </c>
      <c r="I20" s="60">
        <v>-312035576.87</v>
      </c>
      <c r="J20" s="60">
        <v>-569668046.41000032</v>
      </c>
      <c r="K20" s="60">
        <v>-2397748187.6000004</v>
      </c>
      <c r="L20" s="60">
        <v>1828080141.1900001</v>
      </c>
      <c r="M20" s="60">
        <v>257632469.54000032</v>
      </c>
      <c r="N20" s="60">
        <v>1199618481.2200003</v>
      </c>
      <c r="O20" s="60">
        <v>-941986011.67999995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432014962.79000002</v>
      </c>
      <c r="AA20" s="60">
        <v>324392194.10000002</v>
      </c>
      <c r="AB20" s="60">
        <v>0</v>
      </c>
      <c r="AC20" s="60">
        <v>107622768.69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517175.14</v>
      </c>
      <c r="AK20" s="60">
        <v>517175.14</v>
      </c>
      <c r="AL20" s="60">
        <v>0</v>
      </c>
      <c r="AM20" s="60">
        <v>-418549</v>
      </c>
      <c r="AN20" s="60">
        <v>-94529013</v>
      </c>
      <c r="AO20" s="60">
        <v>94957241</v>
      </c>
      <c r="AP20" s="60">
        <v>0</v>
      </c>
      <c r="AQ20" s="60">
        <v>0</v>
      </c>
      <c r="AR20" s="60">
        <v>-846777</v>
      </c>
      <c r="AS20" s="60">
        <v>-556365130.12</v>
      </c>
      <c r="AT20" s="60">
        <v>-98545288.519999981</v>
      </c>
      <c r="AU20" s="60">
        <v>-273677514.79000002</v>
      </c>
      <c r="AV20" s="60">
        <v>175132226.27000004</v>
      </c>
      <c r="AW20" s="60">
        <v>-61495059.309999943</v>
      </c>
      <c r="AX20" s="60">
        <v>-526959449.06999969</v>
      </c>
      <c r="AY20" s="60">
        <v>-2967355768.96</v>
      </c>
      <c r="AZ20" s="60">
        <v>-2871826423.7600002</v>
      </c>
      <c r="BA20" s="60">
        <v>-95529345.200000003</v>
      </c>
      <c r="BB20" s="60">
        <v>0</v>
      </c>
      <c r="BC20" s="60">
        <v>0</v>
      </c>
      <c r="BD20" s="60">
        <v>2440396319.8900003</v>
      </c>
      <c r="BE20" s="60">
        <v>465464389.75999975</v>
      </c>
      <c r="BF20" s="60">
        <v>2781013461.0099998</v>
      </c>
      <c r="BG20" s="60">
        <v>2697496008.0799999</v>
      </c>
      <c r="BH20" s="60">
        <v>83517452.929999992</v>
      </c>
      <c r="BI20" s="60">
        <v>0</v>
      </c>
      <c r="BJ20" s="60">
        <v>0</v>
      </c>
      <c r="BK20" s="60">
        <v>-2315549071.25</v>
      </c>
      <c r="BL20" s="60">
        <v>0</v>
      </c>
      <c r="BM20" s="60">
        <v>0</v>
      </c>
      <c r="BN20" s="60">
        <v>0</v>
      </c>
      <c r="BO20" s="60">
        <v>-467385.53999999911</v>
      </c>
      <c r="BP20" s="60">
        <v>-467385.53999999911</v>
      </c>
      <c r="BQ20" s="60">
        <v>0</v>
      </c>
      <c r="BR20" s="60">
        <v>0</v>
      </c>
      <c r="BS20" s="60">
        <v>-382841258.74000007</v>
      </c>
      <c r="BT20" s="60">
        <v>-337254786.68000001</v>
      </c>
      <c r="BU20" s="60">
        <v>-110272592.74000002</v>
      </c>
      <c r="BV20" s="60">
        <v>-13931760.119999997</v>
      </c>
      <c r="BW20" s="60">
        <v>-86984.23</v>
      </c>
      <c r="BX20" s="60">
        <v>-8896307.8299999963</v>
      </c>
      <c r="BY20" s="60">
        <v>-28078308.619999994</v>
      </c>
      <c r="BZ20" s="60">
        <v>115662577.77000001</v>
      </c>
      <c r="CA20" s="60">
        <v>16903.71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-13016138.010000002</v>
      </c>
      <c r="CJ20" s="60">
        <v>-13016138.010000002</v>
      </c>
      <c r="CK20" s="60">
        <v>0</v>
      </c>
      <c r="CL20" s="60">
        <v>636414840.96999967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9408355.7399999909</v>
      </c>
      <c r="E21" s="60">
        <v>-6951206.2300000042</v>
      </c>
      <c r="F21" s="60">
        <v>42763901</v>
      </c>
      <c r="G21" s="60">
        <v>-49715107.230000004</v>
      </c>
      <c r="H21" s="60">
        <v>0</v>
      </c>
      <c r="I21" s="60">
        <v>16058679.929999996</v>
      </c>
      <c r="J21" s="60">
        <v>-1535002.150000006</v>
      </c>
      <c r="K21" s="60">
        <v>-36569426.280000001</v>
      </c>
      <c r="L21" s="60">
        <v>35034424.129999995</v>
      </c>
      <c r="M21" s="60">
        <v>17593682.080000002</v>
      </c>
      <c r="N21" s="60">
        <v>24431792.760000002</v>
      </c>
      <c r="O21" s="60">
        <v>-6838110.6800000006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161840.62</v>
      </c>
      <c r="AA21" s="60">
        <v>110029.03</v>
      </c>
      <c r="AB21" s="60">
        <v>0</v>
      </c>
      <c r="AC21" s="60">
        <v>46561.27</v>
      </c>
      <c r="AD21" s="60">
        <v>5250.32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12365.19</v>
      </c>
      <c r="AK21" s="60">
        <v>12365.19</v>
      </c>
      <c r="AL21" s="60">
        <v>0</v>
      </c>
      <c r="AM21" s="60">
        <v>126676.23000000001</v>
      </c>
      <c r="AN21" s="60">
        <v>273636.65000000002</v>
      </c>
      <c r="AO21" s="60">
        <v>-146960.42000000001</v>
      </c>
      <c r="AP21" s="60">
        <v>0</v>
      </c>
      <c r="AQ21" s="60">
        <v>0</v>
      </c>
      <c r="AR21" s="60">
        <v>0</v>
      </c>
      <c r="AS21" s="60">
        <v>4413389.4199999906</v>
      </c>
      <c r="AT21" s="60">
        <v>-5811456.4100000001</v>
      </c>
      <c r="AU21" s="60">
        <v>-7773300.5800000001</v>
      </c>
      <c r="AV21" s="60">
        <v>1961844.1700000002</v>
      </c>
      <c r="AW21" s="60">
        <v>19125556.809999991</v>
      </c>
      <c r="AX21" s="60">
        <v>47094379.79999999</v>
      </c>
      <c r="AY21" s="60">
        <v>18343165.169999991</v>
      </c>
      <c r="AZ21" s="60">
        <v>-19510412.010000002</v>
      </c>
      <c r="BA21" s="60">
        <v>42942925.859999992</v>
      </c>
      <c r="BB21" s="60">
        <v>0</v>
      </c>
      <c r="BC21" s="60">
        <v>-5089348.68</v>
      </c>
      <c r="BD21" s="60">
        <v>28751214.629999999</v>
      </c>
      <c r="BE21" s="60">
        <v>-27968822.989999998</v>
      </c>
      <c r="BF21" s="60">
        <v>-14776571.91</v>
      </c>
      <c r="BG21" s="60">
        <v>7465563.4099999992</v>
      </c>
      <c r="BH21" s="60">
        <v>-25232552.359999999</v>
      </c>
      <c r="BI21" s="60">
        <v>0</v>
      </c>
      <c r="BJ21" s="60">
        <v>2990417.04</v>
      </c>
      <c r="BK21" s="60">
        <v>-13192251.079999998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-8900710.9800000004</v>
      </c>
      <c r="BT21" s="60">
        <v>-6455075.6600000001</v>
      </c>
      <c r="BU21" s="60">
        <v>-4213696.4900000012</v>
      </c>
      <c r="BV21" s="60">
        <v>-1584892.2400000002</v>
      </c>
      <c r="BW21" s="60">
        <v>0</v>
      </c>
      <c r="BX21" s="60">
        <v>-44355.199999999997</v>
      </c>
      <c r="BY21" s="60">
        <v>-95124.18</v>
      </c>
      <c r="BZ21" s="60">
        <v>3492432.79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13821745.159999982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7095852468.8431835</v>
      </c>
      <c r="E22" s="60">
        <v>5467533920.2999916</v>
      </c>
      <c r="F22" s="60">
        <v>32632721184.219997</v>
      </c>
      <c r="G22" s="60">
        <v>-27165187263.920006</v>
      </c>
      <c r="H22" s="60">
        <v>0</v>
      </c>
      <c r="I22" s="60">
        <v>-837424960.29999924</v>
      </c>
      <c r="J22" s="60">
        <v>-6594183155.5400009</v>
      </c>
      <c r="K22" s="60">
        <v>-33491065299.490002</v>
      </c>
      <c r="L22" s="60">
        <v>26896882143.950001</v>
      </c>
      <c r="M22" s="60">
        <v>5756758195.2400017</v>
      </c>
      <c r="N22" s="60">
        <v>29711733353.890007</v>
      </c>
      <c r="O22" s="60">
        <v>-23954975158.650005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2459941483.6131916</v>
      </c>
      <c r="AA22" s="60">
        <v>2165026303.678865</v>
      </c>
      <c r="AB22" s="60">
        <v>0</v>
      </c>
      <c r="AC22" s="60">
        <v>180176308.90263662</v>
      </c>
      <c r="AD22" s="60">
        <v>83664365.333162874</v>
      </c>
      <c r="AE22" s="60">
        <v>30237288.960604411</v>
      </c>
      <c r="AF22" s="60">
        <v>0</v>
      </c>
      <c r="AG22" s="60">
        <v>708819.11089961033</v>
      </c>
      <c r="AH22" s="60">
        <v>0</v>
      </c>
      <c r="AI22" s="60">
        <v>128397.6270238827</v>
      </c>
      <c r="AJ22" s="60">
        <v>0</v>
      </c>
      <c r="AK22" s="60">
        <v>0</v>
      </c>
      <c r="AL22" s="60">
        <v>0</v>
      </c>
      <c r="AM22" s="60">
        <v>5802025.229999993</v>
      </c>
      <c r="AN22" s="60">
        <v>134395260</v>
      </c>
      <c r="AO22" s="60">
        <v>-131207911.54000001</v>
      </c>
      <c r="AP22" s="60">
        <v>0</v>
      </c>
      <c r="AQ22" s="60">
        <v>0</v>
      </c>
      <c r="AR22" s="60">
        <v>2614676.77</v>
      </c>
      <c r="AS22" s="60">
        <v>-2135777461.9833336</v>
      </c>
      <c r="AT22" s="60">
        <v>-990500285.11999941</v>
      </c>
      <c r="AU22" s="60">
        <v>-2403606560.5599995</v>
      </c>
      <c r="AV22" s="60">
        <v>1413106275.4400001</v>
      </c>
      <c r="AW22" s="60">
        <v>-745409234.92999935</v>
      </c>
      <c r="AX22" s="60">
        <v>-653318383.96999979</v>
      </c>
      <c r="AY22" s="60">
        <v>-4052951134.4100003</v>
      </c>
      <c r="AZ22" s="60">
        <v>-3239544201.7599998</v>
      </c>
      <c r="BA22" s="60">
        <v>-1763453761.8400004</v>
      </c>
      <c r="BB22" s="60">
        <v>0</v>
      </c>
      <c r="BC22" s="60">
        <v>950046829.18999994</v>
      </c>
      <c r="BD22" s="60">
        <v>3399632750.4400005</v>
      </c>
      <c r="BE22" s="60">
        <v>-92090850.959999561</v>
      </c>
      <c r="BF22" s="60">
        <v>3049475989.3299999</v>
      </c>
      <c r="BG22" s="60">
        <v>2064902685.9100001</v>
      </c>
      <c r="BH22" s="60">
        <v>1699396872.3199999</v>
      </c>
      <c r="BI22" s="60">
        <v>0</v>
      </c>
      <c r="BJ22" s="60">
        <v>-714823568.89999998</v>
      </c>
      <c r="BK22" s="60">
        <v>-3141566840.2899995</v>
      </c>
      <c r="BL22" s="60">
        <v>0</v>
      </c>
      <c r="BM22" s="60">
        <v>0</v>
      </c>
      <c r="BN22" s="60">
        <v>0</v>
      </c>
      <c r="BO22" s="60">
        <v>-3708509.8199999956</v>
      </c>
      <c r="BP22" s="60">
        <v>-3708509.8199999956</v>
      </c>
      <c r="BQ22" s="60">
        <v>0</v>
      </c>
      <c r="BR22" s="60">
        <v>0</v>
      </c>
      <c r="BS22" s="60">
        <v>-396159432.11333489</v>
      </c>
      <c r="BT22" s="60">
        <v>-2772292811.4699998</v>
      </c>
      <c r="BU22" s="60">
        <v>-362720378.71208888</v>
      </c>
      <c r="BV22" s="60">
        <v>-14268576.764429422</v>
      </c>
      <c r="BW22" s="60">
        <v>0</v>
      </c>
      <c r="BX22" s="60">
        <v>-27598713.768005993</v>
      </c>
      <c r="BY22" s="60">
        <v>-29166198.578810796</v>
      </c>
      <c r="BZ22" s="60">
        <v>2871721753.4400001</v>
      </c>
      <c r="CA22" s="60">
        <v>-61834506.25999999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4960075006.8598499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470844892.22000033</v>
      </c>
      <c r="E23" s="60">
        <v>362496979.5</v>
      </c>
      <c r="F23" s="60">
        <v>3035189557.2600002</v>
      </c>
      <c r="G23" s="60">
        <v>-2672692577.7600002</v>
      </c>
      <c r="H23" s="60">
        <v>0</v>
      </c>
      <c r="I23" s="60">
        <v>-60959974.349999666</v>
      </c>
      <c r="J23" s="60">
        <v>-704539181.48999953</v>
      </c>
      <c r="K23" s="60">
        <v>-1897848060.4899998</v>
      </c>
      <c r="L23" s="60">
        <v>1193308879.0000002</v>
      </c>
      <c r="M23" s="60">
        <v>643579207.13999987</v>
      </c>
      <c r="N23" s="60">
        <v>1341216667.1499999</v>
      </c>
      <c r="O23" s="60">
        <v>-697637460.00999999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163427564.65999997</v>
      </c>
      <c r="AA23" s="60">
        <v>128819638.78</v>
      </c>
      <c r="AB23" s="60">
        <v>13118798.529999999</v>
      </c>
      <c r="AC23" s="60">
        <v>5497871.1300000008</v>
      </c>
      <c r="AD23" s="60">
        <v>9778133.3200000003</v>
      </c>
      <c r="AE23" s="60">
        <v>97764.56</v>
      </c>
      <c r="AF23" s="60">
        <v>5796632.4199999999</v>
      </c>
      <c r="AG23" s="60">
        <v>318725.92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5880322.4100000011</v>
      </c>
      <c r="AN23" s="60">
        <v>6155113.3000000007</v>
      </c>
      <c r="AO23" s="60">
        <v>581391.08000000007</v>
      </c>
      <c r="AP23" s="60">
        <v>0</v>
      </c>
      <c r="AQ23" s="60">
        <v>0</v>
      </c>
      <c r="AR23" s="60">
        <v>-856181.97</v>
      </c>
      <c r="AS23" s="60">
        <v>-570614807.51999986</v>
      </c>
      <c r="AT23" s="60">
        <v>-237593108.80000004</v>
      </c>
      <c r="AU23" s="60">
        <v>-292555331.47000003</v>
      </c>
      <c r="AV23" s="60">
        <v>54962222.669999987</v>
      </c>
      <c r="AW23" s="60">
        <v>-72101365.479999989</v>
      </c>
      <c r="AX23" s="60">
        <v>-86667539.909999967</v>
      </c>
      <c r="AY23" s="60">
        <v>-451902668.41999996</v>
      </c>
      <c r="AZ23" s="60">
        <v>-290722606.39999998</v>
      </c>
      <c r="BA23" s="60">
        <v>-161180062.01999998</v>
      </c>
      <c r="BB23" s="60">
        <v>0</v>
      </c>
      <c r="BC23" s="60">
        <v>0</v>
      </c>
      <c r="BD23" s="60">
        <v>365235128.50999999</v>
      </c>
      <c r="BE23" s="60">
        <v>14566174.429999977</v>
      </c>
      <c r="BF23" s="60">
        <v>166120106.60999998</v>
      </c>
      <c r="BG23" s="60">
        <v>97080240.889999986</v>
      </c>
      <c r="BH23" s="60">
        <v>69039865.719999999</v>
      </c>
      <c r="BI23" s="60">
        <v>0</v>
      </c>
      <c r="BJ23" s="60">
        <v>0</v>
      </c>
      <c r="BK23" s="60">
        <v>-151553932.18000001</v>
      </c>
      <c r="BL23" s="60">
        <v>0</v>
      </c>
      <c r="BM23" s="60">
        <v>0</v>
      </c>
      <c r="BN23" s="60">
        <v>0</v>
      </c>
      <c r="BO23" s="60">
        <v>-7284059.7799999975</v>
      </c>
      <c r="BP23" s="60">
        <v>-7284059.7799999975</v>
      </c>
      <c r="BQ23" s="60">
        <v>0</v>
      </c>
      <c r="BR23" s="60">
        <v>0</v>
      </c>
      <c r="BS23" s="60">
        <v>-243082339.67999992</v>
      </c>
      <c r="BT23" s="60">
        <v>-250231044.55999991</v>
      </c>
      <c r="BU23" s="60">
        <v>-133881125</v>
      </c>
      <c r="BV23" s="60">
        <v>-3259191.7100000004</v>
      </c>
      <c r="BW23" s="60">
        <v>0</v>
      </c>
      <c r="BX23" s="60">
        <v>-14268740.77</v>
      </c>
      <c r="BY23" s="60">
        <v>-34327201.100000009</v>
      </c>
      <c r="BZ23" s="60">
        <v>195869292.27000001</v>
      </c>
      <c r="CA23" s="60">
        <v>-2984328.8099999996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-10553933.779999999</v>
      </c>
      <c r="CJ23" s="60">
        <v>-10553933.779999999</v>
      </c>
      <c r="CK23" s="60">
        <v>0</v>
      </c>
      <c r="CL23" s="60">
        <v>-99769915.299999535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1789507255.3100014</v>
      </c>
      <c r="E24" s="60">
        <v>1742622466.1600018</v>
      </c>
      <c r="F24" s="60">
        <v>7016295795.2800007</v>
      </c>
      <c r="G24" s="60">
        <v>-5273673329.1199989</v>
      </c>
      <c r="H24" s="60">
        <v>0</v>
      </c>
      <c r="I24" s="60">
        <v>-332539883.79000044</v>
      </c>
      <c r="J24" s="60">
        <v>-165665258.63000011</v>
      </c>
      <c r="K24" s="60">
        <v>-4648945280.5500002</v>
      </c>
      <c r="L24" s="60">
        <v>4483280021.9200001</v>
      </c>
      <c r="M24" s="60">
        <v>-166874625.16000032</v>
      </c>
      <c r="N24" s="60">
        <v>3416785217.2699995</v>
      </c>
      <c r="O24" s="60">
        <v>-3583659842.4299998</v>
      </c>
      <c r="P24" s="60">
        <v>0</v>
      </c>
      <c r="Q24" s="60">
        <v>0</v>
      </c>
      <c r="R24" s="60">
        <v>0</v>
      </c>
      <c r="S24" s="60">
        <v>-61639360.269999981</v>
      </c>
      <c r="T24" s="60">
        <v>-281548390.94</v>
      </c>
      <c r="U24" s="60">
        <v>-355019022.07999998</v>
      </c>
      <c r="V24" s="60">
        <v>73470631.140000001</v>
      </c>
      <c r="W24" s="60">
        <v>219909030.67000002</v>
      </c>
      <c r="X24" s="60">
        <v>219909030.67000002</v>
      </c>
      <c r="Y24" s="60">
        <v>0</v>
      </c>
      <c r="Z24" s="60">
        <v>440955848.17000002</v>
      </c>
      <c r="AA24" s="60">
        <v>342379261.17000002</v>
      </c>
      <c r="AB24" s="60">
        <v>0</v>
      </c>
      <c r="AC24" s="60">
        <v>98576586.999999985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108185.03999999975</v>
      </c>
      <c r="AN24" s="60">
        <v>-2201295.87</v>
      </c>
      <c r="AO24" s="60">
        <v>2006536.92</v>
      </c>
      <c r="AP24" s="60">
        <v>0</v>
      </c>
      <c r="AQ24" s="60">
        <v>0</v>
      </c>
      <c r="AR24" s="60">
        <v>302943.98999999993</v>
      </c>
      <c r="AS24" s="60">
        <v>-873484419.72000003</v>
      </c>
      <c r="AT24" s="60">
        <v>-319839530.04000008</v>
      </c>
      <c r="AU24" s="60">
        <v>-446600528.16000009</v>
      </c>
      <c r="AV24" s="60">
        <v>126760998.11999999</v>
      </c>
      <c r="AW24" s="60">
        <v>-202892324.05000001</v>
      </c>
      <c r="AX24" s="60">
        <v>-71949515.900000036</v>
      </c>
      <c r="AY24" s="60">
        <v>-374400196.06</v>
      </c>
      <c r="AZ24" s="60">
        <v>-420461219.87</v>
      </c>
      <c r="BA24" s="60">
        <v>-84525191.000000015</v>
      </c>
      <c r="BB24" s="60">
        <v>0</v>
      </c>
      <c r="BC24" s="60">
        <v>130586214.81000002</v>
      </c>
      <c r="BD24" s="60">
        <v>302450680.15999997</v>
      </c>
      <c r="BE24" s="60">
        <v>-130942808.14999998</v>
      </c>
      <c r="BF24" s="60">
        <v>94164410.75000003</v>
      </c>
      <c r="BG24" s="60">
        <v>63315805.430000007</v>
      </c>
      <c r="BH24" s="60">
        <v>63691974.830000006</v>
      </c>
      <c r="BI24" s="60">
        <v>0</v>
      </c>
      <c r="BJ24" s="60">
        <v>-32843369.509999998</v>
      </c>
      <c r="BK24" s="60">
        <v>-225107218.90000001</v>
      </c>
      <c r="BL24" s="60">
        <v>0</v>
      </c>
      <c r="BM24" s="60">
        <v>0</v>
      </c>
      <c r="BN24" s="60">
        <v>0</v>
      </c>
      <c r="BO24" s="60">
        <v>-4919887.91</v>
      </c>
      <c r="BP24" s="60">
        <v>-4919887.91</v>
      </c>
      <c r="BQ24" s="60">
        <v>0</v>
      </c>
      <c r="BR24" s="60">
        <v>0</v>
      </c>
      <c r="BS24" s="60">
        <v>-345832677.71999997</v>
      </c>
      <c r="BT24" s="60">
        <v>-925863682.77999997</v>
      </c>
      <c r="BU24" s="60">
        <v>-85772825.669999987</v>
      </c>
      <c r="BV24" s="60">
        <v>-12346766.020000001</v>
      </c>
      <c r="BW24" s="60">
        <v>0</v>
      </c>
      <c r="BX24" s="60">
        <v>-9449512.4800000004</v>
      </c>
      <c r="BY24" s="60">
        <v>-19145906.449999999</v>
      </c>
      <c r="BZ24" s="60">
        <v>758740142.5</v>
      </c>
      <c r="CA24" s="60">
        <v>-51994126.82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916022835.59000134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11768467.690000094</v>
      </c>
      <c r="E25" s="60">
        <v>-788678.55999994278</v>
      </c>
      <c r="F25" s="60">
        <v>517675600.38000005</v>
      </c>
      <c r="G25" s="60">
        <v>-518464278.94</v>
      </c>
      <c r="H25" s="60">
        <v>0</v>
      </c>
      <c r="I25" s="60">
        <v>12564895.180000037</v>
      </c>
      <c r="J25" s="60">
        <v>-99661288.429999948</v>
      </c>
      <c r="K25" s="60">
        <v>-251204159.42999998</v>
      </c>
      <c r="L25" s="60">
        <v>151542871.00000003</v>
      </c>
      <c r="M25" s="60">
        <v>112226183.60999998</v>
      </c>
      <c r="N25" s="60">
        <v>226607753.91999999</v>
      </c>
      <c r="O25" s="60">
        <v>-114381570.31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-7748.929999999702</v>
      </c>
      <c r="AN25" s="60">
        <v>296453.03000000026</v>
      </c>
      <c r="AO25" s="60">
        <v>7463.210000000021</v>
      </c>
      <c r="AP25" s="60">
        <v>0</v>
      </c>
      <c r="AQ25" s="60">
        <v>0</v>
      </c>
      <c r="AR25" s="60">
        <v>-311665.17</v>
      </c>
      <c r="AS25" s="60">
        <v>-40727566.599932268</v>
      </c>
      <c r="AT25" s="60">
        <v>-15848888.884552006</v>
      </c>
      <c r="AU25" s="60">
        <v>-39971735.730000004</v>
      </c>
      <c r="AV25" s="60">
        <v>24122846.845447998</v>
      </c>
      <c r="AW25" s="60">
        <v>662525.20395000465</v>
      </c>
      <c r="AX25" s="60">
        <v>1495080.6948000044</v>
      </c>
      <c r="AY25" s="60">
        <v>-24118541.015199997</v>
      </c>
      <c r="AZ25" s="60">
        <v>-18412846.195199996</v>
      </c>
      <c r="BA25" s="60">
        <v>-10943866.460000001</v>
      </c>
      <c r="BB25" s="60">
        <v>0</v>
      </c>
      <c r="BC25" s="60">
        <v>5238171.6400000006</v>
      </c>
      <c r="BD25" s="60">
        <v>25613621.710000001</v>
      </c>
      <c r="BE25" s="60">
        <v>-832555.49084999971</v>
      </c>
      <c r="BF25" s="60">
        <v>14806452.239150001</v>
      </c>
      <c r="BG25" s="60">
        <v>11061109.01915</v>
      </c>
      <c r="BH25" s="60">
        <v>6961073.9400000013</v>
      </c>
      <c r="BI25" s="60">
        <v>0</v>
      </c>
      <c r="BJ25" s="60">
        <v>-3215730.72</v>
      </c>
      <c r="BK25" s="60">
        <v>-15639007.73</v>
      </c>
      <c r="BL25" s="60">
        <v>0</v>
      </c>
      <c r="BM25" s="60">
        <v>0</v>
      </c>
      <c r="BN25" s="60">
        <v>0</v>
      </c>
      <c r="BO25" s="60">
        <v>-541777.2999999997</v>
      </c>
      <c r="BP25" s="60">
        <v>-541777.2999999997</v>
      </c>
      <c r="BQ25" s="60">
        <v>0</v>
      </c>
      <c r="BR25" s="60">
        <v>0</v>
      </c>
      <c r="BS25" s="60">
        <v>-24988420.939330269</v>
      </c>
      <c r="BT25" s="60">
        <v>-28917496.629999992</v>
      </c>
      <c r="BU25" s="60">
        <v>-20617730.132161345</v>
      </c>
      <c r="BV25" s="60">
        <v>-6826211.703338623</v>
      </c>
      <c r="BW25" s="60">
        <v>0</v>
      </c>
      <c r="BX25" s="60">
        <v>-14138070.406192319</v>
      </c>
      <c r="BY25" s="60">
        <v>-1565151.1976379717</v>
      </c>
      <c r="BZ25" s="60">
        <v>47249219.429999992</v>
      </c>
      <c r="CA25" s="60">
        <v>-172980.30000000002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-11004.679999999997</v>
      </c>
      <c r="CJ25" s="60">
        <v>-11004.679999999997</v>
      </c>
      <c r="CK25" s="60">
        <v>0</v>
      </c>
      <c r="CL25" s="60">
        <v>-28959098.909932174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271261083.22000033</v>
      </c>
      <c r="E26" s="60">
        <v>210001169.02999997</v>
      </c>
      <c r="F26" s="60">
        <v>956553818.13999999</v>
      </c>
      <c r="G26" s="60">
        <v>-746552649.11000001</v>
      </c>
      <c r="H26" s="60">
        <v>0</v>
      </c>
      <c r="I26" s="60">
        <v>-20181641.839999676</v>
      </c>
      <c r="J26" s="60">
        <v>41001965.020000219</v>
      </c>
      <c r="K26" s="60">
        <v>-1455406646.7399998</v>
      </c>
      <c r="L26" s="60">
        <v>1496408611.76</v>
      </c>
      <c r="M26" s="60">
        <v>-61183606.859999895</v>
      </c>
      <c r="N26" s="60">
        <v>1136481302.9400001</v>
      </c>
      <c r="O26" s="60">
        <v>-1197664909.8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75981669.799999997</v>
      </c>
      <c r="AA26" s="60">
        <v>76259828</v>
      </c>
      <c r="AB26" s="60">
        <v>0</v>
      </c>
      <c r="AC26" s="60">
        <v>-683767.89000000013</v>
      </c>
      <c r="AD26" s="60">
        <v>0</v>
      </c>
      <c r="AE26" s="60">
        <v>0</v>
      </c>
      <c r="AF26" s="60">
        <v>0</v>
      </c>
      <c r="AG26" s="60">
        <v>405609.69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5459886.2299999995</v>
      </c>
      <c r="AN26" s="60">
        <v>11015497.02</v>
      </c>
      <c r="AO26" s="60">
        <v>-5541203.4199999999</v>
      </c>
      <c r="AP26" s="60">
        <v>0</v>
      </c>
      <c r="AQ26" s="60">
        <v>0</v>
      </c>
      <c r="AR26" s="60">
        <v>-14407.37</v>
      </c>
      <c r="AS26" s="60">
        <v>-131430939.66000064</v>
      </c>
      <c r="AT26" s="60">
        <v>-74283807.819999993</v>
      </c>
      <c r="AU26" s="60">
        <v>-467852471.40000004</v>
      </c>
      <c r="AV26" s="60">
        <v>393568663.58000004</v>
      </c>
      <c r="AW26" s="60">
        <v>-28003522.36000061</v>
      </c>
      <c r="AX26" s="60">
        <v>-84785002.680000544</v>
      </c>
      <c r="AY26" s="60">
        <v>-1365606121.9800003</v>
      </c>
      <c r="AZ26" s="60">
        <v>-1292411058.2600002</v>
      </c>
      <c r="BA26" s="60">
        <v>-73195063.719999999</v>
      </c>
      <c r="BB26" s="60">
        <v>0</v>
      </c>
      <c r="BC26" s="60">
        <v>0</v>
      </c>
      <c r="BD26" s="60">
        <v>1280821119.2999997</v>
      </c>
      <c r="BE26" s="60">
        <v>56781480.319999933</v>
      </c>
      <c r="BF26" s="60">
        <v>1186167845.48</v>
      </c>
      <c r="BG26" s="60">
        <v>1129876430.51</v>
      </c>
      <c r="BH26" s="60">
        <v>56291414.969999991</v>
      </c>
      <c r="BI26" s="60">
        <v>0</v>
      </c>
      <c r="BJ26" s="60">
        <v>0</v>
      </c>
      <c r="BK26" s="60">
        <v>-1129386365.1600001</v>
      </c>
      <c r="BL26" s="60">
        <v>0</v>
      </c>
      <c r="BM26" s="60">
        <v>0</v>
      </c>
      <c r="BN26" s="60">
        <v>0</v>
      </c>
      <c r="BO26" s="60">
        <v>-14320092.950000003</v>
      </c>
      <c r="BP26" s="60">
        <v>-14320092.950000003</v>
      </c>
      <c r="BQ26" s="60">
        <v>0</v>
      </c>
      <c r="BR26" s="60">
        <v>0</v>
      </c>
      <c r="BS26" s="60">
        <v>-13858343.870000035</v>
      </c>
      <c r="BT26" s="60">
        <v>-166519542.77000001</v>
      </c>
      <c r="BU26" s="60">
        <v>-30504255.999999993</v>
      </c>
      <c r="BV26" s="60">
        <v>-5728877.04</v>
      </c>
      <c r="BW26" s="60">
        <v>0</v>
      </c>
      <c r="BX26" s="60">
        <v>-2407248.77</v>
      </c>
      <c r="BY26" s="60">
        <v>-4891143.4499999993</v>
      </c>
      <c r="BZ26" s="60">
        <v>197111566.15999997</v>
      </c>
      <c r="CA26" s="60">
        <v>-918842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-965172.65999999992</v>
      </c>
      <c r="CJ26" s="60">
        <v>-965172.65999999992</v>
      </c>
      <c r="CK26" s="60">
        <v>0</v>
      </c>
      <c r="CL26" s="60">
        <v>139830143.5599997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1438077202.8800011</v>
      </c>
      <c r="E27" s="60">
        <v>1211308208.7700007</v>
      </c>
      <c r="F27" s="60">
        <v>2489678175.8400006</v>
      </c>
      <c r="G27" s="60">
        <v>-1278369967.0699999</v>
      </c>
      <c r="H27" s="60">
        <v>0</v>
      </c>
      <c r="I27" s="60">
        <v>-481220685.4399997</v>
      </c>
      <c r="J27" s="60">
        <v>-687989573.77999973</v>
      </c>
      <c r="K27" s="60">
        <v>-2438309643.4099998</v>
      </c>
      <c r="L27" s="60">
        <v>1750320069.6300001</v>
      </c>
      <c r="M27" s="60">
        <v>206768888.34000003</v>
      </c>
      <c r="N27" s="60">
        <v>669061376.8900001</v>
      </c>
      <c r="O27" s="60">
        <v>-462292488.55000007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703394047.57000005</v>
      </c>
      <c r="AA27" s="60">
        <v>198542702.28000003</v>
      </c>
      <c r="AB27" s="60">
        <v>27929593.170000002</v>
      </c>
      <c r="AC27" s="60">
        <v>476921752.12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4595631.9799999995</v>
      </c>
      <c r="AN27" s="60">
        <v>8584172.6099999994</v>
      </c>
      <c r="AO27" s="60">
        <v>-4437298.5999999996</v>
      </c>
      <c r="AP27" s="60">
        <v>0</v>
      </c>
      <c r="AQ27" s="60">
        <v>0</v>
      </c>
      <c r="AR27" s="60">
        <v>448757.96999999991</v>
      </c>
      <c r="AS27" s="60">
        <v>-650984906.88999987</v>
      </c>
      <c r="AT27" s="60">
        <v>-275321428.35999995</v>
      </c>
      <c r="AU27" s="60">
        <v>-305102433.21999997</v>
      </c>
      <c r="AV27" s="60">
        <v>29781004.860000003</v>
      </c>
      <c r="AW27" s="60">
        <v>-163253569.64999992</v>
      </c>
      <c r="AX27" s="60">
        <v>-199001690.16999993</v>
      </c>
      <c r="AY27" s="60">
        <v>-444754604.67999995</v>
      </c>
      <c r="AZ27" s="60">
        <v>-419197686.80999994</v>
      </c>
      <c r="BA27" s="60">
        <v>-25556917.870000001</v>
      </c>
      <c r="BB27" s="60">
        <v>0</v>
      </c>
      <c r="BC27" s="60">
        <v>0</v>
      </c>
      <c r="BD27" s="60">
        <v>245752914.51000002</v>
      </c>
      <c r="BE27" s="60">
        <v>35748120.520000011</v>
      </c>
      <c r="BF27" s="60">
        <v>171930145.38</v>
      </c>
      <c r="BG27" s="60">
        <v>171683632.06</v>
      </c>
      <c r="BH27" s="60">
        <v>246513.32</v>
      </c>
      <c r="BI27" s="60">
        <v>0</v>
      </c>
      <c r="BJ27" s="60">
        <v>0</v>
      </c>
      <c r="BK27" s="60">
        <v>-136182024.85999998</v>
      </c>
      <c r="BL27" s="60">
        <v>0</v>
      </c>
      <c r="BM27" s="60">
        <v>0</v>
      </c>
      <c r="BN27" s="60">
        <v>0</v>
      </c>
      <c r="BO27" s="60">
        <v>-17689055.509999998</v>
      </c>
      <c r="BP27" s="60">
        <v>-17689055.509999998</v>
      </c>
      <c r="BQ27" s="60">
        <v>0</v>
      </c>
      <c r="BR27" s="60">
        <v>0</v>
      </c>
      <c r="BS27" s="60">
        <v>-193798318.28999999</v>
      </c>
      <c r="BT27" s="60">
        <v>-242770194.17999998</v>
      </c>
      <c r="BU27" s="60">
        <v>-41059640.530000001</v>
      </c>
      <c r="BV27" s="60">
        <v>-7720704.7299999995</v>
      </c>
      <c r="BW27" s="60">
        <v>0</v>
      </c>
      <c r="BX27" s="60">
        <v>-7293675.3799999999</v>
      </c>
      <c r="BY27" s="60">
        <v>-4736852.12</v>
      </c>
      <c r="BZ27" s="60">
        <v>109782748.65000001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-922535.08</v>
      </c>
      <c r="CJ27" s="60">
        <v>-922535.08</v>
      </c>
      <c r="CK27" s="60">
        <v>0</v>
      </c>
      <c r="CL27" s="60">
        <v>787092295.9900012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5669726.7199999988</v>
      </c>
      <c r="E28" s="60">
        <v>5520671.1999999993</v>
      </c>
      <c r="F28" s="60">
        <v>18824422.890000001</v>
      </c>
      <c r="G28" s="60">
        <v>-13303751.690000001</v>
      </c>
      <c r="H28" s="60">
        <v>0</v>
      </c>
      <c r="I28" s="60">
        <v>-3129077.8200000003</v>
      </c>
      <c r="J28" s="60">
        <v>-4661801.0999999978</v>
      </c>
      <c r="K28" s="60">
        <v>-22503522.219999999</v>
      </c>
      <c r="L28" s="60">
        <v>17841721.120000001</v>
      </c>
      <c r="M28" s="60">
        <v>1532723.2799999975</v>
      </c>
      <c r="N28" s="60">
        <v>16067679.079999998</v>
      </c>
      <c r="O28" s="60">
        <v>-14534955.800000001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3256758.33</v>
      </c>
      <c r="AA28" s="60">
        <v>1496060.0299999998</v>
      </c>
      <c r="AB28" s="60">
        <v>0</v>
      </c>
      <c r="AC28" s="60">
        <v>0</v>
      </c>
      <c r="AD28" s="60">
        <v>1760698.3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21375.010000000184</v>
      </c>
      <c r="AN28" s="60">
        <v>603859.53000000014</v>
      </c>
      <c r="AO28" s="60">
        <v>-533387.43999999994</v>
      </c>
      <c r="AP28" s="60">
        <v>0</v>
      </c>
      <c r="AQ28" s="60">
        <v>0</v>
      </c>
      <c r="AR28" s="60">
        <v>-49097.080000000016</v>
      </c>
      <c r="AS28" s="60">
        <v>-11270977.879999999</v>
      </c>
      <c r="AT28" s="60">
        <v>-1902833.5099999998</v>
      </c>
      <c r="AU28" s="60">
        <v>-7087075.4500000002</v>
      </c>
      <c r="AV28" s="60">
        <v>5184241.9400000004</v>
      </c>
      <c r="AW28" s="60">
        <v>517759.49000000209</v>
      </c>
      <c r="AX28" s="60">
        <v>-3397046.8299999908</v>
      </c>
      <c r="AY28" s="60">
        <v>-47505602.039999984</v>
      </c>
      <c r="AZ28" s="60">
        <v>-77707762.649999991</v>
      </c>
      <c r="BA28" s="60">
        <v>-7986321.1399999997</v>
      </c>
      <c r="BB28" s="60">
        <v>0</v>
      </c>
      <c r="BC28" s="60">
        <v>38188481.750000007</v>
      </c>
      <c r="BD28" s="60">
        <v>44108555.209999993</v>
      </c>
      <c r="BE28" s="60">
        <v>3914806.3199999928</v>
      </c>
      <c r="BF28" s="60">
        <v>42500732.699999996</v>
      </c>
      <c r="BG28" s="60">
        <v>70365434.560000002</v>
      </c>
      <c r="BH28" s="60">
        <v>6300499.4099999992</v>
      </c>
      <c r="BI28" s="60">
        <v>0</v>
      </c>
      <c r="BJ28" s="60">
        <v>-34165201.270000003</v>
      </c>
      <c r="BK28" s="60">
        <v>-38585926.380000003</v>
      </c>
      <c r="BL28" s="60">
        <v>0</v>
      </c>
      <c r="BM28" s="60">
        <v>0</v>
      </c>
      <c r="BN28" s="60">
        <v>0</v>
      </c>
      <c r="BO28" s="60">
        <v>-406648.80999999994</v>
      </c>
      <c r="BP28" s="60">
        <v>-406648.80999999994</v>
      </c>
      <c r="BQ28" s="60">
        <v>0</v>
      </c>
      <c r="BR28" s="60">
        <v>0</v>
      </c>
      <c r="BS28" s="60">
        <v>-9479255.0500000007</v>
      </c>
      <c r="BT28" s="60">
        <v>-3051273.06</v>
      </c>
      <c r="BU28" s="60">
        <v>-5896685.5500000007</v>
      </c>
      <c r="BV28" s="60">
        <v>-1779460.5</v>
      </c>
      <c r="BW28" s="60">
        <v>0</v>
      </c>
      <c r="BX28" s="60">
        <v>-28984.620000000003</v>
      </c>
      <c r="BY28" s="60">
        <v>-1121551.8899999999</v>
      </c>
      <c r="BZ28" s="60">
        <v>2398700.5700000003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-5601251.1600000001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1040308036.1196736</v>
      </c>
      <c r="E29" s="60">
        <v>672557362.15999889</v>
      </c>
      <c r="F29" s="60">
        <v>4003446014.6699991</v>
      </c>
      <c r="G29" s="60">
        <v>-3330888652.5100002</v>
      </c>
      <c r="H29" s="60">
        <v>0</v>
      </c>
      <c r="I29" s="60">
        <v>-30299779.900000095</v>
      </c>
      <c r="J29" s="60">
        <v>-712422767.6500001</v>
      </c>
      <c r="K29" s="60">
        <v>-4097496767.3600001</v>
      </c>
      <c r="L29" s="60">
        <v>3385073999.71</v>
      </c>
      <c r="M29" s="60">
        <v>682122987.75</v>
      </c>
      <c r="N29" s="60">
        <v>3004689148.6799998</v>
      </c>
      <c r="O29" s="60">
        <v>-2322566160.9299998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394724845.40967482</v>
      </c>
      <c r="AA29" s="60">
        <v>394724845.40967482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948943.6399999978</v>
      </c>
      <c r="AK29" s="60">
        <v>948943.6399999978</v>
      </c>
      <c r="AL29" s="60">
        <v>0</v>
      </c>
      <c r="AM29" s="60">
        <v>2376664.8099999903</v>
      </c>
      <c r="AN29" s="60">
        <v>16870144.869999986</v>
      </c>
      <c r="AO29" s="60">
        <v>-13797076.339999996</v>
      </c>
      <c r="AP29" s="60">
        <v>919.4</v>
      </c>
      <c r="AQ29" s="60">
        <v>-689.55</v>
      </c>
      <c r="AR29" s="60">
        <v>-696633.56999999983</v>
      </c>
      <c r="AS29" s="60">
        <v>-702272540.30128694</v>
      </c>
      <c r="AT29" s="60">
        <v>-302009388.95000029</v>
      </c>
      <c r="AU29" s="60">
        <v>-557755108.87000024</v>
      </c>
      <c r="AV29" s="60">
        <v>255745719.91999999</v>
      </c>
      <c r="AW29" s="60">
        <v>-156332899.79000014</v>
      </c>
      <c r="AX29" s="60">
        <v>-198131099.80999982</v>
      </c>
      <c r="AY29" s="60">
        <v>-891933897.90999985</v>
      </c>
      <c r="AZ29" s="60">
        <v>-995316136.83999991</v>
      </c>
      <c r="BA29" s="60">
        <v>-198557762</v>
      </c>
      <c r="BB29" s="60">
        <v>0</v>
      </c>
      <c r="BC29" s="60">
        <v>301940000.93000007</v>
      </c>
      <c r="BD29" s="60">
        <v>693802798.10000002</v>
      </c>
      <c r="BE29" s="60">
        <v>41798200.019999683</v>
      </c>
      <c r="BF29" s="60">
        <v>556336203.61999977</v>
      </c>
      <c r="BG29" s="60">
        <v>605961221.05999982</v>
      </c>
      <c r="BH29" s="60">
        <v>138707497.13</v>
      </c>
      <c r="BI29" s="60">
        <v>0</v>
      </c>
      <c r="BJ29" s="60">
        <v>-188332514.57000002</v>
      </c>
      <c r="BK29" s="60">
        <v>-514538003.60000008</v>
      </c>
      <c r="BL29" s="60">
        <v>0</v>
      </c>
      <c r="BM29" s="60">
        <v>0</v>
      </c>
      <c r="BN29" s="60">
        <v>0</v>
      </c>
      <c r="BO29" s="60">
        <v>-18564703.920000002</v>
      </c>
      <c r="BP29" s="60">
        <v>-18564703.920000002</v>
      </c>
      <c r="BQ29" s="60">
        <v>0</v>
      </c>
      <c r="BR29" s="60">
        <v>0</v>
      </c>
      <c r="BS29" s="60">
        <v>-225365547.64128643</v>
      </c>
      <c r="BT29" s="60">
        <v>-422145600.13000017</v>
      </c>
      <c r="BU29" s="60">
        <v>-70388680.865855455</v>
      </c>
      <c r="BV29" s="60">
        <v>-8652244.8509101402</v>
      </c>
      <c r="BW29" s="60">
        <v>0</v>
      </c>
      <c r="BX29" s="60">
        <v>-19015705.745658297</v>
      </c>
      <c r="BY29" s="60">
        <v>-19443733.039742816</v>
      </c>
      <c r="BZ29" s="60">
        <v>313692504.36999983</v>
      </c>
      <c r="CA29" s="60">
        <v>587912.62088059098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338035495.81838667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48959904.369254142</v>
      </c>
      <c r="E30" s="60">
        <v>8337693.6899999976</v>
      </c>
      <c r="F30" s="60">
        <v>129992274.14999999</v>
      </c>
      <c r="G30" s="60">
        <v>-121654580.45999999</v>
      </c>
      <c r="H30" s="60">
        <v>0</v>
      </c>
      <c r="I30" s="60">
        <v>220383.01000000536</v>
      </c>
      <c r="J30" s="60">
        <v>-2485007.5399999842</v>
      </c>
      <c r="K30" s="60">
        <v>-62631097.589999989</v>
      </c>
      <c r="L30" s="60">
        <v>60146090.050000004</v>
      </c>
      <c r="M30" s="60">
        <v>2705390.5499999896</v>
      </c>
      <c r="N30" s="60">
        <v>55112044.019999996</v>
      </c>
      <c r="O30" s="60">
        <v>-52406653.470000006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40401200.089254141</v>
      </c>
      <c r="AA30" s="60">
        <v>22125818.494005527</v>
      </c>
      <c r="AB30" s="60">
        <v>18275381.595248614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627.58000000000004</v>
      </c>
      <c r="AN30" s="60">
        <v>627.58000000000004</v>
      </c>
      <c r="AO30" s="60">
        <v>0</v>
      </c>
      <c r="AP30" s="60">
        <v>0</v>
      </c>
      <c r="AQ30" s="60">
        <v>0</v>
      </c>
      <c r="AR30" s="60">
        <v>0</v>
      </c>
      <c r="AS30" s="60">
        <v>-4472419.8120089825</v>
      </c>
      <c r="AT30" s="60">
        <v>-1600954.5299999993</v>
      </c>
      <c r="AU30" s="60">
        <v>-13267266.76</v>
      </c>
      <c r="AV30" s="60">
        <v>11666312.23</v>
      </c>
      <c r="AW30" s="60">
        <v>-440856.43999999017</v>
      </c>
      <c r="AX30" s="60">
        <v>2547110.900000006</v>
      </c>
      <c r="AY30" s="60">
        <v>-50530876.949999996</v>
      </c>
      <c r="AZ30" s="60">
        <v>-53577407.369999997</v>
      </c>
      <c r="BA30" s="60">
        <v>-10893546.640000001</v>
      </c>
      <c r="BB30" s="60">
        <v>0</v>
      </c>
      <c r="BC30" s="60">
        <v>13940077.060000001</v>
      </c>
      <c r="BD30" s="60">
        <v>53077987.850000001</v>
      </c>
      <c r="BE30" s="60">
        <v>-2987967.3399999961</v>
      </c>
      <c r="BF30" s="60">
        <v>46044827.899999999</v>
      </c>
      <c r="BG30" s="60">
        <v>49425056.649999999</v>
      </c>
      <c r="BH30" s="60">
        <v>9322270.9299999997</v>
      </c>
      <c r="BI30" s="60">
        <v>0</v>
      </c>
      <c r="BJ30" s="60">
        <v>-12702499.68</v>
      </c>
      <c r="BK30" s="60">
        <v>-49032795.239999995</v>
      </c>
      <c r="BL30" s="60">
        <v>0</v>
      </c>
      <c r="BM30" s="60">
        <v>0</v>
      </c>
      <c r="BN30" s="60">
        <v>0</v>
      </c>
      <c r="BO30" s="60">
        <v>-93937.84</v>
      </c>
      <c r="BP30" s="60">
        <v>-93937.84</v>
      </c>
      <c r="BQ30" s="60">
        <v>0</v>
      </c>
      <c r="BR30" s="60">
        <v>0</v>
      </c>
      <c r="BS30" s="60">
        <v>-2336671.0020089932</v>
      </c>
      <c r="BT30" s="60">
        <v>-11178688.539999999</v>
      </c>
      <c r="BU30" s="60">
        <v>-5625089.4817227451</v>
      </c>
      <c r="BV30" s="60">
        <v>-2216264.0660892325</v>
      </c>
      <c r="BW30" s="60">
        <v>0</v>
      </c>
      <c r="BX30" s="60">
        <v>-324347.36319637002</v>
      </c>
      <c r="BY30" s="60">
        <v>-348939.03100064519</v>
      </c>
      <c r="BZ30" s="60">
        <v>17356657.479999997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44487484.557245158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389433501.2212677</v>
      </c>
      <c r="E31" s="60">
        <v>273843905.94999981</v>
      </c>
      <c r="F31" s="60">
        <v>1362147343.8499997</v>
      </c>
      <c r="G31" s="60">
        <v>-1088303437.8999999</v>
      </c>
      <c r="H31" s="60">
        <v>0</v>
      </c>
      <c r="I31" s="60">
        <v>-15137016.169999599</v>
      </c>
      <c r="J31" s="60">
        <v>-154491144.19999981</v>
      </c>
      <c r="K31" s="60">
        <v>-1631753920.2600002</v>
      </c>
      <c r="L31" s="60">
        <v>1477262776.0600004</v>
      </c>
      <c r="M31" s="60">
        <v>139354128.03000021</v>
      </c>
      <c r="N31" s="60">
        <v>1236464430.2600002</v>
      </c>
      <c r="O31" s="60">
        <v>-1097110302.23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127965181.33126745</v>
      </c>
      <c r="AA31" s="60">
        <v>127965181.33126745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2761430.1099999989</v>
      </c>
      <c r="AN31" s="60">
        <v>9928252.5099999998</v>
      </c>
      <c r="AO31" s="60">
        <v>-7244596.9200000009</v>
      </c>
      <c r="AP31" s="60">
        <v>0</v>
      </c>
      <c r="AQ31" s="60">
        <v>0</v>
      </c>
      <c r="AR31" s="60">
        <v>77774.520000000048</v>
      </c>
      <c r="AS31" s="60">
        <v>-264401724.17316589</v>
      </c>
      <c r="AT31" s="60">
        <v>-88347899.140000045</v>
      </c>
      <c r="AU31" s="60">
        <v>-416458721.21000004</v>
      </c>
      <c r="AV31" s="60">
        <v>328110822.06999999</v>
      </c>
      <c r="AW31" s="60">
        <v>-42186937.080000162</v>
      </c>
      <c r="AX31" s="60">
        <v>-329632009.42999995</v>
      </c>
      <c r="AY31" s="60">
        <v>-1244268744.1900001</v>
      </c>
      <c r="AZ31" s="60">
        <v>-964674876.71000004</v>
      </c>
      <c r="BA31" s="60">
        <v>-279593867.48000002</v>
      </c>
      <c r="BB31" s="60">
        <v>0</v>
      </c>
      <c r="BC31" s="60">
        <v>0</v>
      </c>
      <c r="BD31" s="60">
        <v>914636734.76000011</v>
      </c>
      <c r="BE31" s="60">
        <v>287445072.34999979</v>
      </c>
      <c r="BF31" s="60">
        <v>1081395686.1999998</v>
      </c>
      <c r="BG31" s="60">
        <v>847163069.94999981</v>
      </c>
      <c r="BH31" s="60">
        <v>234232616.25</v>
      </c>
      <c r="BI31" s="60">
        <v>0</v>
      </c>
      <c r="BJ31" s="60">
        <v>0</v>
      </c>
      <c r="BK31" s="60">
        <v>-793950613.85000002</v>
      </c>
      <c r="BL31" s="60">
        <v>0</v>
      </c>
      <c r="BM31" s="60">
        <v>0</v>
      </c>
      <c r="BN31" s="60">
        <v>0</v>
      </c>
      <c r="BO31" s="60">
        <v>-9557812.4800000004</v>
      </c>
      <c r="BP31" s="60">
        <v>-9557812.4800000004</v>
      </c>
      <c r="BQ31" s="60">
        <v>0</v>
      </c>
      <c r="BR31" s="60">
        <v>0</v>
      </c>
      <c r="BS31" s="60">
        <v>-119424840.50316569</v>
      </c>
      <c r="BT31" s="60">
        <v>-237515336.05000001</v>
      </c>
      <c r="BU31" s="60">
        <v>-33161539.802500784</v>
      </c>
      <c r="BV31" s="60">
        <v>-14357702.757250223</v>
      </c>
      <c r="BW31" s="60">
        <v>0</v>
      </c>
      <c r="BX31" s="60">
        <v>-3992209.7734147003</v>
      </c>
      <c r="BY31" s="60">
        <v>0</v>
      </c>
      <c r="BZ31" s="60">
        <v>169601947.88000003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-4884234.97</v>
      </c>
      <c r="CJ31" s="60">
        <v>-4884234.97</v>
      </c>
      <c r="CK31" s="60">
        <v>0</v>
      </c>
      <c r="CL31" s="60">
        <v>125031777.04810181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687748145.08773792</v>
      </c>
      <c r="E32" s="60">
        <v>463336687.18000007</v>
      </c>
      <c r="F32" s="60">
        <v>1627179589.3599999</v>
      </c>
      <c r="G32" s="60">
        <v>-1163842902.1799998</v>
      </c>
      <c r="H32" s="60">
        <v>0</v>
      </c>
      <c r="I32" s="60">
        <v>-99801171.460000157</v>
      </c>
      <c r="J32" s="60">
        <v>-239442267.95000017</v>
      </c>
      <c r="K32" s="60">
        <v>-904715338.16999996</v>
      </c>
      <c r="L32" s="60">
        <v>665273070.21999979</v>
      </c>
      <c r="M32" s="60">
        <v>139641096.49000001</v>
      </c>
      <c r="N32" s="60">
        <v>572658961.50999999</v>
      </c>
      <c r="O32" s="60">
        <v>-433017865.01999998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321778356.65773809</v>
      </c>
      <c r="AA32" s="60">
        <v>150745978.08164802</v>
      </c>
      <c r="AB32" s="60">
        <v>0</v>
      </c>
      <c r="AC32" s="60">
        <v>5747109.5007112771</v>
      </c>
      <c r="AD32" s="60">
        <v>137924297.5256983</v>
      </c>
      <c r="AE32" s="60">
        <v>602671.94386427756</v>
      </c>
      <c r="AF32" s="60">
        <v>0</v>
      </c>
      <c r="AG32" s="60">
        <v>26758299.605816189</v>
      </c>
      <c r="AH32" s="60">
        <v>0</v>
      </c>
      <c r="AI32" s="60">
        <v>0</v>
      </c>
      <c r="AJ32" s="60">
        <v>260114.41</v>
      </c>
      <c r="AK32" s="60">
        <v>260114.41</v>
      </c>
      <c r="AL32" s="60">
        <v>0</v>
      </c>
      <c r="AM32" s="60">
        <v>2174158.3000000007</v>
      </c>
      <c r="AN32" s="60">
        <v>4829604.74</v>
      </c>
      <c r="AO32" s="60">
        <v>-2655446.4399999995</v>
      </c>
      <c r="AP32" s="60">
        <v>0</v>
      </c>
      <c r="AQ32" s="60">
        <v>0</v>
      </c>
      <c r="AR32" s="60">
        <v>0</v>
      </c>
      <c r="AS32" s="60">
        <v>-349508810.5138061</v>
      </c>
      <c r="AT32" s="60">
        <v>-152392460.66000006</v>
      </c>
      <c r="AU32" s="60">
        <v>-318799630.81000006</v>
      </c>
      <c r="AV32" s="60">
        <v>166407170.15000001</v>
      </c>
      <c r="AW32" s="60">
        <v>-61656528.840000093</v>
      </c>
      <c r="AX32" s="60">
        <v>-55288434.25000006</v>
      </c>
      <c r="AY32" s="60">
        <v>-315082430.75000006</v>
      </c>
      <c r="AZ32" s="60">
        <v>-353382013.41000003</v>
      </c>
      <c r="BA32" s="60">
        <v>-37758574.039999999</v>
      </c>
      <c r="BB32" s="60">
        <v>0</v>
      </c>
      <c r="BC32" s="60">
        <v>76058156.700000003</v>
      </c>
      <c r="BD32" s="60">
        <v>259793996.5</v>
      </c>
      <c r="BE32" s="60">
        <v>-6368094.5900000334</v>
      </c>
      <c r="BF32" s="60">
        <v>164864252.52999997</v>
      </c>
      <c r="BG32" s="60">
        <v>180112969.85999998</v>
      </c>
      <c r="BH32" s="60">
        <v>24548078.119999997</v>
      </c>
      <c r="BI32" s="60">
        <v>0</v>
      </c>
      <c r="BJ32" s="60">
        <v>-39796795.450000003</v>
      </c>
      <c r="BK32" s="60">
        <v>-171232347.12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-135459821.01380593</v>
      </c>
      <c r="BT32" s="60">
        <v>-203127226.60000002</v>
      </c>
      <c r="BU32" s="60">
        <v>-18741399.739111591</v>
      </c>
      <c r="BV32" s="60">
        <v>-16287655.433421969</v>
      </c>
      <c r="BW32" s="60">
        <v>0</v>
      </c>
      <c r="BX32" s="60">
        <v>-1975159.6760252947</v>
      </c>
      <c r="BY32" s="60">
        <v>-3091549.9952469957</v>
      </c>
      <c r="BZ32" s="60">
        <v>108564194.13999999</v>
      </c>
      <c r="CA32" s="60">
        <v>-801023.71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338239334.57393181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769004.57170187379</v>
      </c>
      <c r="E33" s="60">
        <v>322198.25999999046</v>
      </c>
      <c r="F33" s="60">
        <v>224944132.64000002</v>
      </c>
      <c r="G33" s="60">
        <v>-224621934.38000003</v>
      </c>
      <c r="H33" s="60">
        <v>0</v>
      </c>
      <c r="I33" s="60">
        <v>3589.0700000077486</v>
      </c>
      <c r="J33" s="60">
        <v>-59550401.430000007</v>
      </c>
      <c r="K33" s="60">
        <v>-75383119.370000005</v>
      </c>
      <c r="L33" s="60">
        <v>15832717.939999999</v>
      </c>
      <c r="M33" s="60">
        <v>59553990.500000015</v>
      </c>
      <c r="N33" s="60">
        <v>74725524.970000014</v>
      </c>
      <c r="O33" s="60">
        <v>-15171534.469999999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243202.75170187574</v>
      </c>
      <c r="AA33" s="60">
        <v>243202.75170187574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200014.48999999987</v>
      </c>
      <c r="AN33" s="60">
        <v>400029.25999999989</v>
      </c>
      <c r="AO33" s="60">
        <v>-200014.77000000002</v>
      </c>
      <c r="AP33" s="60">
        <v>0</v>
      </c>
      <c r="AQ33" s="60">
        <v>0</v>
      </c>
      <c r="AR33" s="60">
        <v>0</v>
      </c>
      <c r="AS33" s="60">
        <v>-16784152.593704339</v>
      </c>
      <c r="AT33" s="60">
        <v>-661157.9800000001</v>
      </c>
      <c r="AU33" s="60">
        <v>-1322620.3400000001</v>
      </c>
      <c r="AV33" s="60">
        <v>661462.36</v>
      </c>
      <c r="AW33" s="60">
        <v>-570656.92000000051</v>
      </c>
      <c r="AX33" s="60">
        <v>-1536279.3300000005</v>
      </c>
      <c r="AY33" s="60">
        <v>-3363708.5300000003</v>
      </c>
      <c r="AZ33" s="60">
        <v>-2019154.5600000003</v>
      </c>
      <c r="BA33" s="60">
        <v>-1759381.79</v>
      </c>
      <c r="BB33" s="60">
        <v>0</v>
      </c>
      <c r="BC33" s="60">
        <v>414827.82000000007</v>
      </c>
      <c r="BD33" s="60">
        <v>1827429.1999999997</v>
      </c>
      <c r="BE33" s="60">
        <v>965622.41</v>
      </c>
      <c r="BF33" s="60">
        <v>1895823.81</v>
      </c>
      <c r="BG33" s="60">
        <v>1038681.5600000002</v>
      </c>
      <c r="BH33" s="60">
        <v>1121591.6000000001</v>
      </c>
      <c r="BI33" s="60">
        <v>0</v>
      </c>
      <c r="BJ33" s="60">
        <v>-264449.35000000003</v>
      </c>
      <c r="BK33" s="60">
        <v>-930201.4</v>
      </c>
      <c r="BL33" s="60">
        <v>0</v>
      </c>
      <c r="BM33" s="60">
        <v>0</v>
      </c>
      <c r="BN33" s="60">
        <v>0</v>
      </c>
      <c r="BO33" s="60">
        <v>-61090.319999999992</v>
      </c>
      <c r="BP33" s="60">
        <v>-61090.319999999992</v>
      </c>
      <c r="BQ33" s="60">
        <v>0</v>
      </c>
      <c r="BR33" s="60">
        <v>0</v>
      </c>
      <c r="BS33" s="60">
        <v>-15445490.89370434</v>
      </c>
      <c r="BT33" s="60">
        <v>-17403981.259999998</v>
      </c>
      <c r="BU33" s="60">
        <v>-9833866.2825929988</v>
      </c>
      <c r="BV33" s="60">
        <v>-5413279.1610938162</v>
      </c>
      <c r="BW33" s="60">
        <v>0</v>
      </c>
      <c r="BX33" s="60">
        <v>-277401.57445318525</v>
      </c>
      <c r="BY33" s="60">
        <v>-685692.12556434376</v>
      </c>
      <c r="BZ33" s="60">
        <v>18168729.509999998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-45756.479999999996</v>
      </c>
      <c r="CJ33" s="60">
        <v>-45756.479999999996</v>
      </c>
      <c r="CK33" s="60">
        <v>0</v>
      </c>
      <c r="CL33" s="60">
        <v>-16015148.022002466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1796028512.3871331</v>
      </c>
      <c r="E34" s="60">
        <v>1688087603.2400002</v>
      </c>
      <c r="F34" s="60">
        <v>1713215920.3400002</v>
      </c>
      <c r="G34" s="60">
        <v>-25128317.100000001</v>
      </c>
      <c r="H34" s="60">
        <v>0</v>
      </c>
      <c r="I34" s="60">
        <v>-222284925.74999928</v>
      </c>
      <c r="J34" s="60">
        <v>-211176423.25999928</v>
      </c>
      <c r="K34" s="60">
        <v>-5035066204.2399988</v>
      </c>
      <c r="L34" s="60">
        <v>4823889780.9799995</v>
      </c>
      <c r="M34" s="60">
        <v>-11108502.489999998</v>
      </c>
      <c r="N34" s="60">
        <v>12294177.950000003</v>
      </c>
      <c r="O34" s="60">
        <v>-23402680.440000001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328448094.32713223</v>
      </c>
      <c r="AA34" s="60">
        <v>184981718.66232783</v>
      </c>
      <c r="AB34" s="60">
        <v>0</v>
      </c>
      <c r="AC34" s="60">
        <v>143466375.66480443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1777740.57</v>
      </c>
      <c r="AN34" s="60">
        <v>1777740.57</v>
      </c>
      <c r="AO34" s="60">
        <v>0</v>
      </c>
      <c r="AP34" s="60">
        <v>0</v>
      </c>
      <c r="AQ34" s="60">
        <v>0</v>
      </c>
      <c r="AR34" s="60">
        <v>0</v>
      </c>
      <c r="AS34" s="60">
        <v>-1498597160.383981</v>
      </c>
      <c r="AT34" s="60">
        <v>-150689822.33999997</v>
      </c>
      <c r="AU34" s="60">
        <v>-150818407.31999996</v>
      </c>
      <c r="AV34" s="60">
        <v>128584.98000000001</v>
      </c>
      <c r="AW34" s="60">
        <v>18120110.150000006</v>
      </c>
      <c r="AX34" s="60">
        <v>17399646.980000004</v>
      </c>
      <c r="AY34" s="60">
        <v>-106919838.61999999</v>
      </c>
      <c r="AZ34" s="60">
        <v>-118224605.65529302</v>
      </c>
      <c r="BA34" s="60">
        <v>11304767.035293028</v>
      </c>
      <c r="BB34" s="60">
        <v>0</v>
      </c>
      <c r="BC34" s="60">
        <v>0</v>
      </c>
      <c r="BD34" s="60">
        <v>124319485.59999999</v>
      </c>
      <c r="BE34" s="60">
        <v>720463.17000000179</v>
      </c>
      <c r="BF34" s="60">
        <v>12636064.800000001</v>
      </c>
      <c r="BG34" s="60">
        <v>12680878.090282742</v>
      </c>
      <c r="BH34" s="60">
        <v>-44813.290282741626</v>
      </c>
      <c r="BI34" s="60">
        <v>0</v>
      </c>
      <c r="BJ34" s="60">
        <v>0</v>
      </c>
      <c r="BK34" s="60">
        <v>-11915601.629999999</v>
      </c>
      <c r="BL34" s="60">
        <v>0</v>
      </c>
      <c r="BM34" s="60">
        <v>0</v>
      </c>
      <c r="BN34" s="60">
        <v>0</v>
      </c>
      <c r="BO34" s="60">
        <v>-212672.31000000006</v>
      </c>
      <c r="BP34" s="60">
        <v>-212672.31000000006</v>
      </c>
      <c r="BQ34" s="60">
        <v>0</v>
      </c>
      <c r="BR34" s="60">
        <v>0</v>
      </c>
      <c r="BS34" s="60">
        <v>-1365814775.883981</v>
      </c>
      <c r="BT34" s="60">
        <v>-24733354.38000004</v>
      </c>
      <c r="BU34" s="60">
        <v>-291150409.0848605</v>
      </c>
      <c r="BV34" s="60">
        <v>-44590046.322736166</v>
      </c>
      <c r="BW34" s="60">
        <v>0</v>
      </c>
      <c r="BX34" s="60">
        <v>-1598610.6232730655</v>
      </c>
      <c r="BY34" s="60">
        <v>-1004208062.2008018</v>
      </c>
      <c r="BZ34" s="60">
        <v>922214.18999999959</v>
      </c>
      <c r="CA34" s="60">
        <v>-456507.46230932086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297431352.00315213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18603446.200000003</v>
      </c>
      <c r="E35" s="60">
        <v>20277283.870000012</v>
      </c>
      <c r="F35" s="60">
        <v>73464668.410000011</v>
      </c>
      <c r="G35" s="60">
        <v>-53187384.539999999</v>
      </c>
      <c r="H35" s="60">
        <v>0</v>
      </c>
      <c r="I35" s="60">
        <v>-2849934.6700000092</v>
      </c>
      <c r="J35" s="60">
        <v>-24222840.310000002</v>
      </c>
      <c r="K35" s="60">
        <v>-90109502.75</v>
      </c>
      <c r="L35" s="60">
        <v>65886662.439999998</v>
      </c>
      <c r="M35" s="60">
        <v>21372905.639999993</v>
      </c>
      <c r="N35" s="60">
        <v>61969713.109999992</v>
      </c>
      <c r="O35" s="60">
        <v>-40596807.469999999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1176097</v>
      </c>
      <c r="AN35" s="60">
        <v>2430316.88</v>
      </c>
      <c r="AO35" s="60">
        <v>-1254219.8799999999</v>
      </c>
      <c r="AP35" s="60">
        <v>0</v>
      </c>
      <c r="AQ35" s="60">
        <v>0</v>
      </c>
      <c r="AR35" s="60">
        <v>0</v>
      </c>
      <c r="AS35" s="60">
        <v>-8984328.6800000053</v>
      </c>
      <c r="AT35" s="60">
        <v>-8484539.2400000021</v>
      </c>
      <c r="AU35" s="60">
        <v>-20868020.600000001</v>
      </c>
      <c r="AV35" s="60">
        <v>12383481.359999999</v>
      </c>
      <c r="AW35" s="60">
        <v>4038264.4999999963</v>
      </c>
      <c r="AX35" s="60">
        <v>10550021.93</v>
      </c>
      <c r="AY35" s="60">
        <v>-16450710.629999999</v>
      </c>
      <c r="AZ35" s="60">
        <v>-14208491.629999999</v>
      </c>
      <c r="BA35" s="60">
        <v>-5599709</v>
      </c>
      <c r="BB35" s="60">
        <v>0</v>
      </c>
      <c r="BC35" s="60">
        <v>3357490</v>
      </c>
      <c r="BD35" s="60">
        <v>27000732.559999999</v>
      </c>
      <c r="BE35" s="60">
        <v>-6511757.4300000034</v>
      </c>
      <c r="BF35" s="60">
        <v>11865025.149999999</v>
      </c>
      <c r="BG35" s="60">
        <v>10203278.149999999</v>
      </c>
      <c r="BH35" s="60">
        <v>4083327</v>
      </c>
      <c r="BI35" s="60">
        <v>0</v>
      </c>
      <c r="BJ35" s="60">
        <v>-2421580</v>
      </c>
      <c r="BK35" s="60">
        <v>-18376782.580000002</v>
      </c>
      <c r="BL35" s="60">
        <v>0</v>
      </c>
      <c r="BM35" s="60">
        <v>0</v>
      </c>
      <c r="BN35" s="60">
        <v>0</v>
      </c>
      <c r="BO35" s="60">
        <v>-1173816.7400000002</v>
      </c>
      <c r="BP35" s="60">
        <v>-1173816.7400000002</v>
      </c>
      <c r="BQ35" s="60">
        <v>0</v>
      </c>
      <c r="BR35" s="60">
        <v>0</v>
      </c>
      <c r="BS35" s="60">
        <v>-3364237.1999999993</v>
      </c>
      <c r="BT35" s="60">
        <v>-12189657.039999999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8825419.8399999999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9619117.5199999977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572637656.77008986</v>
      </c>
      <c r="E37" s="60">
        <v>582824509.5599997</v>
      </c>
      <c r="F37" s="60">
        <v>935863031.03999984</v>
      </c>
      <c r="G37" s="60">
        <v>-353038521.48000008</v>
      </c>
      <c r="H37" s="60">
        <v>0</v>
      </c>
      <c r="I37" s="60">
        <v>-151610353.63000011</v>
      </c>
      <c r="J37" s="60">
        <v>-212064793.93000007</v>
      </c>
      <c r="K37" s="60">
        <v>-1407874536.4500003</v>
      </c>
      <c r="L37" s="60">
        <v>1195809742.5200002</v>
      </c>
      <c r="M37" s="60">
        <v>60454440.299999952</v>
      </c>
      <c r="N37" s="60">
        <v>371017220.76999992</v>
      </c>
      <c r="O37" s="60">
        <v>-310562780.46999997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140846901.98009023</v>
      </c>
      <c r="AA37" s="60">
        <v>140846901.98009023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576598.85999999754</v>
      </c>
      <c r="AN37" s="60">
        <v>10554308.869999999</v>
      </c>
      <c r="AO37" s="60">
        <v>-192199.63</v>
      </c>
      <c r="AP37" s="60">
        <v>0</v>
      </c>
      <c r="AQ37" s="60">
        <v>0</v>
      </c>
      <c r="AR37" s="60">
        <v>-9785510.3800000008</v>
      </c>
      <c r="AS37" s="60">
        <v>-414965976.893152</v>
      </c>
      <c r="AT37" s="60">
        <v>-206187321.24000001</v>
      </c>
      <c r="AU37" s="60">
        <v>-318481088.26999998</v>
      </c>
      <c r="AV37" s="60">
        <v>112293767.02999999</v>
      </c>
      <c r="AW37" s="60">
        <v>-47103923.869999886</v>
      </c>
      <c r="AX37" s="60">
        <v>-82177979.819999933</v>
      </c>
      <c r="AY37" s="60">
        <v>-420031596.54999995</v>
      </c>
      <c r="AZ37" s="60">
        <v>-471463834.31999999</v>
      </c>
      <c r="BA37" s="60">
        <v>-44341299.399999999</v>
      </c>
      <c r="BB37" s="60">
        <v>0</v>
      </c>
      <c r="BC37" s="60">
        <v>95773537.170000002</v>
      </c>
      <c r="BD37" s="60">
        <v>337853616.73000002</v>
      </c>
      <c r="BE37" s="60">
        <v>35074055.950000048</v>
      </c>
      <c r="BF37" s="60">
        <v>142820721.39000005</v>
      </c>
      <c r="BG37" s="60">
        <v>163596285.64000002</v>
      </c>
      <c r="BH37" s="60">
        <v>11789713.640000001</v>
      </c>
      <c r="BI37" s="60">
        <v>0</v>
      </c>
      <c r="BJ37" s="60">
        <v>-32565277.890000001</v>
      </c>
      <c r="BK37" s="60">
        <v>-107746665.44</v>
      </c>
      <c r="BL37" s="60">
        <v>0</v>
      </c>
      <c r="BM37" s="60">
        <v>0</v>
      </c>
      <c r="BN37" s="60">
        <v>0</v>
      </c>
      <c r="BO37" s="60">
        <v>-15400011.49</v>
      </c>
      <c r="BP37" s="60">
        <v>-15400011.49</v>
      </c>
      <c r="BQ37" s="60">
        <v>0</v>
      </c>
      <c r="BR37" s="60">
        <v>0</v>
      </c>
      <c r="BS37" s="60">
        <v>-146274720.29315209</v>
      </c>
      <c r="BT37" s="60">
        <v>-134072025.86</v>
      </c>
      <c r="BU37" s="60">
        <v>-43504566.247779593</v>
      </c>
      <c r="BV37" s="60">
        <v>-1803779.0485227893</v>
      </c>
      <c r="BW37" s="60">
        <v>0</v>
      </c>
      <c r="BX37" s="60">
        <v>-4911325.382158637</v>
      </c>
      <c r="BY37" s="60">
        <v>-13136649.789554304</v>
      </c>
      <c r="BZ37" s="60">
        <v>55808952.669999994</v>
      </c>
      <c r="CA37" s="60">
        <v>-4655326.6351367589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157671679.87693787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24386845.330000002</v>
      </c>
      <c r="E38" s="60">
        <v>11500772.859999996</v>
      </c>
      <c r="F38" s="60">
        <v>19355708.409999996</v>
      </c>
      <c r="G38" s="60">
        <v>-7854935.5499999998</v>
      </c>
      <c r="H38" s="60">
        <v>0</v>
      </c>
      <c r="I38" s="60">
        <v>7804853.3900000043</v>
      </c>
      <c r="J38" s="60">
        <v>7804853.3900000043</v>
      </c>
      <c r="K38" s="60">
        <v>-21082424.659999996</v>
      </c>
      <c r="L38" s="60">
        <v>28887278.050000001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5070009.3900000006</v>
      </c>
      <c r="AA38" s="60">
        <v>4618207.92</v>
      </c>
      <c r="AB38" s="60">
        <v>206090.18999999997</v>
      </c>
      <c r="AC38" s="60">
        <v>282250.59000000003</v>
      </c>
      <c r="AD38" s="60">
        <v>-36539.31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11209.690000000002</v>
      </c>
      <c r="AN38" s="60">
        <v>-9000</v>
      </c>
      <c r="AO38" s="60">
        <v>0</v>
      </c>
      <c r="AP38" s="60">
        <v>0</v>
      </c>
      <c r="AQ38" s="60">
        <v>0</v>
      </c>
      <c r="AR38" s="60">
        <v>20209.690000000002</v>
      </c>
      <c r="AS38" s="60">
        <v>-20479929.910000004</v>
      </c>
      <c r="AT38" s="60">
        <v>-4397876.38</v>
      </c>
      <c r="AU38" s="60">
        <v>-4475503.2299999995</v>
      </c>
      <c r="AV38" s="60">
        <v>77626.850000000006</v>
      </c>
      <c r="AW38" s="60">
        <v>325502.02999999985</v>
      </c>
      <c r="AX38" s="60">
        <v>423316.60999999987</v>
      </c>
      <c r="AY38" s="60">
        <v>-799877.91000000015</v>
      </c>
      <c r="AZ38" s="60">
        <v>-364646.92</v>
      </c>
      <c r="BA38" s="60">
        <v>-638234.46000000008</v>
      </c>
      <c r="BB38" s="60">
        <v>0</v>
      </c>
      <c r="BC38" s="60">
        <v>203003.47</v>
      </c>
      <c r="BD38" s="60">
        <v>1223194.52</v>
      </c>
      <c r="BE38" s="60">
        <v>-97814.58</v>
      </c>
      <c r="BF38" s="60">
        <v>58541.009999999995</v>
      </c>
      <c r="BG38" s="60">
        <v>73638.22</v>
      </c>
      <c r="BH38" s="60">
        <v>-239.91</v>
      </c>
      <c r="BI38" s="60">
        <v>0</v>
      </c>
      <c r="BJ38" s="60">
        <v>-14857.300000000003</v>
      </c>
      <c r="BK38" s="60">
        <v>-156355.59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-16407555.560000002</v>
      </c>
      <c r="BT38" s="60">
        <v>-6415205.5300000012</v>
      </c>
      <c r="BU38" s="60">
        <v>-5724704.71</v>
      </c>
      <c r="BV38" s="60">
        <v>-1178238.06</v>
      </c>
      <c r="BW38" s="60">
        <v>0</v>
      </c>
      <c r="BX38" s="60">
        <v>-261701.61</v>
      </c>
      <c r="BY38" s="60">
        <v>-407698.62</v>
      </c>
      <c r="BZ38" s="60">
        <v>0</v>
      </c>
      <c r="CA38" s="60">
        <v>-2420007.0300000003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3906915.4199999981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186837366.64542401</v>
      </c>
      <c r="E39" s="60">
        <v>41532133.150000036</v>
      </c>
      <c r="F39" s="60">
        <v>283322939.02000004</v>
      </c>
      <c r="G39" s="60">
        <v>-241790805.87</v>
      </c>
      <c r="H39" s="60">
        <v>0</v>
      </c>
      <c r="I39" s="60">
        <v>4099433.4499999583</v>
      </c>
      <c r="J39" s="60">
        <v>-48351751.470000029</v>
      </c>
      <c r="K39" s="60">
        <v>-268185966.37000003</v>
      </c>
      <c r="L39" s="60">
        <v>219834214.90000001</v>
      </c>
      <c r="M39" s="60">
        <v>52451184.919999987</v>
      </c>
      <c r="N39" s="60">
        <v>227770221.75</v>
      </c>
      <c r="O39" s="60">
        <v>-175319036.83000001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141184199.92542401</v>
      </c>
      <c r="AA39" s="60">
        <v>156172333.40059203</v>
      </c>
      <c r="AB39" s="60">
        <v>14040988.074535998</v>
      </c>
      <c r="AC39" s="60">
        <v>-30914622.072408002</v>
      </c>
      <c r="AD39" s="60">
        <v>1051160.6063599999</v>
      </c>
      <c r="AE39" s="60">
        <v>0</v>
      </c>
      <c r="AF39" s="60">
        <v>834339.91634399991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21600.120000000112</v>
      </c>
      <c r="AN39" s="60">
        <v>69348.150000000023</v>
      </c>
      <c r="AO39" s="60">
        <v>-42383.089999999909</v>
      </c>
      <c r="AP39" s="60">
        <v>0</v>
      </c>
      <c r="AQ39" s="60">
        <v>0</v>
      </c>
      <c r="AR39" s="60">
        <v>-5364.9400000000023</v>
      </c>
      <c r="AS39" s="60">
        <v>-83973324.74010998</v>
      </c>
      <c r="AT39" s="60">
        <v>-18148145.299999997</v>
      </c>
      <c r="AU39" s="60">
        <v>-58176694.779999994</v>
      </c>
      <c r="AV39" s="60">
        <v>40028549.479999997</v>
      </c>
      <c r="AW39" s="60">
        <v>-27573384.039999977</v>
      </c>
      <c r="AX39" s="60">
        <v>-94130009.389999971</v>
      </c>
      <c r="AY39" s="60">
        <v>-187521424.04999998</v>
      </c>
      <c r="AZ39" s="60">
        <v>-156268427.09</v>
      </c>
      <c r="BA39" s="60">
        <v>-74010709.049999997</v>
      </c>
      <c r="BB39" s="60">
        <v>0</v>
      </c>
      <c r="BC39" s="60">
        <v>42757712.089999996</v>
      </c>
      <c r="BD39" s="60">
        <v>93391414.660000011</v>
      </c>
      <c r="BE39" s="60">
        <v>66556625.349999994</v>
      </c>
      <c r="BF39" s="60">
        <v>142222102.38999999</v>
      </c>
      <c r="BG39" s="60">
        <v>118011970.06999999</v>
      </c>
      <c r="BH39" s="60">
        <v>57332391.569999993</v>
      </c>
      <c r="BI39" s="60">
        <v>0</v>
      </c>
      <c r="BJ39" s="60">
        <v>-33122259.249999996</v>
      </c>
      <c r="BK39" s="60">
        <v>-75665477.039999992</v>
      </c>
      <c r="BL39" s="60">
        <v>0</v>
      </c>
      <c r="BM39" s="60">
        <v>0</v>
      </c>
      <c r="BN39" s="60">
        <v>0</v>
      </c>
      <c r="BO39" s="60">
        <v>-2249100.9900000002</v>
      </c>
      <c r="BP39" s="60">
        <v>-2249100.9900000002</v>
      </c>
      <c r="BQ39" s="60">
        <v>0</v>
      </c>
      <c r="BR39" s="60">
        <v>0</v>
      </c>
      <c r="BS39" s="60">
        <v>-36002694.410110004</v>
      </c>
      <c r="BT39" s="60">
        <v>-47992618.927670002</v>
      </c>
      <c r="BU39" s="60">
        <v>-8040389.8331099991</v>
      </c>
      <c r="BV39" s="60">
        <v>-11841570.601350002</v>
      </c>
      <c r="BW39" s="60">
        <v>0</v>
      </c>
      <c r="BX39" s="60">
        <v>-1158718.5651999998</v>
      </c>
      <c r="BY39" s="60">
        <v>-6774469.5349799991</v>
      </c>
      <c r="BZ39" s="60">
        <v>39805737.640000001</v>
      </c>
      <c r="CA39" s="60">
        <v>-664.5877999999999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102864041.90531403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-161866.31000000186</v>
      </c>
      <c r="E40" s="60">
        <v>1895080.0299999984</v>
      </c>
      <c r="F40" s="60">
        <v>5408964.8699999992</v>
      </c>
      <c r="G40" s="60">
        <v>-3513884.8400000008</v>
      </c>
      <c r="H40" s="60">
        <v>0</v>
      </c>
      <c r="I40" s="60">
        <v>-318152.43000000017</v>
      </c>
      <c r="J40" s="60">
        <v>-140780.90000000037</v>
      </c>
      <c r="K40" s="60">
        <v>-4444327.83</v>
      </c>
      <c r="L40" s="60">
        <v>4303546.93</v>
      </c>
      <c r="M40" s="60">
        <v>-177371.5299999998</v>
      </c>
      <c r="N40" s="60">
        <v>2434873.39</v>
      </c>
      <c r="O40" s="60">
        <v>-2612244.92</v>
      </c>
      <c r="P40" s="60">
        <v>0</v>
      </c>
      <c r="Q40" s="60">
        <v>0</v>
      </c>
      <c r="R40" s="60">
        <v>0</v>
      </c>
      <c r="S40" s="60">
        <v>-1884652.35</v>
      </c>
      <c r="T40" s="60">
        <v>-4101567.8500000006</v>
      </c>
      <c r="U40" s="60">
        <v>-4611789.9400000004</v>
      </c>
      <c r="V40" s="60">
        <v>510222.08999999997</v>
      </c>
      <c r="W40" s="60">
        <v>2216915.5000000005</v>
      </c>
      <c r="X40" s="60">
        <v>2526619.3400000003</v>
      </c>
      <c r="Y40" s="60">
        <v>-309703.83999999997</v>
      </c>
      <c r="Z40" s="60">
        <v>33378.99</v>
      </c>
      <c r="AA40" s="60">
        <v>22403.94</v>
      </c>
      <c r="AB40" s="60">
        <v>1601.98</v>
      </c>
      <c r="AC40" s="60">
        <v>9373.07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112479.45</v>
      </c>
      <c r="AN40" s="60">
        <v>224958.9</v>
      </c>
      <c r="AO40" s="60">
        <v>-112479.45</v>
      </c>
      <c r="AP40" s="60">
        <v>0</v>
      </c>
      <c r="AQ40" s="60">
        <v>0</v>
      </c>
      <c r="AR40" s="60">
        <v>0</v>
      </c>
      <c r="AS40" s="60">
        <v>-6424660.2899999954</v>
      </c>
      <c r="AT40" s="60">
        <v>-4376408.7899999982</v>
      </c>
      <c r="AU40" s="60">
        <v>-12346024.049999999</v>
      </c>
      <c r="AV40" s="60">
        <v>7969615.2600000007</v>
      </c>
      <c r="AW40" s="60">
        <v>-1436359.1199999973</v>
      </c>
      <c r="AX40" s="60">
        <v>-985657.78999999817</v>
      </c>
      <c r="AY40" s="60">
        <v>-9204610.589999998</v>
      </c>
      <c r="AZ40" s="60">
        <v>-12402475.759999998</v>
      </c>
      <c r="BA40" s="60">
        <v>2212397.98</v>
      </c>
      <c r="BB40" s="60">
        <v>0</v>
      </c>
      <c r="BC40" s="60">
        <v>985467.19000000006</v>
      </c>
      <c r="BD40" s="60">
        <v>8218952.7999999998</v>
      </c>
      <c r="BE40" s="60">
        <v>-450701.32999999914</v>
      </c>
      <c r="BF40" s="60">
        <v>5412851.5100000007</v>
      </c>
      <c r="BG40" s="60">
        <v>7357898.790000001</v>
      </c>
      <c r="BH40" s="60">
        <v>-1365534.7</v>
      </c>
      <c r="BI40" s="60">
        <v>0</v>
      </c>
      <c r="BJ40" s="60">
        <v>-579512.58000000007</v>
      </c>
      <c r="BK40" s="60">
        <v>-5863552.8399999999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-611892.38000000012</v>
      </c>
      <c r="BT40" s="60">
        <v>-1031007.77</v>
      </c>
      <c r="BU40" s="60">
        <v>-209985.14</v>
      </c>
      <c r="BV40" s="60">
        <v>-146686.5</v>
      </c>
      <c r="BW40" s="60">
        <v>0</v>
      </c>
      <c r="BX40" s="60">
        <v>-36156.959999999999</v>
      </c>
      <c r="BY40" s="60">
        <v>-15106.74</v>
      </c>
      <c r="BZ40" s="60">
        <v>827050.73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-6586526.5999999968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759541186.06877816</v>
      </c>
      <c r="E41" s="60">
        <v>912257065.100003</v>
      </c>
      <c r="F41" s="60">
        <v>2017469285.3800027</v>
      </c>
      <c r="G41" s="60">
        <v>-1105212220.2799997</v>
      </c>
      <c r="H41" s="60">
        <v>0</v>
      </c>
      <c r="I41" s="60">
        <v>-248570434.41999996</v>
      </c>
      <c r="J41" s="60">
        <v>-521932108.17999995</v>
      </c>
      <c r="K41" s="60">
        <v>-1291956265.9899998</v>
      </c>
      <c r="L41" s="60">
        <v>770024157.80999982</v>
      </c>
      <c r="M41" s="60">
        <v>273361673.75999999</v>
      </c>
      <c r="N41" s="60">
        <v>656601752.17999995</v>
      </c>
      <c r="O41" s="60">
        <v>-383240078.41999996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91146171.75877516</v>
      </c>
      <c r="AA41" s="60">
        <v>91146171.75877516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4708383.6300000008</v>
      </c>
      <c r="AN41" s="60">
        <v>2009071.06</v>
      </c>
      <c r="AO41" s="60">
        <v>-1183610.44</v>
      </c>
      <c r="AP41" s="60">
        <v>0</v>
      </c>
      <c r="AQ41" s="60">
        <v>0</v>
      </c>
      <c r="AR41" s="60">
        <v>3882923.0100000002</v>
      </c>
      <c r="AS41" s="60">
        <v>-538860269.25999999</v>
      </c>
      <c r="AT41" s="60">
        <v>-137500630.71000001</v>
      </c>
      <c r="AU41" s="60">
        <v>-154277332.87</v>
      </c>
      <c r="AV41" s="60">
        <v>16776702.16</v>
      </c>
      <c r="AW41" s="60">
        <v>-139559357.93999997</v>
      </c>
      <c r="AX41" s="60">
        <v>-156932492.47999996</v>
      </c>
      <c r="AY41" s="60">
        <v>-345430586.76999998</v>
      </c>
      <c r="AZ41" s="60">
        <v>-191265263.87</v>
      </c>
      <c r="BA41" s="60">
        <v>-196681377.12</v>
      </c>
      <c r="BB41" s="60">
        <v>0</v>
      </c>
      <c r="BC41" s="60">
        <v>42516054.220000006</v>
      </c>
      <c r="BD41" s="60">
        <v>188498094.29000002</v>
      </c>
      <c r="BE41" s="60">
        <v>17373134.539999992</v>
      </c>
      <c r="BF41" s="60">
        <v>91781622.919999987</v>
      </c>
      <c r="BG41" s="60">
        <v>20190026.410000004</v>
      </c>
      <c r="BH41" s="60">
        <v>84433165.189999998</v>
      </c>
      <c r="BI41" s="60">
        <v>0</v>
      </c>
      <c r="BJ41" s="60">
        <v>-12841568.68</v>
      </c>
      <c r="BK41" s="60">
        <v>-74408488.379999995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-261800280.61000004</v>
      </c>
      <c r="BT41" s="60">
        <v>-269113129.35000002</v>
      </c>
      <c r="BU41" s="60">
        <v>-52255376.019999996</v>
      </c>
      <c r="BV41" s="60">
        <v>-17031694.600000001</v>
      </c>
      <c r="BW41" s="60">
        <v>0</v>
      </c>
      <c r="BX41" s="60">
        <v>-14390339.32</v>
      </c>
      <c r="BY41" s="60">
        <v>-8621263.3099999987</v>
      </c>
      <c r="BZ41" s="60">
        <v>99746994.109999985</v>
      </c>
      <c r="CA41" s="60">
        <v>-135472.12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220680916.80877817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8732610.5896182116</v>
      </c>
      <c r="E42" s="60">
        <v>4333473.6800000072</v>
      </c>
      <c r="F42" s="60">
        <v>173915793.31000003</v>
      </c>
      <c r="G42" s="60">
        <v>-169582319.63000003</v>
      </c>
      <c r="H42" s="60">
        <v>0</v>
      </c>
      <c r="I42" s="60">
        <v>1645630.450000003</v>
      </c>
      <c r="J42" s="60">
        <v>-56613497.299999937</v>
      </c>
      <c r="K42" s="60">
        <v>-91755631.389999941</v>
      </c>
      <c r="L42" s="60">
        <v>35142134.090000004</v>
      </c>
      <c r="M42" s="60">
        <v>58259127.74999994</v>
      </c>
      <c r="N42" s="60">
        <v>86684804.289999947</v>
      </c>
      <c r="O42" s="60">
        <v>-28425676.540000003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2766825.7196182008</v>
      </c>
      <c r="AA42" s="60">
        <v>1649276.4241081879</v>
      </c>
      <c r="AB42" s="60">
        <v>1054985.0548779219</v>
      </c>
      <c r="AC42" s="60">
        <v>57567.842406414704</v>
      </c>
      <c r="AD42" s="60">
        <v>4996.3982256762492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-13319.260000000009</v>
      </c>
      <c r="AN42" s="60">
        <v>-13319.260000000009</v>
      </c>
      <c r="AO42" s="60">
        <v>0</v>
      </c>
      <c r="AP42" s="60">
        <v>0</v>
      </c>
      <c r="AQ42" s="60">
        <v>0</v>
      </c>
      <c r="AR42" s="60">
        <v>0</v>
      </c>
      <c r="AS42" s="60">
        <v>-9830233.7228224557</v>
      </c>
      <c r="AT42" s="60">
        <v>-2752861.86</v>
      </c>
      <c r="AU42" s="60">
        <v>-2752861.86</v>
      </c>
      <c r="AV42" s="60">
        <v>0</v>
      </c>
      <c r="AW42" s="60">
        <v>65342.990000000224</v>
      </c>
      <c r="AX42" s="60">
        <v>65342.990000000224</v>
      </c>
      <c r="AY42" s="60">
        <v>-486710.10999999975</v>
      </c>
      <c r="AZ42" s="60">
        <v>-505804.05999999971</v>
      </c>
      <c r="BA42" s="60">
        <v>-91883.290000000008</v>
      </c>
      <c r="BB42" s="60">
        <v>0</v>
      </c>
      <c r="BC42" s="60">
        <v>110977.24</v>
      </c>
      <c r="BD42" s="60">
        <v>552053.1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-6875361.8728224561</v>
      </c>
      <c r="BT42" s="60">
        <v>-11111762.98</v>
      </c>
      <c r="BU42" s="60">
        <v>-4102450.4410622693</v>
      </c>
      <c r="BV42" s="60">
        <v>-2861497.2555531673</v>
      </c>
      <c r="BW42" s="60">
        <v>0</v>
      </c>
      <c r="BX42" s="60">
        <v>-325650.30188060843</v>
      </c>
      <c r="BY42" s="60">
        <v>-253105.47432640175</v>
      </c>
      <c r="BZ42" s="60">
        <v>11779104.579999994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-267352.98000000004</v>
      </c>
      <c r="CJ42" s="60">
        <v>-267352.98000000004</v>
      </c>
      <c r="CK42" s="60">
        <v>0</v>
      </c>
      <c r="CL42" s="60">
        <v>-1097623.1332042441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9268970.7199999988</v>
      </c>
      <c r="E43" s="60">
        <v>-1743318.1800000002</v>
      </c>
      <c r="F43" s="60">
        <v>-1743318.1800000002</v>
      </c>
      <c r="G43" s="60">
        <v>0</v>
      </c>
      <c r="H43" s="60">
        <v>0</v>
      </c>
      <c r="I43" s="60">
        <v>10928637.219999999</v>
      </c>
      <c r="J43" s="60">
        <v>14560405.889999997</v>
      </c>
      <c r="K43" s="60">
        <v>-14133603.140000001</v>
      </c>
      <c r="L43" s="60">
        <v>28694009.029999997</v>
      </c>
      <c r="M43" s="60">
        <v>-3631768.669999999</v>
      </c>
      <c r="N43" s="60">
        <v>8358197.0300000003</v>
      </c>
      <c r="O43" s="60">
        <v>-11989965.699999999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37735.83</v>
      </c>
      <c r="AK43" s="60">
        <v>37735.83</v>
      </c>
      <c r="AL43" s="60">
        <v>0</v>
      </c>
      <c r="AM43" s="60">
        <v>45915.85</v>
      </c>
      <c r="AN43" s="60">
        <v>47401.97</v>
      </c>
      <c r="AO43" s="60">
        <v>-3973.3</v>
      </c>
      <c r="AP43" s="60">
        <v>0</v>
      </c>
      <c r="AQ43" s="60">
        <v>0</v>
      </c>
      <c r="AR43" s="60">
        <v>2487.1800000000003</v>
      </c>
      <c r="AS43" s="60">
        <v>-19924212.933887027</v>
      </c>
      <c r="AT43" s="60">
        <v>-8543237.8500000015</v>
      </c>
      <c r="AU43" s="60">
        <v>-11675303.550000001</v>
      </c>
      <c r="AV43" s="60">
        <v>3132065.6999999997</v>
      </c>
      <c r="AW43" s="60">
        <v>-877282.91000000015</v>
      </c>
      <c r="AX43" s="60">
        <v>-1384999.4600000009</v>
      </c>
      <c r="AY43" s="60">
        <v>-64022741.839999996</v>
      </c>
      <c r="AZ43" s="60">
        <v>-64022741.839999996</v>
      </c>
      <c r="BA43" s="60">
        <v>0</v>
      </c>
      <c r="BB43" s="60">
        <v>0</v>
      </c>
      <c r="BC43" s="60">
        <v>0</v>
      </c>
      <c r="BD43" s="60">
        <v>62637742.379999995</v>
      </c>
      <c r="BE43" s="60">
        <v>507716.55000000075</v>
      </c>
      <c r="BF43" s="60">
        <v>24976033.800000001</v>
      </c>
      <c r="BG43" s="60">
        <v>24976033.800000001</v>
      </c>
      <c r="BH43" s="60">
        <v>0</v>
      </c>
      <c r="BI43" s="60">
        <v>0</v>
      </c>
      <c r="BJ43" s="60">
        <v>0</v>
      </c>
      <c r="BK43" s="60">
        <v>-24468317.25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-10503692.173887026</v>
      </c>
      <c r="BT43" s="60">
        <v>-2797595.18</v>
      </c>
      <c r="BU43" s="60">
        <v>-5570295.8052773466</v>
      </c>
      <c r="BV43" s="60">
        <v>-2217823.2642466426</v>
      </c>
      <c r="BW43" s="60">
        <v>0</v>
      </c>
      <c r="BX43" s="60">
        <v>-18715.272001672151</v>
      </c>
      <c r="BY43" s="60">
        <v>-115667.21236136387</v>
      </c>
      <c r="BZ43" s="60">
        <v>216404.56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-10655242.213887028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-6585688.6939548859</v>
      </c>
      <c r="E44" s="60">
        <v>-8552687.160000002</v>
      </c>
      <c r="F44" s="60">
        <v>7747796.0299999993</v>
      </c>
      <c r="G44" s="60">
        <v>-16300483.190000001</v>
      </c>
      <c r="H44" s="60">
        <v>0</v>
      </c>
      <c r="I44" s="60">
        <v>-2391272.9099999992</v>
      </c>
      <c r="J44" s="60">
        <v>324423.88000000082</v>
      </c>
      <c r="K44" s="60">
        <v>-9109162.6799999997</v>
      </c>
      <c r="L44" s="60">
        <v>9433586.5600000005</v>
      </c>
      <c r="M44" s="60">
        <v>-2715696.79</v>
      </c>
      <c r="N44" s="60">
        <v>5820413.9799999995</v>
      </c>
      <c r="O44" s="60">
        <v>-8536110.7699999996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4358271.3760451144</v>
      </c>
      <c r="AA44" s="60">
        <v>3378223.9480034364</v>
      </c>
      <c r="AB44" s="60">
        <v>0</v>
      </c>
      <c r="AC44" s="60">
        <v>0</v>
      </c>
      <c r="AD44" s="60">
        <v>51174.427143311383</v>
      </c>
      <c r="AE44" s="60">
        <v>0</v>
      </c>
      <c r="AF44" s="60">
        <v>0</v>
      </c>
      <c r="AG44" s="60">
        <v>0</v>
      </c>
      <c r="AH44" s="60">
        <v>0</v>
      </c>
      <c r="AI44" s="60">
        <v>928873.00089836656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-8252948.0061093606</v>
      </c>
      <c r="AT44" s="60">
        <v>-1092867.0200000003</v>
      </c>
      <c r="AU44" s="60">
        <v>-1752157.0900000003</v>
      </c>
      <c r="AV44" s="60">
        <v>659290.07000000007</v>
      </c>
      <c r="AW44" s="60">
        <v>159436.49000000046</v>
      </c>
      <c r="AX44" s="60">
        <v>908758.56000000052</v>
      </c>
      <c r="AY44" s="60">
        <v>-3168397.01</v>
      </c>
      <c r="AZ44" s="60">
        <v>-1886955.01</v>
      </c>
      <c r="BA44" s="60">
        <v>-2003884</v>
      </c>
      <c r="BB44" s="60">
        <v>0</v>
      </c>
      <c r="BC44" s="60">
        <v>722442</v>
      </c>
      <c r="BD44" s="60">
        <v>4077155.5700000003</v>
      </c>
      <c r="BE44" s="60">
        <v>-749322.07000000007</v>
      </c>
      <c r="BF44" s="60">
        <v>738929.19</v>
      </c>
      <c r="BG44" s="60">
        <v>294060.19</v>
      </c>
      <c r="BH44" s="60">
        <v>613356</v>
      </c>
      <c r="BI44" s="60">
        <v>0</v>
      </c>
      <c r="BJ44" s="60">
        <v>-168487</v>
      </c>
      <c r="BK44" s="60">
        <v>-1488251.26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-7319517.4761093603</v>
      </c>
      <c r="BT44" s="60">
        <v>125299.13999999994</v>
      </c>
      <c r="BU44" s="60">
        <v>-4202229.7163999425</v>
      </c>
      <c r="BV44" s="60">
        <v>-3217393.7622125326</v>
      </c>
      <c r="BW44" s="60">
        <v>0</v>
      </c>
      <c r="BX44" s="60">
        <v>-25196.995477797806</v>
      </c>
      <c r="BY44" s="60">
        <v>-478035.5820190892</v>
      </c>
      <c r="BZ44" s="60">
        <v>478039.44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-14838636.700064246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3943949.14</v>
      </c>
      <c r="E45" s="60">
        <v>1573954.14</v>
      </c>
      <c r="F45" s="60">
        <v>1573954.14</v>
      </c>
      <c r="G45" s="60">
        <v>0</v>
      </c>
      <c r="H45" s="60">
        <v>0</v>
      </c>
      <c r="I45" s="60">
        <v>1493637.1200000003</v>
      </c>
      <c r="J45" s="60">
        <v>1493637.1200000003</v>
      </c>
      <c r="K45" s="60">
        <v>-1920507.74</v>
      </c>
      <c r="L45" s="60">
        <v>3414144.8600000003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916620.38</v>
      </c>
      <c r="AA45" s="60">
        <v>80619.76999999999</v>
      </c>
      <c r="AB45" s="60">
        <v>0</v>
      </c>
      <c r="AC45" s="60">
        <v>768136.71</v>
      </c>
      <c r="AD45" s="60">
        <v>67574.03</v>
      </c>
      <c r="AE45" s="60">
        <v>0</v>
      </c>
      <c r="AF45" s="60">
        <v>0</v>
      </c>
      <c r="AG45" s="60">
        <v>0</v>
      </c>
      <c r="AH45" s="60">
        <v>289.87</v>
      </c>
      <c r="AI45" s="60">
        <v>0</v>
      </c>
      <c r="AJ45" s="60">
        <v>0</v>
      </c>
      <c r="AK45" s="60">
        <v>0</v>
      </c>
      <c r="AL45" s="60">
        <v>0</v>
      </c>
      <c r="AM45" s="60">
        <v>-40262.5</v>
      </c>
      <c r="AN45" s="60">
        <v>158567</v>
      </c>
      <c r="AO45" s="60">
        <v>0</v>
      </c>
      <c r="AP45" s="60">
        <v>0</v>
      </c>
      <c r="AQ45" s="60">
        <v>0</v>
      </c>
      <c r="AR45" s="60">
        <v>-198829.5</v>
      </c>
      <c r="AS45" s="60">
        <v>-1183810.3057594092</v>
      </c>
      <c r="AT45" s="60">
        <v>-1946336.37</v>
      </c>
      <c r="AU45" s="60">
        <v>-1946336.37</v>
      </c>
      <c r="AV45" s="60">
        <v>0</v>
      </c>
      <c r="AW45" s="60">
        <v>1946661.1700000004</v>
      </c>
      <c r="AX45" s="60">
        <v>1946661.1700000004</v>
      </c>
      <c r="AY45" s="60">
        <v>-1227321.7399999998</v>
      </c>
      <c r="AZ45" s="60">
        <v>-458964.2</v>
      </c>
      <c r="BA45" s="60">
        <v>-825857.66999999993</v>
      </c>
      <c r="BB45" s="60">
        <v>0</v>
      </c>
      <c r="BC45" s="60">
        <v>57500.130000000005</v>
      </c>
      <c r="BD45" s="60">
        <v>3173982.91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-1184135.1057594095</v>
      </c>
      <c r="BT45" s="60">
        <v>-564982.16999999993</v>
      </c>
      <c r="BU45" s="60">
        <v>-260667.41622553868</v>
      </c>
      <c r="BV45" s="60">
        <v>-22660.944826452491</v>
      </c>
      <c r="BW45" s="60">
        <v>0</v>
      </c>
      <c r="BX45" s="60">
        <v>-107393.18256816897</v>
      </c>
      <c r="BY45" s="60">
        <v>-164763.64303057923</v>
      </c>
      <c r="BZ45" s="60">
        <v>0</v>
      </c>
      <c r="CA45" s="60">
        <v>-63667.749108670156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2760138.8342405912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649997.94000000006</v>
      </c>
      <c r="E48" s="60">
        <v>-713442.72000000009</v>
      </c>
      <c r="F48" s="60">
        <v>23604.959999999999</v>
      </c>
      <c r="G48" s="60">
        <v>-737047.68</v>
      </c>
      <c r="H48" s="60">
        <v>0</v>
      </c>
      <c r="I48" s="60">
        <v>1359905.35</v>
      </c>
      <c r="J48" s="60">
        <v>1728151.35</v>
      </c>
      <c r="K48" s="60">
        <v>-600081.67000000004</v>
      </c>
      <c r="L48" s="60">
        <v>2328233.02</v>
      </c>
      <c r="M48" s="60">
        <v>-368246</v>
      </c>
      <c r="N48" s="60">
        <v>294345</v>
      </c>
      <c r="O48" s="60">
        <v>-662591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3535.31</v>
      </c>
      <c r="AA48" s="60">
        <v>1508.93</v>
      </c>
      <c r="AB48" s="60">
        <v>0</v>
      </c>
      <c r="AC48" s="60">
        <v>1799.27</v>
      </c>
      <c r="AD48" s="60">
        <v>227.11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-2610305.96</v>
      </c>
      <c r="AT48" s="60">
        <v>-1800</v>
      </c>
      <c r="AU48" s="60">
        <v>-1800</v>
      </c>
      <c r="AV48" s="60">
        <v>0</v>
      </c>
      <c r="AW48" s="60">
        <v>-413999.65999999968</v>
      </c>
      <c r="AX48" s="60">
        <v>-413999.65999999968</v>
      </c>
      <c r="AY48" s="60">
        <v>-1949418.8299999998</v>
      </c>
      <c r="AZ48" s="60">
        <v>-12189.55</v>
      </c>
      <c r="BA48" s="60">
        <v>-2124566</v>
      </c>
      <c r="BB48" s="60">
        <v>0</v>
      </c>
      <c r="BC48" s="60">
        <v>187336.72</v>
      </c>
      <c r="BD48" s="60">
        <v>1535419.1700000002</v>
      </c>
      <c r="BE48" s="60">
        <v>0</v>
      </c>
      <c r="BF48" s="60">
        <v>1600</v>
      </c>
      <c r="BG48" s="60">
        <v>1600</v>
      </c>
      <c r="BH48" s="60">
        <v>0</v>
      </c>
      <c r="BI48" s="60">
        <v>0</v>
      </c>
      <c r="BJ48" s="60">
        <v>0</v>
      </c>
      <c r="BK48" s="60">
        <v>-1600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-2194506.3000000003</v>
      </c>
      <c r="BT48" s="60">
        <v>-371821.26</v>
      </c>
      <c r="BU48" s="60">
        <v>-554736.78</v>
      </c>
      <c r="BV48" s="60">
        <v>-951692.25</v>
      </c>
      <c r="BW48" s="60">
        <v>0</v>
      </c>
      <c r="BX48" s="60">
        <v>-13462.84</v>
      </c>
      <c r="BY48" s="60">
        <v>-214490.16999999998</v>
      </c>
      <c r="BZ48" s="60">
        <v>-88303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-1960308.02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115298604.32000002</v>
      </c>
      <c r="E49" s="60">
        <v>89232866.879999995</v>
      </c>
      <c r="F49" s="60">
        <v>106308618.26000001</v>
      </c>
      <c r="G49" s="60">
        <v>-17075751.380000003</v>
      </c>
      <c r="H49" s="60">
        <v>0</v>
      </c>
      <c r="I49" s="60">
        <v>2820602.3100000392</v>
      </c>
      <c r="J49" s="60">
        <v>1053177.4900000393</v>
      </c>
      <c r="K49" s="60">
        <v>-160250033.59999996</v>
      </c>
      <c r="L49" s="60">
        <v>161303211.09</v>
      </c>
      <c r="M49" s="60">
        <v>1767424.8199999998</v>
      </c>
      <c r="N49" s="60">
        <v>2995263.05</v>
      </c>
      <c r="O49" s="60">
        <v>-1227838.23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23245135.129999999</v>
      </c>
      <c r="AA49" s="60">
        <v>22480733.48</v>
      </c>
      <c r="AB49" s="60">
        <v>0</v>
      </c>
      <c r="AC49" s="60">
        <v>0</v>
      </c>
      <c r="AD49" s="60">
        <v>764401.65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-52003009.759999998</v>
      </c>
      <c r="AT49" s="60">
        <v>-7797806.3200000003</v>
      </c>
      <c r="AU49" s="60">
        <v>-7816117.8700000001</v>
      </c>
      <c r="AV49" s="60">
        <v>18311.55</v>
      </c>
      <c r="AW49" s="60">
        <v>15728086.460000001</v>
      </c>
      <c r="AX49" s="60">
        <v>16610248.710000001</v>
      </c>
      <c r="AY49" s="60">
        <v>-21777186.68</v>
      </c>
      <c r="AZ49" s="60">
        <v>-11499815.689999998</v>
      </c>
      <c r="BA49" s="60">
        <v>-10277370.99</v>
      </c>
      <c r="BB49" s="60">
        <v>0</v>
      </c>
      <c r="BC49" s="60">
        <v>0</v>
      </c>
      <c r="BD49" s="60">
        <v>38387435.390000001</v>
      </c>
      <c r="BE49" s="60">
        <v>-882162.25</v>
      </c>
      <c r="BF49" s="60">
        <v>491142.49</v>
      </c>
      <c r="BG49" s="60">
        <v>202122.42</v>
      </c>
      <c r="BH49" s="60">
        <v>289020.07</v>
      </c>
      <c r="BI49" s="60">
        <v>0</v>
      </c>
      <c r="BJ49" s="60">
        <v>0</v>
      </c>
      <c r="BK49" s="60">
        <v>-1373304.74</v>
      </c>
      <c r="BL49" s="60">
        <v>0</v>
      </c>
      <c r="BM49" s="60">
        <v>0</v>
      </c>
      <c r="BN49" s="60">
        <v>0</v>
      </c>
      <c r="BO49" s="60">
        <v>-4114564.29</v>
      </c>
      <c r="BP49" s="60">
        <v>-4114564.29</v>
      </c>
      <c r="BQ49" s="60">
        <v>0</v>
      </c>
      <c r="BR49" s="60">
        <v>0</v>
      </c>
      <c r="BS49" s="60">
        <v>-55157020.310000002</v>
      </c>
      <c r="BT49" s="60">
        <v>-42108984.090000004</v>
      </c>
      <c r="BU49" s="60">
        <v>-10522920.08</v>
      </c>
      <c r="BV49" s="60">
        <v>-129379.81000000003</v>
      </c>
      <c r="BW49" s="60">
        <v>0</v>
      </c>
      <c r="BX49" s="60">
        <v>-15297.83</v>
      </c>
      <c r="BY49" s="60">
        <v>-2257902.34</v>
      </c>
      <c r="BZ49" s="60">
        <v>296921.75</v>
      </c>
      <c r="CA49" s="60">
        <v>-419457.91000000003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-661705.30000000005</v>
      </c>
      <c r="CJ49" s="60">
        <v>-661705.30000000005</v>
      </c>
      <c r="CK49" s="60">
        <v>0</v>
      </c>
      <c r="CL49" s="60">
        <v>63295594.560000025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472890642.12000012</v>
      </c>
      <c r="E50" s="60">
        <v>453728435.06999999</v>
      </c>
      <c r="F50" s="60">
        <v>491221227.25999999</v>
      </c>
      <c r="G50" s="60">
        <v>-37492792.190000005</v>
      </c>
      <c r="H50" s="60">
        <v>0</v>
      </c>
      <c r="I50" s="60">
        <v>-67345654.689999893</v>
      </c>
      <c r="J50" s="60">
        <v>-22206861.359999895</v>
      </c>
      <c r="K50" s="60">
        <v>-563346919.75</v>
      </c>
      <c r="L50" s="60">
        <v>541140058.3900001</v>
      </c>
      <c r="M50" s="60">
        <v>-45138793.329999998</v>
      </c>
      <c r="N50" s="60">
        <v>85338027.450000003</v>
      </c>
      <c r="O50" s="60">
        <v>-130476820.78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86507861.739999995</v>
      </c>
      <c r="AA50" s="60">
        <v>68114742.429999992</v>
      </c>
      <c r="AB50" s="60">
        <v>0</v>
      </c>
      <c r="AC50" s="60">
        <v>0</v>
      </c>
      <c r="AD50" s="60">
        <v>18393119.310000002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-279560568.58000004</v>
      </c>
      <c r="AT50" s="60">
        <v>-8362300.4200000018</v>
      </c>
      <c r="AU50" s="60">
        <v>-58366429.859999999</v>
      </c>
      <c r="AV50" s="60">
        <v>50004129.439999998</v>
      </c>
      <c r="AW50" s="60">
        <v>-33070350.530000001</v>
      </c>
      <c r="AX50" s="60">
        <v>-79519974.379999995</v>
      </c>
      <c r="AY50" s="60">
        <v>-201277103.91</v>
      </c>
      <c r="AZ50" s="60">
        <v>-36723648.009999998</v>
      </c>
      <c r="BA50" s="60">
        <v>-210468857.77000001</v>
      </c>
      <c r="BB50" s="60">
        <v>0</v>
      </c>
      <c r="BC50" s="60">
        <v>45915401.869999997</v>
      </c>
      <c r="BD50" s="60">
        <v>121757129.53</v>
      </c>
      <c r="BE50" s="60">
        <v>46449623.849999994</v>
      </c>
      <c r="BF50" s="60">
        <v>125276659.78999999</v>
      </c>
      <c r="BG50" s="60">
        <v>25658563.93</v>
      </c>
      <c r="BH50" s="60">
        <v>128183063.17999999</v>
      </c>
      <c r="BI50" s="60">
        <v>0</v>
      </c>
      <c r="BJ50" s="60">
        <v>-28564967.319999997</v>
      </c>
      <c r="BK50" s="60">
        <v>-78827035.939999998</v>
      </c>
      <c r="BL50" s="60">
        <v>0</v>
      </c>
      <c r="BM50" s="60">
        <v>0</v>
      </c>
      <c r="BN50" s="60">
        <v>0</v>
      </c>
      <c r="BO50" s="60">
        <v>-7982.2200000000103</v>
      </c>
      <c r="BP50" s="60">
        <v>-7982.2200000000103</v>
      </c>
      <c r="BQ50" s="60">
        <v>0</v>
      </c>
      <c r="BR50" s="60">
        <v>0</v>
      </c>
      <c r="BS50" s="60">
        <v>-237237465.66000003</v>
      </c>
      <c r="BT50" s="60">
        <v>-94020874.540000021</v>
      </c>
      <c r="BU50" s="60">
        <v>-51637229.789999999</v>
      </c>
      <c r="BV50" s="60">
        <v>-35885979.5</v>
      </c>
      <c r="BW50" s="60">
        <v>0</v>
      </c>
      <c r="BX50" s="60">
        <v>-79517238.079999998</v>
      </c>
      <c r="BY50" s="60">
        <v>-3618401.99</v>
      </c>
      <c r="BZ50" s="60">
        <v>27442258.239999998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-882469.75</v>
      </c>
      <c r="CJ50" s="60">
        <v>-882469.75</v>
      </c>
      <c r="CK50" s="60">
        <v>0</v>
      </c>
      <c r="CL50" s="60">
        <v>193330073.54000008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430945533.09090459</v>
      </c>
      <c r="E51" s="60">
        <v>453146748.75999999</v>
      </c>
      <c r="F51" s="60">
        <v>453146748.75999999</v>
      </c>
      <c r="G51" s="60">
        <v>0</v>
      </c>
      <c r="H51" s="60">
        <v>0</v>
      </c>
      <c r="I51" s="60">
        <v>-108540737.82000005</v>
      </c>
      <c r="J51" s="60">
        <v>-108540737.82000005</v>
      </c>
      <c r="K51" s="60">
        <v>-753964152.71000004</v>
      </c>
      <c r="L51" s="60">
        <v>645423414.88999999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86338091.540904611</v>
      </c>
      <c r="AA51" s="60">
        <v>86322981.096495673</v>
      </c>
      <c r="AB51" s="60">
        <v>0</v>
      </c>
      <c r="AC51" s="60">
        <v>0</v>
      </c>
      <c r="AD51" s="60">
        <v>15110.444408937314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1430.61</v>
      </c>
      <c r="AN51" s="60">
        <v>0</v>
      </c>
      <c r="AO51" s="60">
        <v>0</v>
      </c>
      <c r="AP51" s="60">
        <v>1430.61</v>
      </c>
      <c r="AQ51" s="60">
        <v>0</v>
      </c>
      <c r="AR51" s="60">
        <v>0</v>
      </c>
      <c r="AS51" s="60">
        <v>-256508633.16532618</v>
      </c>
      <c r="AT51" s="60">
        <v>-16418121.439999999</v>
      </c>
      <c r="AU51" s="60">
        <v>-16418121.439999999</v>
      </c>
      <c r="AV51" s="60">
        <v>0</v>
      </c>
      <c r="AW51" s="60">
        <v>-21345236.469999995</v>
      </c>
      <c r="AX51" s="60">
        <v>-21345236.469999995</v>
      </c>
      <c r="AY51" s="60">
        <v>-42081112.519999996</v>
      </c>
      <c r="AZ51" s="60">
        <v>-11278730.52</v>
      </c>
      <c r="BA51" s="60">
        <v>-40397510</v>
      </c>
      <c r="BB51" s="60">
        <v>0</v>
      </c>
      <c r="BC51" s="60">
        <v>9595128</v>
      </c>
      <c r="BD51" s="60">
        <v>20735876.050000001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-218745275.25532618</v>
      </c>
      <c r="BT51" s="60">
        <v>-91663902.995618016</v>
      </c>
      <c r="BU51" s="60">
        <v>-62898027.837130859</v>
      </c>
      <c r="BV51" s="60">
        <v>-10561801.283833118</v>
      </c>
      <c r="BW51" s="60">
        <v>0</v>
      </c>
      <c r="BX51" s="60">
        <v>-44960420.566168487</v>
      </c>
      <c r="BY51" s="60">
        <v>-4061788.4463577094</v>
      </c>
      <c r="BZ51" s="60">
        <v>0</v>
      </c>
      <c r="CA51" s="60">
        <v>-4599334.1262179874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174436899.92557842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2548800456.9799995</v>
      </c>
      <c r="E74" s="60">
        <v>2735439697.1399999</v>
      </c>
      <c r="F74" s="60">
        <v>2735978522.02</v>
      </c>
      <c r="G74" s="60">
        <v>-538824.87999999989</v>
      </c>
      <c r="H74" s="60">
        <v>0</v>
      </c>
      <c r="I74" s="60">
        <v>-904233709.90999997</v>
      </c>
      <c r="J74" s="60">
        <v>-904001461.78999996</v>
      </c>
      <c r="K74" s="60">
        <v>-2485041010.0499997</v>
      </c>
      <c r="L74" s="60">
        <v>1581039548.2599998</v>
      </c>
      <c r="M74" s="60">
        <v>-232248.12000000011</v>
      </c>
      <c r="N74" s="60">
        <v>714524.87</v>
      </c>
      <c r="O74" s="60">
        <v>-946772.99000000011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672851382.08999991</v>
      </c>
      <c r="AA74" s="60">
        <v>371859057.39999992</v>
      </c>
      <c r="AB74" s="60">
        <v>71276618.939999998</v>
      </c>
      <c r="AC74" s="60">
        <v>150658963.71999997</v>
      </c>
      <c r="AD74" s="60">
        <v>62374158.310000002</v>
      </c>
      <c r="AE74" s="60">
        <v>0</v>
      </c>
      <c r="AF74" s="60">
        <v>0</v>
      </c>
      <c r="AG74" s="60">
        <v>0</v>
      </c>
      <c r="AH74" s="60">
        <v>16682583.720000001</v>
      </c>
      <c r="AI74" s="60">
        <v>0</v>
      </c>
      <c r="AJ74" s="60">
        <v>44743087.659999989</v>
      </c>
      <c r="AK74" s="60">
        <v>44668425.289999992</v>
      </c>
      <c r="AL74" s="60">
        <v>74662.37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-1595727267.4499993</v>
      </c>
      <c r="AT74" s="60">
        <v>-1410725562.8099997</v>
      </c>
      <c r="AU74" s="60">
        <v>-1414305258.8899996</v>
      </c>
      <c r="AV74" s="60">
        <v>3579696.0799999996</v>
      </c>
      <c r="AW74" s="60">
        <v>420147942.21000063</v>
      </c>
      <c r="AX74" s="60">
        <v>390569337.32000065</v>
      </c>
      <c r="AY74" s="60">
        <v>-3815227633.79</v>
      </c>
      <c r="AZ74" s="60">
        <v>-2313172731.1000004</v>
      </c>
      <c r="BA74" s="60">
        <v>-1502054902.6899998</v>
      </c>
      <c r="BB74" s="60">
        <v>0</v>
      </c>
      <c r="BC74" s="60">
        <v>0</v>
      </c>
      <c r="BD74" s="60">
        <v>4205796971.1100006</v>
      </c>
      <c r="BE74" s="60">
        <v>29578604.890000001</v>
      </c>
      <c r="BF74" s="60">
        <v>42063927.469999999</v>
      </c>
      <c r="BG74" s="60">
        <v>40611243.829999998</v>
      </c>
      <c r="BH74" s="60">
        <v>1452683.64</v>
      </c>
      <c r="BI74" s="60">
        <v>0</v>
      </c>
      <c r="BJ74" s="60">
        <v>0</v>
      </c>
      <c r="BK74" s="60">
        <v>-12485322.58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-605149646.85000014</v>
      </c>
      <c r="BT74" s="60">
        <v>-446274622.18000001</v>
      </c>
      <c r="BU74" s="60">
        <v>-111413448.5</v>
      </c>
      <c r="BV74" s="60">
        <v>-26674646.32</v>
      </c>
      <c r="BW74" s="60">
        <v>0</v>
      </c>
      <c r="BX74" s="60">
        <v>0</v>
      </c>
      <c r="BY74" s="60">
        <v>-7431189.4399999985</v>
      </c>
      <c r="BZ74" s="60">
        <v>292757.24</v>
      </c>
      <c r="CA74" s="60">
        <v>-13648497.65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953073189.53000021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89345738.61405085</v>
      </c>
      <c r="E75" s="60">
        <v>-2404886.9399999976</v>
      </c>
      <c r="F75" s="60">
        <v>444088790.43999994</v>
      </c>
      <c r="G75" s="60">
        <v>-446493677.37999994</v>
      </c>
      <c r="H75" s="60">
        <v>0</v>
      </c>
      <c r="I75" s="60">
        <v>86602304.72999993</v>
      </c>
      <c r="J75" s="60">
        <v>-154928939.56000006</v>
      </c>
      <c r="K75" s="60">
        <v>-489854014.34000003</v>
      </c>
      <c r="L75" s="60">
        <v>334925074.77999997</v>
      </c>
      <c r="M75" s="60">
        <v>241531244.28999999</v>
      </c>
      <c r="N75" s="60">
        <v>331910427.75</v>
      </c>
      <c r="O75" s="60">
        <v>-90379183.460000008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5148320.8240509117</v>
      </c>
      <c r="AA75" s="60">
        <v>2027330.5924233841</v>
      </c>
      <c r="AB75" s="60">
        <v>0</v>
      </c>
      <c r="AC75" s="60">
        <v>0</v>
      </c>
      <c r="AD75" s="60">
        <v>3120990.2316275276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-139219611.38073123</v>
      </c>
      <c r="AT75" s="60">
        <v>-37623015.25</v>
      </c>
      <c r="AU75" s="60">
        <v>-92192383.760000005</v>
      </c>
      <c r="AV75" s="60">
        <v>54569368.510000005</v>
      </c>
      <c r="AW75" s="60">
        <v>-76306198.949999988</v>
      </c>
      <c r="AX75" s="60">
        <v>-185433636.75999999</v>
      </c>
      <c r="AY75" s="60">
        <v>-761503989.20000005</v>
      </c>
      <c r="AZ75" s="60">
        <v>-485638750.31999999</v>
      </c>
      <c r="BA75" s="60">
        <v>-275865238.88</v>
      </c>
      <c r="BB75" s="60">
        <v>0</v>
      </c>
      <c r="BC75" s="60">
        <v>0</v>
      </c>
      <c r="BD75" s="60">
        <v>576070352.44000006</v>
      </c>
      <c r="BE75" s="60">
        <v>109127437.81</v>
      </c>
      <c r="BF75" s="60">
        <v>551225856.56000006</v>
      </c>
      <c r="BG75" s="60">
        <v>350027821.71000004</v>
      </c>
      <c r="BH75" s="60">
        <v>201198034.84999999</v>
      </c>
      <c r="BI75" s="60">
        <v>0</v>
      </c>
      <c r="BJ75" s="60">
        <v>0</v>
      </c>
      <c r="BK75" s="60">
        <v>-442098418.75000006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-25290397.180731222</v>
      </c>
      <c r="BT75" s="60">
        <v>-60354312.670000002</v>
      </c>
      <c r="BU75" s="60">
        <v>-7250599.5839306675</v>
      </c>
      <c r="BV75" s="60">
        <v>-3536133.7252572989</v>
      </c>
      <c r="BW75" s="60">
        <v>0</v>
      </c>
      <c r="BX75" s="60">
        <v>0</v>
      </c>
      <c r="BY75" s="60">
        <v>-13291.57943180747</v>
      </c>
      <c r="BZ75" s="60">
        <v>45968047.030000001</v>
      </c>
      <c r="CA75" s="60">
        <v>-104106.65211145717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-49873872.766680375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10925122416.330002</v>
      </c>
      <c r="E76" s="60">
        <v>9734365609.7400017</v>
      </c>
      <c r="F76" s="60">
        <v>10248133455.280001</v>
      </c>
      <c r="G76" s="60">
        <v>-513767845.53999984</v>
      </c>
      <c r="H76" s="60">
        <v>0</v>
      </c>
      <c r="I76" s="60">
        <v>-757027871.88</v>
      </c>
      <c r="J76" s="60">
        <v>-757072366.96000004</v>
      </c>
      <c r="K76" s="60">
        <v>-7151219995.9300003</v>
      </c>
      <c r="L76" s="60">
        <v>6394147628.9700003</v>
      </c>
      <c r="M76" s="60">
        <v>44495.079999999958</v>
      </c>
      <c r="N76" s="60">
        <v>738861.95</v>
      </c>
      <c r="O76" s="60">
        <v>-694366.87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1947614056.5000002</v>
      </c>
      <c r="AA76" s="60">
        <v>1591198709.6500001</v>
      </c>
      <c r="AB76" s="60">
        <v>123705334.23999998</v>
      </c>
      <c r="AC76" s="60">
        <v>181486668.20000002</v>
      </c>
      <c r="AD76" s="60">
        <v>51223344.410000004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170621.97</v>
      </c>
      <c r="AK76" s="60">
        <v>170621.97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-8593038328.7399998</v>
      </c>
      <c r="AT76" s="60">
        <v>-3300227016.8699999</v>
      </c>
      <c r="AU76" s="60">
        <v>-1703025042.03</v>
      </c>
      <c r="AV76" s="60">
        <v>-1597201974.8399999</v>
      </c>
      <c r="AW76" s="60">
        <v>-1580959781.2299995</v>
      </c>
      <c r="AX76" s="60">
        <v>-1510722535.3099995</v>
      </c>
      <c r="AY76" s="60">
        <v>-2940792920.4799995</v>
      </c>
      <c r="AZ76" s="60">
        <v>-2981246348.8299999</v>
      </c>
      <c r="BA76" s="60">
        <v>-630091698.31000006</v>
      </c>
      <c r="BB76" s="60">
        <v>0</v>
      </c>
      <c r="BC76" s="60">
        <v>670545126.66000009</v>
      </c>
      <c r="BD76" s="60">
        <v>1430070385.1700001</v>
      </c>
      <c r="BE76" s="60">
        <v>-70237245.920000002</v>
      </c>
      <c r="BF76" s="60">
        <v>14070156.010000002</v>
      </c>
      <c r="BG76" s="60">
        <v>7867345.2699999996</v>
      </c>
      <c r="BH76" s="60">
        <v>9411018.4399999995</v>
      </c>
      <c r="BI76" s="60">
        <v>0</v>
      </c>
      <c r="BJ76" s="60">
        <v>-3208207.6999999997</v>
      </c>
      <c r="BK76" s="60">
        <v>-84307401.930000007</v>
      </c>
      <c r="BL76" s="60">
        <v>0</v>
      </c>
      <c r="BM76" s="60">
        <v>0</v>
      </c>
      <c r="BN76" s="60">
        <v>0</v>
      </c>
      <c r="BO76" s="60">
        <v>-13690857.390000002</v>
      </c>
      <c r="BP76" s="60">
        <v>-13690857.390000002</v>
      </c>
      <c r="BQ76" s="60">
        <v>0</v>
      </c>
      <c r="BR76" s="60">
        <v>0</v>
      </c>
      <c r="BS76" s="60">
        <v>-3196386421.0900002</v>
      </c>
      <c r="BT76" s="60">
        <v>-2718444327.25</v>
      </c>
      <c r="BU76" s="60">
        <v>-263878138.35000002</v>
      </c>
      <c r="BV76" s="60">
        <v>-67788635.549999997</v>
      </c>
      <c r="BW76" s="60">
        <v>0</v>
      </c>
      <c r="BX76" s="60">
        <v>0</v>
      </c>
      <c r="BY76" s="60">
        <v>-146351174.77999997</v>
      </c>
      <c r="BZ76" s="60">
        <v>75854.84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-501774252.16000003</v>
      </c>
      <c r="CJ76" s="60">
        <v>-501774252.16000003</v>
      </c>
      <c r="CK76" s="60">
        <v>0</v>
      </c>
      <c r="CL76" s="60">
        <v>2332084087.5900021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2071199468.4200001</v>
      </c>
      <c r="E77" s="60">
        <v>1884335185.8700001</v>
      </c>
      <c r="F77" s="60">
        <v>1979549793.45</v>
      </c>
      <c r="G77" s="60">
        <v>-95214607.579999983</v>
      </c>
      <c r="H77" s="60">
        <v>0</v>
      </c>
      <c r="I77" s="60">
        <v>-116611200.49000001</v>
      </c>
      <c r="J77" s="60">
        <v>-116611200.49000001</v>
      </c>
      <c r="K77" s="60">
        <v>-1365929961.3599999</v>
      </c>
      <c r="L77" s="60">
        <v>1249318760.8699999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303475483.03999996</v>
      </c>
      <c r="AA77" s="60">
        <v>257489869.52999997</v>
      </c>
      <c r="AB77" s="60">
        <v>0</v>
      </c>
      <c r="AC77" s="60">
        <v>24486287.030000001</v>
      </c>
      <c r="AD77" s="60">
        <v>21499326.48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-1657562876</v>
      </c>
      <c r="AT77" s="60">
        <v>-641329318.35000002</v>
      </c>
      <c r="AU77" s="60">
        <v>-298893213.41000003</v>
      </c>
      <c r="AV77" s="60">
        <v>-342436104.94</v>
      </c>
      <c r="AW77" s="60">
        <v>-336223780.03000003</v>
      </c>
      <c r="AX77" s="60">
        <v>-323368342.39000005</v>
      </c>
      <c r="AY77" s="60">
        <v>-595342887.21000004</v>
      </c>
      <c r="AZ77" s="60">
        <v>-517138912.69000006</v>
      </c>
      <c r="BA77" s="60">
        <v>-213951129.26999998</v>
      </c>
      <c r="BB77" s="60">
        <v>0</v>
      </c>
      <c r="BC77" s="60">
        <v>135747154.75</v>
      </c>
      <c r="BD77" s="60">
        <v>271974544.81999999</v>
      </c>
      <c r="BE77" s="60">
        <v>-12855437.639999993</v>
      </c>
      <c r="BF77" s="60">
        <v>46704593.280000001</v>
      </c>
      <c r="BG77" s="60">
        <v>613313.13</v>
      </c>
      <c r="BH77" s="60">
        <v>56740631.640000001</v>
      </c>
      <c r="BI77" s="60">
        <v>0</v>
      </c>
      <c r="BJ77" s="60">
        <v>-10649351.49</v>
      </c>
      <c r="BK77" s="60">
        <v>-59560030.919999994</v>
      </c>
      <c r="BL77" s="60">
        <v>0</v>
      </c>
      <c r="BM77" s="60">
        <v>0</v>
      </c>
      <c r="BN77" s="60">
        <v>0</v>
      </c>
      <c r="BO77" s="60">
        <v>-657449.11</v>
      </c>
      <c r="BP77" s="60">
        <v>-657449.11</v>
      </c>
      <c r="BQ77" s="60">
        <v>0</v>
      </c>
      <c r="BR77" s="60">
        <v>0</v>
      </c>
      <c r="BS77" s="60">
        <v>-574841056.12999988</v>
      </c>
      <c r="BT77" s="60">
        <v>-529950115.43999994</v>
      </c>
      <c r="BU77" s="60">
        <v>-25419085.099999998</v>
      </c>
      <c r="BV77" s="60">
        <v>-4742042.68</v>
      </c>
      <c r="BW77" s="60">
        <v>0</v>
      </c>
      <c r="BX77" s="60">
        <v>0</v>
      </c>
      <c r="BY77" s="60">
        <v>-14729812.909999998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-104511272.38000001</v>
      </c>
      <c r="CJ77" s="60">
        <v>-104511272.38000001</v>
      </c>
      <c r="CK77" s="60">
        <v>0</v>
      </c>
      <c r="CL77" s="60">
        <v>413636592.42000008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32423314106.218845</v>
      </c>
      <c r="E78" s="63">
        <v>27539677756.649994</v>
      </c>
      <c r="F78" s="63">
        <v>83134770745.459991</v>
      </c>
      <c r="G78" s="63">
        <v>-55595092988.81002</v>
      </c>
      <c r="H78" s="63">
        <v>0</v>
      </c>
      <c r="I78" s="63">
        <v>-5623016717.2099876</v>
      </c>
      <c r="J78" s="63">
        <v>-15189788118.81999</v>
      </c>
      <c r="K78" s="63">
        <v>-91789685129.729996</v>
      </c>
      <c r="L78" s="63">
        <v>76599897010.909988</v>
      </c>
      <c r="M78" s="63">
        <v>9566771401.6100006</v>
      </c>
      <c r="N78" s="63">
        <v>53957727215.750008</v>
      </c>
      <c r="O78" s="63">
        <v>-44390955814.140015</v>
      </c>
      <c r="P78" s="63">
        <v>0</v>
      </c>
      <c r="Q78" s="63">
        <v>0</v>
      </c>
      <c r="R78" s="63">
        <v>0</v>
      </c>
      <c r="S78" s="63">
        <v>-101719808.12999997</v>
      </c>
      <c r="T78" s="63">
        <v>-310912711.99000001</v>
      </c>
      <c r="U78" s="63">
        <v>-436318107.30000001</v>
      </c>
      <c r="V78" s="63">
        <v>125405395.31</v>
      </c>
      <c r="W78" s="63">
        <v>209192903.86000001</v>
      </c>
      <c r="X78" s="63">
        <v>244606457.15000001</v>
      </c>
      <c r="Y78" s="63">
        <v>-35413553.289999999</v>
      </c>
      <c r="Z78" s="63">
        <v>10493924727.378834</v>
      </c>
      <c r="AA78" s="63">
        <v>6633675497.8770447</v>
      </c>
      <c r="AB78" s="63">
        <v>396814992.82254654</v>
      </c>
      <c r="AC78" s="63">
        <v>2758154691.4886127</v>
      </c>
      <c r="AD78" s="63">
        <v>544204847.47756338</v>
      </c>
      <c r="AE78" s="63">
        <v>95156179.852468684</v>
      </c>
      <c r="AF78" s="63">
        <v>17185882.611378703</v>
      </c>
      <c r="AG78" s="63">
        <v>51179604.263976566</v>
      </c>
      <c r="AH78" s="63">
        <v>-3200809.05</v>
      </c>
      <c r="AI78" s="63">
        <v>753840.03524258453</v>
      </c>
      <c r="AJ78" s="63">
        <v>15071411.399999997</v>
      </c>
      <c r="AK78" s="63">
        <v>18278469.699999996</v>
      </c>
      <c r="AL78" s="63">
        <v>-3207058.3</v>
      </c>
      <c r="AM78" s="63">
        <v>99376736.129999965</v>
      </c>
      <c r="AN78" s="63">
        <v>226891059.23000002</v>
      </c>
      <c r="AO78" s="63">
        <v>-93592785.219999999</v>
      </c>
      <c r="AP78" s="63">
        <v>1441683.35</v>
      </c>
      <c r="AQ78" s="63">
        <v>-689.55</v>
      </c>
      <c r="AR78" s="63">
        <v>-35362531.680000007</v>
      </c>
      <c r="AS78" s="63">
        <v>-19269365100.628742</v>
      </c>
      <c r="AT78" s="63">
        <v>-5641620050.634551</v>
      </c>
      <c r="AU78" s="63">
        <v>-9893433465.6700039</v>
      </c>
      <c r="AV78" s="63">
        <v>4251813415.035449</v>
      </c>
      <c r="AW78" s="63">
        <v>-3415444934.1160502</v>
      </c>
      <c r="AX78" s="63">
        <v>-5378331930.985199</v>
      </c>
      <c r="AY78" s="63">
        <v>-25838796547.285202</v>
      </c>
      <c r="AZ78" s="63">
        <v>-23206565824.160492</v>
      </c>
      <c r="BA78" s="63">
        <v>-5966041118.8747091</v>
      </c>
      <c r="BB78" s="63">
        <v>0</v>
      </c>
      <c r="BC78" s="63">
        <v>3333810395.749999</v>
      </c>
      <c r="BD78" s="63">
        <v>20460464616.299988</v>
      </c>
      <c r="BE78" s="63">
        <v>1962886996.8691499</v>
      </c>
      <c r="BF78" s="63">
        <v>16651631907.869144</v>
      </c>
      <c r="BG78" s="63">
        <v>14859490138.779428</v>
      </c>
      <c r="BH78" s="63">
        <v>4023620185.0897169</v>
      </c>
      <c r="BI78" s="63">
        <v>0</v>
      </c>
      <c r="BJ78" s="63">
        <v>-2231478416</v>
      </c>
      <c r="BK78" s="63">
        <v>-14688744911</v>
      </c>
      <c r="BL78" s="63">
        <v>-0.2</v>
      </c>
      <c r="BM78" s="63">
        <v>0</v>
      </c>
      <c r="BN78" s="63">
        <v>-0.2</v>
      </c>
      <c r="BO78" s="63">
        <v>-304768433.80000013</v>
      </c>
      <c r="BP78" s="63">
        <v>-304768433.80000013</v>
      </c>
      <c r="BQ78" s="63">
        <v>0</v>
      </c>
      <c r="BR78" s="63">
        <v>0</v>
      </c>
      <c r="BS78" s="63">
        <v>-8982655816.5081425</v>
      </c>
      <c r="BT78" s="63">
        <v>-9869982257.0659351</v>
      </c>
      <c r="BU78" s="63">
        <v>-2398896940.0780339</v>
      </c>
      <c r="BV78" s="63">
        <v>-532896696.73197997</v>
      </c>
      <c r="BW78" s="63">
        <v>-129079.63999999998</v>
      </c>
      <c r="BX78" s="63">
        <v>-323311211.9793694</v>
      </c>
      <c r="BY78" s="63">
        <v>-1282830921.6355205</v>
      </c>
      <c r="BZ78" s="63">
        <v>5631115939.7199993</v>
      </c>
      <c r="CA78" s="63">
        <v>-205724649.09730771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-924875865.37000012</v>
      </c>
      <c r="CJ78" s="63">
        <v>-924875865.37000012</v>
      </c>
      <c r="CK78" s="63">
        <v>0</v>
      </c>
      <c r="CL78" s="63">
        <v>13153949005.590101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15634468080.344053</v>
      </c>
      <c r="E80" s="63">
        <v>14351735605.810003</v>
      </c>
      <c r="F80" s="63">
        <v>15407750561.190002</v>
      </c>
      <c r="G80" s="63">
        <v>-1056014955.3799996</v>
      </c>
      <c r="H80" s="63">
        <v>0</v>
      </c>
      <c r="I80" s="63">
        <v>-1691270477.55</v>
      </c>
      <c r="J80" s="63">
        <v>-1932613968.8</v>
      </c>
      <c r="K80" s="63">
        <v>-11492044981.68</v>
      </c>
      <c r="L80" s="63">
        <v>9559431012.8800011</v>
      </c>
      <c r="M80" s="63">
        <v>241343491.25</v>
      </c>
      <c r="N80" s="63">
        <v>333363814.56999999</v>
      </c>
      <c r="O80" s="63">
        <v>-92020323.320000008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2929089242.454051</v>
      </c>
      <c r="AA80" s="63">
        <v>2222574967.1724234</v>
      </c>
      <c r="AB80" s="63">
        <v>194981953.17999998</v>
      </c>
      <c r="AC80" s="63">
        <v>356631918.94999993</v>
      </c>
      <c r="AD80" s="63">
        <v>138217819.43162751</v>
      </c>
      <c r="AE80" s="63">
        <v>0</v>
      </c>
      <c r="AF80" s="63">
        <v>0</v>
      </c>
      <c r="AG80" s="63">
        <v>0</v>
      </c>
      <c r="AH80" s="63">
        <v>16682583.720000001</v>
      </c>
      <c r="AI80" s="63">
        <v>0</v>
      </c>
      <c r="AJ80" s="63">
        <v>44913709.629999988</v>
      </c>
      <c r="AK80" s="63">
        <v>44839047.25999999</v>
      </c>
      <c r="AL80" s="63">
        <v>74662.37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-11985548083.57073</v>
      </c>
      <c r="AT80" s="63">
        <v>-5389904913.2799997</v>
      </c>
      <c r="AU80" s="63">
        <v>-3508415898.0899992</v>
      </c>
      <c r="AV80" s="63">
        <v>-1881489015.1900001</v>
      </c>
      <c r="AW80" s="63">
        <v>-1573341817.9999988</v>
      </c>
      <c r="AX80" s="63">
        <v>-1628955177.1399989</v>
      </c>
      <c r="AY80" s="63">
        <v>-8112867430.6799994</v>
      </c>
      <c r="AZ80" s="63">
        <v>-6297196742.9400005</v>
      </c>
      <c r="BA80" s="63">
        <v>-2621962969.1499996</v>
      </c>
      <c r="BB80" s="63">
        <v>0</v>
      </c>
      <c r="BC80" s="63">
        <v>806292281.41000009</v>
      </c>
      <c r="BD80" s="63">
        <v>6483912253.5400009</v>
      </c>
      <c r="BE80" s="63">
        <v>55613359.139999993</v>
      </c>
      <c r="BF80" s="63">
        <v>654064533.32000005</v>
      </c>
      <c r="BG80" s="63">
        <v>399119723.94</v>
      </c>
      <c r="BH80" s="63">
        <v>268802368.56999999</v>
      </c>
      <c r="BI80" s="63">
        <v>0</v>
      </c>
      <c r="BJ80" s="63">
        <v>-13857559.189999999</v>
      </c>
      <c r="BK80" s="63">
        <v>-598451174.17999995</v>
      </c>
      <c r="BL80" s="63">
        <v>0</v>
      </c>
      <c r="BM80" s="63">
        <v>0</v>
      </c>
      <c r="BN80" s="63">
        <v>0</v>
      </c>
      <c r="BO80" s="63">
        <v>-14348306.500000002</v>
      </c>
      <c r="BP80" s="63">
        <v>-14348306.500000002</v>
      </c>
      <c r="BQ80" s="63">
        <v>0</v>
      </c>
      <c r="BR80" s="63">
        <v>0</v>
      </c>
      <c r="BS80" s="63">
        <v>-4401667521.2507315</v>
      </c>
      <c r="BT80" s="63">
        <v>-3755023377.54</v>
      </c>
      <c r="BU80" s="63">
        <v>-407961271.53393072</v>
      </c>
      <c r="BV80" s="63">
        <v>-102741458.27525729</v>
      </c>
      <c r="BW80" s="63">
        <v>0</v>
      </c>
      <c r="BX80" s="63">
        <v>0</v>
      </c>
      <c r="BY80" s="63">
        <v>-168525468.70943177</v>
      </c>
      <c r="BZ80" s="63">
        <v>46336659.110000007</v>
      </c>
      <c r="CA80" s="63">
        <v>-13752604.302111458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-606285524.54000008</v>
      </c>
      <c r="CJ80" s="63">
        <v>-606285524.54000008</v>
      </c>
      <c r="CK80" s="63">
        <v>0</v>
      </c>
      <c r="CL80" s="63">
        <v>3648919996.7733221</v>
      </c>
    </row>
    <row r="81" spans="1:90">
      <c r="A81" s="45" t="s">
        <v>134</v>
      </c>
      <c r="B81" s="62">
        <v>9003</v>
      </c>
      <c r="C81" s="59" t="s">
        <v>383</v>
      </c>
      <c r="D81" s="63">
        <v>32423314106.218845</v>
      </c>
      <c r="E81" s="63">
        <v>27539677756.649994</v>
      </c>
      <c r="F81" s="63">
        <v>83134770745.459991</v>
      </c>
      <c r="G81" s="63">
        <v>-55595092988.81002</v>
      </c>
      <c r="H81" s="63">
        <v>0</v>
      </c>
      <c r="I81" s="63">
        <v>-5623016717.2099876</v>
      </c>
      <c r="J81" s="63">
        <v>-15189788118.81999</v>
      </c>
      <c r="K81" s="63">
        <v>-91789685129.729996</v>
      </c>
      <c r="L81" s="63">
        <v>76599897010.909988</v>
      </c>
      <c r="M81" s="63">
        <v>9566771401.6100006</v>
      </c>
      <c r="N81" s="63">
        <v>53957727215.750008</v>
      </c>
      <c r="O81" s="63">
        <v>-44390955814.140015</v>
      </c>
      <c r="P81" s="63">
        <v>0</v>
      </c>
      <c r="Q81" s="63">
        <v>0</v>
      </c>
      <c r="R81" s="63">
        <v>0</v>
      </c>
      <c r="S81" s="63">
        <v>-101719808.12999997</v>
      </c>
      <c r="T81" s="63">
        <v>-310912711.99000001</v>
      </c>
      <c r="U81" s="63">
        <v>-436318107.30000001</v>
      </c>
      <c r="V81" s="63">
        <v>125405395.31</v>
      </c>
      <c r="W81" s="63">
        <v>209192903.86000001</v>
      </c>
      <c r="X81" s="63">
        <v>244606457.15000001</v>
      </c>
      <c r="Y81" s="63">
        <v>-35413553.289999999</v>
      </c>
      <c r="Z81" s="63">
        <v>10493924727.378834</v>
      </c>
      <c r="AA81" s="63">
        <v>6633675497.8770447</v>
      </c>
      <c r="AB81" s="63">
        <v>396814992.82254654</v>
      </c>
      <c r="AC81" s="63">
        <v>2758154691.4886127</v>
      </c>
      <c r="AD81" s="63">
        <v>544204847.47756338</v>
      </c>
      <c r="AE81" s="63">
        <v>95156179.852468684</v>
      </c>
      <c r="AF81" s="63">
        <v>17185882.611378703</v>
      </c>
      <c r="AG81" s="63">
        <v>51179604.263976566</v>
      </c>
      <c r="AH81" s="63">
        <v>-3200809.05</v>
      </c>
      <c r="AI81" s="63">
        <v>753840.03524258453</v>
      </c>
      <c r="AJ81" s="63">
        <v>15071411.399999997</v>
      </c>
      <c r="AK81" s="63">
        <v>18278469.699999996</v>
      </c>
      <c r="AL81" s="63">
        <v>-3207058.3</v>
      </c>
      <c r="AM81" s="63">
        <v>99376736.129999965</v>
      </c>
      <c r="AN81" s="63">
        <v>226891059.23000002</v>
      </c>
      <c r="AO81" s="63">
        <v>-93592785.219999999</v>
      </c>
      <c r="AP81" s="63">
        <v>1441683.35</v>
      </c>
      <c r="AQ81" s="63">
        <v>-689.55</v>
      </c>
      <c r="AR81" s="63">
        <v>-35362531.680000007</v>
      </c>
      <c r="AS81" s="63">
        <v>-19269365100.628742</v>
      </c>
      <c r="AT81" s="63">
        <v>-5641620050.634551</v>
      </c>
      <c r="AU81" s="63">
        <v>-9893433465.6700039</v>
      </c>
      <c r="AV81" s="63">
        <v>4251813415.035449</v>
      </c>
      <c r="AW81" s="63">
        <v>-3415444934.1160502</v>
      </c>
      <c r="AX81" s="63">
        <v>-5378331930.985199</v>
      </c>
      <c r="AY81" s="63">
        <v>-25838796547.285202</v>
      </c>
      <c r="AZ81" s="63">
        <v>-23206565824.160492</v>
      </c>
      <c r="BA81" s="63">
        <v>-5966041118.8747091</v>
      </c>
      <c r="BB81" s="63">
        <v>0</v>
      </c>
      <c r="BC81" s="63">
        <v>3333810395.749999</v>
      </c>
      <c r="BD81" s="63">
        <v>20460464616.299988</v>
      </c>
      <c r="BE81" s="63">
        <v>1962886996.8691499</v>
      </c>
      <c r="BF81" s="63">
        <v>16651631907.869144</v>
      </c>
      <c r="BG81" s="63">
        <v>14859490138.779428</v>
      </c>
      <c r="BH81" s="63">
        <v>4023620185.0897169</v>
      </c>
      <c r="BI81" s="63">
        <v>0</v>
      </c>
      <c r="BJ81" s="63">
        <v>-2231478416</v>
      </c>
      <c r="BK81" s="63">
        <v>-14688744911</v>
      </c>
      <c r="BL81" s="63">
        <v>-0.2</v>
      </c>
      <c r="BM81" s="63">
        <v>0</v>
      </c>
      <c r="BN81" s="63">
        <v>-0.2</v>
      </c>
      <c r="BO81" s="63">
        <v>-304768433.80000013</v>
      </c>
      <c r="BP81" s="63">
        <v>-304768433.80000013</v>
      </c>
      <c r="BQ81" s="63">
        <v>0</v>
      </c>
      <c r="BR81" s="63">
        <v>0</v>
      </c>
      <c r="BS81" s="63">
        <v>-8982655816.5081425</v>
      </c>
      <c r="BT81" s="63">
        <v>-9869982257.0659351</v>
      </c>
      <c r="BU81" s="63">
        <v>-2398896940.0780339</v>
      </c>
      <c r="BV81" s="63">
        <v>-532896696.73197997</v>
      </c>
      <c r="BW81" s="63">
        <v>-129079.63999999998</v>
      </c>
      <c r="BX81" s="63">
        <v>-323311211.9793694</v>
      </c>
      <c r="BY81" s="63">
        <v>-1282830921.6355205</v>
      </c>
      <c r="BZ81" s="63">
        <v>5631115939.7199993</v>
      </c>
      <c r="CA81" s="63">
        <v>-205724649.09730771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-924875865.37000012</v>
      </c>
      <c r="CJ81" s="63">
        <v>-924875865.37000012</v>
      </c>
      <c r="CK81" s="63">
        <v>0</v>
      </c>
      <c r="CL81" s="63">
        <v>13153949005.590101</v>
      </c>
    </row>
    <row r="82" spans="1:90" ht="12.75" customHeight="1">
      <c r="A82" s="46" t="s">
        <v>136</v>
      </c>
      <c r="B82" s="64"/>
      <c r="C82" s="59" t="s">
        <v>384</v>
      </c>
      <c r="D82" s="63">
        <v>48057782186.562897</v>
      </c>
      <c r="E82" s="63">
        <v>41891413362.459999</v>
      </c>
      <c r="F82" s="63">
        <v>98542521306.649994</v>
      </c>
      <c r="G82" s="63">
        <v>-56651107944.190018</v>
      </c>
      <c r="H82" s="63">
        <v>0</v>
      </c>
      <c r="I82" s="63">
        <v>-7314287194.7599878</v>
      </c>
      <c r="J82" s="63">
        <v>-17122402087.619989</v>
      </c>
      <c r="K82" s="63">
        <v>-103281730111.41</v>
      </c>
      <c r="L82" s="63">
        <v>86159328023.789993</v>
      </c>
      <c r="M82" s="63">
        <v>9808114892.8600006</v>
      </c>
      <c r="N82" s="63">
        <v>54291091030.320007</v>
      </c>
      <c r="O82" s="63">
        <v>-44482976137.460014</v>
      </c>
      <c r="P82" s="63">
        <v>0</v>
      </c>
      <c r="Q82" s="63">
        <v>0</v>
      </c>
      <c r="R82" s="63">
        <v>0</v>
      </c>
      <c r="S82" s="63">
        <v>-101719808.12999997</v>
      </c>
      <c r="T82" s="63">
        <v>-310912711.99000001</v>
      </c>
      <c r="U82" s="63">
        <v>-436318107.30000001</v>
      </c>
      <c r="V82" s="63">
        <v>125405395.31</v>
      </c>
      <c r="W82" s="63">
        <v>209192903.86000001</v>
      </c>
      <c r="X82" s="63">
        <v>244606457.15000001</v>
      </c>
      <c r="Y82" s="63">
        <v>-35413553.289999999</v>
      </c>
      <c r="Z82" s="63">
        <v>13423013969.832886</v>
      </c>
      <c r="AA82" s="63">
        <v>8856250465.049469</v>
      </c>
      <c r="AB82" s="63">
        <v>591796946.00254655</v>
      </c>
      <c r="AC82" s="63">
        <v>3114786610.4386125</v>
      </c>
      <c r="AD82" s="63">
        <v>682422666.90919089</v>
      </c>
      <c r="AE82" s="63">
        <v>95156179.852468684</v>
      </c>
      <c r="AF82" s="63">
        <v>17185882.611378703</v>
      </c>
      <c r="AG82" s="63">
        <v>51179604.263976566</v>
      </c>
      <c r="AH82" s="63">
        <v>13481774.670000002</v>
      </c>
      <c r="AI82" s="63">
        <v>753840.03524258453</v>
      </c>
      <c r="AJ82" s="63">
        <v>59985121.029999986</v>
      </c>
      <c r="AK82" s="63">
        <v>63117516.959999986</v>
      </c>
      <c r="AL82" s="63">
        <v>-3132395.9299999997</v>
      </c>
      <c r="AM82" s="63">
        <v>99376736.129999965</v>
      </c>
      <c r="AN82" s="63">
        <v>226891059.23000002</v>
      </c>
      <c r="AO82" s="63">
        <v>-93592785.219999999</v>
      </c>
      <c r="AP82" s="63">
        <v>1441683.35</v>
      </c>
      <c r="AQ82" s="63">
        <v>-689.55</v>
      </c>
      <c r="AR82" s="63">
        <v>-35362531.680000007</v>
      </c>
      <c r="AS82" s="63">
        <v>-31254913184.199471</v>
      </c>
      <c r="AT82" s="63">
        <v>-11031524963.914551</v>
      </c>
      <c r="AU82" s="63">
        <v>-13401849363.760002</v>
      </c>
      <c r="AV82" s="63">
        <v>2370324399.845449</v>
      </c>
      <c r="AW82" s="63">
        <v>-4988786752.1160488</v>
      </c>
      <c r="AX82" s="63">
        <v>-7007287108.1251984</v>
      </c>
      <c r="AY82" s="63">
        <v>-33951663977.965202</v>
      </c>
      <c r="AZ82" s="63">
        <v>-29503762567.100494</v>
      </c>
      <c r="BA82" s="63">
        <v>-8588004088.0247087</v>
      </c>
      <c r="BB82" s="63">
        <v>0</v>
      </c>
      <c r="BC82" s="63">
        <v>4140102677.1599989</v>
      </c>
      <c r="BD82" s="63">
        <v>26944376869.839989</v>
      </c>
      <c r="BE82" s="63">
        <v>2018500356.00915</v>
      </c>
      <c r="BF82" s="63">
        <v>17305696441.189144</v>
      </c>
      <c r="BG82" s="63">
        <v>15258609862.719429</v>
      </c>
      <c r="BH82" s="63">
        <v>4292422553.6597171</v>
      </c>
      <c r="BI82" s="63">
        <v>0</v>
      </c>
      <c r="BJ82" s="63">
        <v>-2245335975.1900001</v>
      </c>
      <c r="BK82" s="63">
        <v>-15287196085.18</v>
      </c>
      <c r="BL82" s="63">
        <v>-0.2</v>
      </c>
      <c r="BM82" s="63">
        <v>0</v>
      </c>
      <c r="BN82" s="63">
        <v>-0.2</v>
      </c>
      <c r="BO82" s="63">
        <v>-319116740.30000013</v>
      </c>
      <c r="BP82" s="63">
        <v>-319116740.30000013</v>
      </c>
      <c r="BQ82" s="63">
        <v>0</v>
      </c>
      <c r="BR82" s="63">
        <v>0</v>
      </c>
      <c r="BS82" s="63">
        <v>-13384323337.758873</v>
      </c>
      <c r="BT82" s="63">
        <v>-13625005634.605934</v>
      </c>
      <c r="BU82" s="63">
        <v>-2806858211.6119647</v>
      </c>
      <c r="BV82" s="63">
        <v>-635638155.0072372</v>
      </c>
      <c r="BW82" s="63">
        <v>-129079.63999999998</v>
      </c>
      <c r="BX82" s="63">
        <v>-323311211.9793694</v>
      </c>
      <c r="BY82" s="63">
        <v>-1451356390.3449521</v>
      </c>
      <c r="BZ82" s="63">
        <v>5677452598.829999</v>
      </c>
      <c r="CA82" s="63">
        <v>-219477253.39941916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-1531161389.9100003</v>
      </c>
      <c r="CJ82" s="63">
        <v>-1531161389.9100003</v>
      </c>
      <c r="CK82" s="63">
        <v>0</v>
      </c>
      <c r="CL82" s="63">
        <v>16802869002.363422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7EEC-7433-4FE7-A9ED-8C0352BBEB27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10" width="15.7109375" style="4" customWidth="1"/>
    <col min="11" max="11" width="16.42578125" style="4" bestFit="1" customWidth="1"/>
    <col min="12" max="44" width="15.7109375" style="4" customWidth="1"/>
    <col min="45" max="45" width="16.42578125" style="4" bestFit="1" customWidth="1"/>
    <col min="46" max="50" width="15.7109375" style="4" customWidth="1"/>
    <col min="51" max="51" width="16.42578125" style="4" bestFit="1" customWidth="1"/>
    <col min="52" max="52" width="15.7109375" style="4" customWidth="1"/>
    <col min="53" max="53" width="16.42578125" style="4" bestFit="1" customWidth="1"/>
    <col min="54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251</v>
      </c>
      <c r="B2" s="75">
        <v>714</v>
      </c>
      <c r="C2" s="75">
        <v>715</v>
      </c>
      <c r="D2" s="75">
        <v>716</v>
      </c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3264826952.23</v>
      </c>
      <c r="E8" s="60">
        <v>3803753825.8899999</v>
      </c>
      <c r="F8" s="60">
        <v>4163110855.1599998</v>
      </c>
      <c r="G8" s="60">
        <v>-30579895.919999998</v>
      </c>
      <c r="H8" s="60">
        <v>-328777133.35000002</v>
      </c>
      <c r="I8" s="60">
        <v>-1046221197.5499996</v>
      </c>
      <c r="J8" s="60">
        <v>-1519899664.6099997</v>
      </c>
      <c r="K8" s="60">
        <v>-4058979622.29</v>
      </c>
      <c r="L8" s="60">
        <v>2539079957.6800003</v>
      </c>
      <c r="M8" s="60">
        <v>-71724320.530000001</v>
      </c>
      <c r="N8" s="60">
        <v>58527328.18</v>
      </c>
      <c r="O8" s="60">
        <v>-130251648.70999999</v>
      </c>
      <c r="P8" s="60">
        <v>545402787.59000003</v>
      </c>
      <c r="Q8" s="60">
        <v>317002721.36000001</v>
      </c>
      <c r="R8" s="60">
        <v>228400066.22999999</v>
      </c>
      <c r="S8" s="60">
        <v>-419766277.31999999</v>
      </c>
      <c r="T8" s="60">
        <v>-260362432.75</v>
      </c>
      <c r="U8" s="60">
        <v>-1423263056.3099999</v>
      </c>
      <c r="V8" s="60">
        <v>1162900623.5599999</v>
      </c>
      <c r="W8" s="60">
        <v>-159403844.56999999</v>
      </c>
      <c r="X8" s="60">
        <v>28552785.899999999</v>
      </c>
      <c r="Y8" s="60">
        <v>-187956630.47</v>
      </c>
      <c r="Z8" s="60">
        <v>908666099.6500001</v>
      </c>
      <c r="AA8" s="60">
        <v>322634344.35000002</v>
      </c>
      <c r="AB8" s="60">
        <v>12229809.030000001</v>
      </c>
      <c r="AC8" s="60">
        <v>508419167.33999997</v>
      </c>
      <c r="AD8" s="60">
        <v>65382778.930000007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18394501.560000002</v>
      </c>
      <c r="AN8" s="60">
        <v>109528501.91</v>
      </c>
      <c r="AO8" s="60">
        <v>-31740502.93</v>
      </c>
      <c r="AP8" s="60">
        <v>0</v>
      </c>
      <c r="AQ8" s="60">
        <v>0</v>
      </c>
      <c r="AR8" s="60">
        <v>-59393497.419999987</v>
      </c>
      <c r="AS8" s="60">
        <v>-4134218638.5400019</v>
      </c>
      <c r="AT8" s="60">
        <v>-1957390620.3999999</v>
      </c>
      <c r="AU8" s="60">
        <v>-2841148611.1399999</v>
      </c>
      <c r="AV8" s="60">
        <v>883757990.74000001</v>
      </c>
      <c r="AW8" s="60">
        <v>-1392189486.3400021</v>
      </c>
      <c r="AX8" s="60">
        <v>-951312243.72000122</v>
      </c>
      <c r="AY8" s="60">
        <v>-10148421823.15</v>
      </c>
      <c r="AZ8" s="60">
        <v>-3777838373.6499996</v>
      </c>
      <c r="BA8" s="60">
        <v>-14571076835.419998</v>
      </c>
      <c r="BB8" s="60">
        <v>0</v>
      </c>
      <c r="BC8" s="60">
        <v>8200493385.9200001</v>
      </c>
      <c r="BD8" s="60">
        <v>9197109579.4299984</v>
      </c>
      <c r="BE8" s="60">
        <v>-440877242.62000084</v>
      </c>
      <c r="BF8" s="60">
        <v>2968680364.0999999</v>
      </c>
      <c r="BG8" s="60">
        <v>1019183516.5100001</v>
      </c>
      <c r="BH8" s="60">
        <v>4289279752.7200003</v>
      </c>
      <c r="BI8" s="60">
        <v>0</v>
      </c>
      <c r="BJ8" s="60">
        <v>-2339782905.1300006</v>
      </c>
      <c r="BK8" s="60">
        <v>-3409557606.7200007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-784638531.79999995</v>
      </c>
      <c r="BT8" s="60">
        <v>-286950575.57999998</v>
      </c>
      <c r="BU8" s="60">
        <v>-361536867.38999999</v>
      </c>
      <c r="BV8" s="60">
        <v>-73394568.390000001</v>
      </c>
      <c r="BW8" s="60">
        <v>0</v>
      </c>
      <c r="BX8" s="60">
        <v>0</v>
      </c>
      <c r="BY8" s="60">
        <v>0</v>
      </c>
      <c r="BZ8" s="60">
        <v>18260284.599999998</v>
      </c>
      <c r="CA8" s="60">
        <v>-81016805.039999992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-869391686.31000185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9092827064.25</v>
      </c>
      <c r="E9" s="60">
        <v>8486165551.0700016</v>
      </c>
      <c r="F9" s="60">
        <v>9885844072.8200016</v>
      </c>
      <c r="G9" s="60">
        <v>-580910451.50999999</v>
      </c>
      <c r="H9" s="60">
        <v>-818768070.24000001</v>
      </c>
      <c r="I9" s="60">
        <v>-1194689451.5900002</v>
      </c>
      <c r="J9" s="60">
        <v>-1590749973.6700001</v>
      </c>
      <c r="K9" s="60">
        <v>-10256898071.440001</v>
      </c>
      <c r="L9" s="60">
        <v>8666148097.7700005</v>
      </c>
      <c r="M9" s="60">
        <v>216491974.77000004</v>
      </c>
      <c r="N9" s="60">
        <v>512674017.75</v>
      </c>
      <c r="O9" s="60">
        <v>-296182042.97999996</v>
      </c>
      <c r="P9" s="60">
        <v>179568547.30999994</v>
      </c>
      <c r="Q9" s="60">
        <v>847181526.54999995</v>
      </c>
      <c r="R9" s="60">
        <v>-667612979.24000001</v>
      </c>
      <c r="S9" s="60">
        <v>92983068.559999704</v>
      </c>
      <c r="T9" s="60">
        <v>-6227417.6800003052</v>
      </c>
      <c r="U9" s="60">
        <v>-4611001653.5200005</v>
      </c>
      <c r="V9" s="60">
        <v>4604774235.8400002</v>
      </c>
      <c r="W9" s="60">
        <v>99210486.24000001</v>
      </c>
      <c r="X9" s="60">
        <v>611324800.11000001</v>
      </c>
      <c r="Y9" s="60">
        <v>-512114313.87</v>
      </c>
      <c r="Z9" s="60">
        <v>1618201271.4599998</v>
      </c>
      <c r="AA9" s="60">
        <v>1233892746.3999999</v>
      </c>
      <c r="AB9" s="60">
        <v>0</v>
      </c>
      <c r="AC9" s="60">
        <v>219367376.06999999</v>
      </c>
      <c r="AD9" s="60">
        <v>71019059.730000004</v>
      </c>
      <c r="AE9" s="60">
        <v>0</v>
      </c>
      <c r="AF9" s="60">
        <v>76064495.390000001</v>
      </c>
      <c r="AG9" s="60">
        <v>17857593.870000001</v>
      </c>
      <c r="AH9" s="60">
        <v>0</v>
      </c>
      <c r="AI9" s="60">
        <v>0</v>
      </c>
      <c r="AJ9" s="60">
        <v>5410963.79</v>
      </c>
      <c r="AK9" s="60">
        <v>5410963.79</v>
      </c>
      <c r="AL9" s="60">
        <v>0</v>
      </c>
      <c r="AM9" s="60">
        <v>84755660.959999993</v>
      </c>
      <c r="AN9" s="60">
        <v>72942415.199999988</v>
      </c>
      <c r="AO9" s="60">
        <v>-3105441.2199999997</v>
      </c>
      <c r="AP9" s="60">
        <v>0</v>
      </c>
      <c r="AQ9" s="60">
        <v>0</v>
      </c>
      <c r="AR9" s="60">
        <v>14918686.98</v>
      </c>
      <c r="AS9" s="60">
        <v>-11256143917.509998</v>
      </c>
      <c r="AT9" s="60">
        <v>-4627882489.5700006</v>
      </c>
      <c r="AU9" s="60">
        <v>-5238588100.4500008</v>
      </c>
      <c r="AV9" s="60">
        <v>610705610.87999976</v>
      </c>
      <c r="AW9" s="60">
        <v>-5082655461.9999981</v>
      </c>
      <c r="AX9" s="60">
        <v>-5150300102.5399971</v>
      </c>
      <c r="AY9" s="60">
        <v>-31829890860.419998</v>
      </c>
      <c r="AZ9" s="60">
        <v>-8981597221.6599979</v>
      </c>
      <c r="BA9" s="60">
        <v>-52530120652.5</v>
      </c>
      <c r="BB9" s="60">
        <v>0</v>
      </c>
      <c r="BC9" s="60">
        <v>29681827013.739998</v>
      </c>
      <c r="BD9" s="60">
        <v>26679590757.880001</v>
      </c>
      <c r="BE9" s="60">
        <v>67644640.539999008</v>
      </c>
      <c r="BF9" s="60">
        <v>4656338653.0899982</v>
      </c>
      <c r="BG9" s="60">
        <v>1771391306.1800003</v>
      </c>
      <c r="BH9" s="60">
        <v>7192676351.21</v>
      </c>
      <c r="BI9" s="60">
        <v>0</v>
      </c>
      <c r="BJ9" s="60">
        <v>-4307729004.3000011</v>
      </c>
      <c r="BK9" s="60">
        <v>-4588694012.5499992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-1521226691.0499997</v>
      </c>
      <c r="BT9" s="60">
        <v>-847036465.30999982</v>
      </c>
      <c r="BU9" s="60">
        <v>-414284922.88999999</v>
      </c>
      <c r="BV9" s="60">
        <v>-150647079.35999998</v>
      </c>
      <c r="BW9" s="60">
        <v>0</v>
      </c>
      <c r="BX9" s="60">
        <v>-56686536.43</v>
      </c>
      <c r="BY9" s="60">
        <v>-31558654.18</v>
      </c>
      <c r="BZ9" s="60">
        <v>74325776.670000017</v>
      </c>
      <c r="CA9" s="60">
        <v>-95338809.550000027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-24379274.889999997</v>
      </c>
      <c r="CJ9" s="60">
        <v>-24379274.889999997</v>
      </c>
      <c r="CK9" s="60">
        <v>0</v>
      </c>
      <c r="CL9" s="60">
        <v>-2163316853.2599983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8960886472.0500011</v>
      </c>
      <c r="E10" s="60">
        <v>5781159747.8600006</v>
      </c>
      <c r="F10" s="60">
        <v>7425661096.75</v>
      </c>
      <c r="G10" s="60">
        <v>-1123752792.6599998</v>
      </c>
      <c r="H10" s="60">
        <v>-520748556.23000002</v>
      </c>
      <c r="I10" s="60">
        <v>2161276261.9699993</v>
      </c>
      <c r="J10" s="60">
        <v>2130969003.9799995</v>
      </c>
      <c r="K10" s="60">
        <v>-8584450649.7700005</v>
      </c>
      <c r="L10" s="60">
        <v>10715419653.75</v>
      </c>
      <c r="M10" s="60">
        <v>192601575.98000014</v>
      </c>
      <c r="N10" s="60">
        <v>1099411388.8200002</v>
      </c>
      <c r="O10" s="60">
        <v>-906809812.84000003</v>
      </c>
      <c r="P10" s="60">
        <v>-162294317.99000001</v>
      </c>
      <c r="Q10" s="60">
        <v>626384073.99000001</v>
      </c>
      <c r="R10" s="60">
        <v>-788678391.98000002</v>
      </c>
      <c r="S10" s="60">
        <v>459812761.06000006</v>
      </c>
      <c r="T10" s="60">
        <v>459812761.06000006</v>
      </c>
      <c r="U10" s="60">
        <v>-1035638434.65</v>
      </c>
      <c r="V10" s="60">
        <v>1495451195.71</v>
      </c>
      <c r="W10" s="60">
        <v>0</v>
      </c>
      <c r="X10" s="60">
        <v>0</v>
      </c>
      <c r="Y10" s="60">
        <v>0</v>
      </c>
      <c r="Z10" s="60">
        <v>518309505.49000001</v>
      </c>
      <c r="AA10" s="60">
        <v>215165229.21000001</v>
      </c>
      <c r="AB10" s="60">
        <v>41964551.579999998</v>
      </c>
      <c r="AC10" s="60">
        <v>198527167.44999999</v>
      </c>
      <c r="AD10" s="60">
        <v>39312096.719999999</v>
      </c>
      <c r="AE10" s="60">
        <v>25352704.140000001</v>
      </c>
      <c r="AF10" s="60">
        <v>0</v>
      </c>
      <c r="AG10" s="60">
        <v>0</v>
      </c>
      <c r="AH10" s="60">
        <v>-2012243.61</v>
      </c>
      <c r="AI10" s="60">
        <v>0</v>
      </c>
      <c r="AJ10" s="60">
        <v>2528433.6199999996</v>
      </c>
      <c r="AK10" s="60">
        <v>2528433.6199999996</v>
      </c>
      <c r="AL10" s="60">
        <v>0</v>
      </c>
      <c r="AM10" s="60">
        <v>37799762.050000004</v>
      </c>
      <c r="AN10" s="60">
        <v>61532779.390000001</v>
      </c>
      <c r="AO10" s="60">
        <v>-6083639.1500000004</v>
      </c>
      <c r="AP10" s="60">
        <v>0</v>
      </c>
      <c r="AQ10" s="60">
        <v>0</v>
      </c>
      <c r="AR10" s="60">
        <v>-17649378.189999998</v>
      </c>
      <c r="AS10" s="60">
        <v>-12043156557.519995</v>
      </c>
      <c r="AT10" s="60">
        <v>-6356998464.6500015</v>
      </c>
      <c r="AU10" s="60">
        <v>-7096564920.3800011</v>
      </c>
      <c r="AV10" s="60">
        <v>739566455.73000002</v>
      </c>
      <c r="AW10" s="60">
        <v>-3044546179.6099939</v>
      </c>
      <c r="AX10" s="60">
        <v>-3069839729.359993</v>
      </c>
      <c r="AY10" s="60">
        <v>-21940651338.939995</v>
      </c>
      <c r="AZ10" s="60">
        <v>-8930110158.0599995</v>
      </c>
      <c r="BA10" s="60">
        <v>-32560639791.139999</v>
      </c>
      <c r="BB10" s="60">
        <v>0</v>
      </c>
      <c r="BC10" s="60">
        <v>19550098610.260002</v>
      </c>
      <c r="BD10" s="60">
        <v>18870811609.580002</v>
      </c>
      <c r="BE10" s="60">
        <v>25293549.749999046</v>
      </c>
      <c r="BF10" s="60">
        <v>2677208683.1599994</v>
      </c>
      <c r="BG10" s="60">
        <v>1233740063.7299998</v>
      </c>
      <c r="BH10" s="60">
        <v>3609353566.1999998</v>
      </c>
      <c r="BI10" s="60">
        <v>0</v>
      </c>
      <c r="BJ10" s="60">
        <v>-2165884946.77</v>
      </c>
      <c r="BK10" s="60">
        <v>-2651915133.4100003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-2398952215.8899999</v>
      </c>
      <c r="BT10" s="60">
        <v>-944866649.70000005</v>
      </c>
      <c r="BU10" s="60">
        <v>-1034386655.3399999</v>
      </c>
      <c r="BV10" s="60">
        <v>-306155554.94999999</v>
      </c>
      <c r="BW10" s="60">
        <v>0</v>
      </c>
      <c r="BX10" s="60">
        <v>-79171324.520000011</v>
      </c>
      <c r="BY10" s="60">
        <v>-50291418.840000004</v>
      </c>
      <c r="BZ10" s="60">
        <v>15919387.460000008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-242659697.37</v>
      </c>
      <c r="CJ10" s="60">
        <v>-251198572.99000001</v>
      </c>
      <c r="CK10" s="60">
        <v>8538875.6199999992</v>
      </c>
      <c r="CL10" s="60">
        <v>-3082270085.4699936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5243904686.0999994</v>
      </c>
      <c r="E11" s="60">
        <v>5469374531.8900003</v>
      </c>
      <c r="F11" s="60">
        <v>6089586712.3200006</v>
      </c>
      <c r="G11" s="60">
        <v>-137215528.46000001</v>
      </c>
      <c r="H11" s="60">
        <v>-482996651.97000003</v>
      </c>
      <c r="I11" s="60">
        <v>-1136038265.5500002</v>
      </c>
      <c r="J11" s="60">
        <v>-897722820.25</v>
      </c>
      <c r="K11" s="60">
        <v>-5934497699.8199997</v>
      </c>
      <c r="L11" s="60">
        <v>5036774879.5699997</v>
      </c>
      <c r="M11" s="60">
        <v>-289041255.61000001</v>
      </c>
      <c r="N11" s="60">
        <v>228042874.06999999</v>
      </c>
      <c r="O11" s="60">
        <v>-517084129.68000001</v>
      </c>
      <c r="P11" s="60">
        <v>50725810.310000002</v>
      </c>
      <c r="Q11" s="60">
        <v>471687313.81999999</v>
      </c>
      <c r="R11" s="60">
        <v>-420961503.50999999</v>
      </c>
      <c r="S11" s="60">
        <v>-5642349.6799999774</v>
      </c>
      <c r="T11" s="60">
        <v>122914022.99000001</v>
      </c>
      <c r="U11" s="60">
        <v>-1546382093.4199998</v>
      </c>
      <c r="V11" s="60">
        <v>1669296116.4099998</v>
      </c>
      <c r="W11" s="60">
        <v>-128556372.66999999</v>
      </c>
      <c r="X11" s="60">
        <v>182332235.60999998</v>
      </c>
      <c r="Y11" s="60">
        <v>-310888608.27999997</v>
      </c>
      <c r="Z11" s="60">
        <v>798022105.98000002</v>
      </c>
      <c r="AA11" s="60">
        <v>395585191.12</v>
      </c>
      <c r="AB11" s="60">
        <v>0</v>
      </c>
      <c r="AC11" s="60">
        <v>-113526069.34</v>
      </c>
      <c r="AD11" s="60">
        <v>465362008.69999999</v>
      </c>
      <c r="AE11" s="60">
        <v>0</v>
      </c>
      <c r="AF11" s="60">
        <v>0</v>
      </c>
      <c r="AG11" s="60">
        <v>1175968.79</v>
      </c>
      <c r="AH11" s="60">
        <v>49425006.710000001</v>
      </c>
      <c r="AI11" s="60">
        <v>0</v>
      </c>
      <c r="AJ11" s="60">
        <v>187.14</v>
      </c>
      <c r="AK11" s="60">
        <v>187.14</v>
      </c>
      <c r="AL11" s="60">
        <v>0</v>
      </c>
      <c r="AM11" s="60">
        <v>118188476.32000001</v>
      </c>
      <c r="AN11" s="60">
        <v>105065881.46000001</v>
      </c>
      <c r="AO11" s="60">
        <v>0</v>
      </c>
      <c r="AP11" s="60">
        <v>0</v>
      </c>
      <c r="AQ11" s="60">
        <v>0</v>
      </c>
      <c r="AR11" s="60">
        <v>13122594.860000001</v>
      </c>
      <c r="AS11" s="60">
        <v>-5742927682.500001</v>
      </c>
      <c r="AT11" s="60">
        <v>-3179132084.7600002</v>
      </c>
      <c r="AU11" s="60">
        <v>-3420513557.1300001</v>
      </c>
      <c r="AV11" s="60">
        <v>241381472.37</v>
      </c>
      <c r="AW11" s="60">
        <v>-1703836015.3600006</v>
      </c>
      <c r="AX11" s="60">
        <v>-1942023486.3600006</v>
      </c>
      <c r="AY11" s="60">
        <v>-9584920414.0100002</v>
      </c>
      <c r="AZ11" s="60">
        <v>-4846509526.25</v>
      </c>
      <c r="BA11" s="60">
        <v>-10969455090.190001</v>
      </c>
      <c r="BB11" s="60">
        <v>0</v>
      </c>
      <c r="BC11" s="60">
        <v>6231044202.4300003</v>
      </c>
      <c r="BD11" s="60">
        <v>7642896927.6499996</v>
      </c>
      <c r="BE11" s="60">
        <v>238187471.00000006</v>
      </c>
      <c r="BF11" s="60">
        <v>771255883.92000008</v>
      </c>
      <c r="BG11" s="60">
        <v>316973005.19999999</v>
      </c>
      <c r="BH11" s="60">
        <v>949258402</v>
      </c>
      <c r="BI11" s="60">
        <v>0</v>
      </c>
      <c r="BJ11" s="60">
        <v>-494975523.27999997</v>
      </c>
      <c r="BK11" s="60">
        <v>-533068412.92000002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-750337515.91000009</v>
      </c>
      <c r="BT11" s="60">
        <v>-503814907.87</v>
      </c>
      <c r="BU11" s="60">
        <v>-172194960.06999999</v>
      </c>
      <c r="BV11" s="60">
        <v>-115973373.56999999</v>
      </c>
      <c r="BW11" s="60">
        <v>-765056.08</v>
      </c>
      <c r="BX11" s="60">
        <v>-6585396.8699999992</v>
      </c>
      <c r="BY11" s="60">
        <v>-22605718.59</v>
      </c>
      <c r="BZ11" s="60">
        <v>71601897.140000001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-109622066.47</v>
      </c>
      <c r="CJ11" s="60">
        <v>-110845893.17</v>
      </c>
      <c r="CK11" s="60">
        <v>1223826.7</v>
      </c>
      <c r="CL11" s="60">
        <v>-499022996.40000153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8596937973.0597878</v>
      </c>
      <c r="E13" s="60">
        <v>6212914851.1999998</v>
      </c>
      <c r="F13" s="60">
        <v>7435568192.8999996</v>
      </c>
      <c r="G13" s="60">
        <v>-554334618.09000003</v>
      </c>
      <c r="H13" s="60">
        <v>-668318723.61000001</v>
      </c>
      <c r="I13" s="60">
        <v>-160400780.70000052</v>
      </c>
      <c r="J13" s="60">
        <v>54492486.809999466</v>
      </c>
      <c r="K13" s="60">
        <v>-8238860472.8400002</v>
      </c>
      <c r="L13" s="60">
        <v>8293352959.6499996</v>
      </c>
      <c r="M13" s="60">
        <v>-206511137.20000005</v>
      </c>
      <c r="N13" s="60">
        <v>686975173.79999995</v>
      </c>
      <c r="O13" s="60">
        <v>-893486311</v>
      </c>
      <c r="P13" s="60">
        <v>-8382130.3099999428</v>
      </c>
      <c r="Q13" s="60">
        <v>746222136.20000005</v>
      </c>
      <c r="R13" s="60">
        <v>-754604266.50999999</v>
      </c>
      <c r="S13" s="60">
        <v>220816178</v>
      </c>
      <c r="T13" s="60">
        <v>220816178</v>
      </c>
      <c r="U13" s="60">
        <v>0</v>
      </c>
      <c r="V13" s="60">
        <v>220816178</v>
      </c>
      <c r="W13" s="60">
        <v>0</v>
      </c>
      <c r="X13" s="60">
        <v>0</v>
      </c>
      <c r="Y13" s="60">
        <v>0</v>
      </c>
      <c r="Z13" s="60">
        <v>2145092549.8197894</v>
      </c>
      <c r="AA13" s="60">
        <v>1271278187.0003948</v>
      </c>
      <c r="AB13" s="60">
        <v>70821677.960842192</v>
      </c>
      <c r="AC13" s="60">
        <v>420332102.8154065</v>
      </c>
      <c r="AD13" s="60">
        <v>23534817.898185384</v>
      </c>
      <c r="AE13" s="60">
        <v>0</v>
      </c>
      <c r="AF13" s="60">
        <v>3098726.4749456672</v>
      </c>
      <c r="AG13" s="60">
        <v>356027037.67001468</v>
      </c>
      <c r="AH13" s="60">
        <v>0</v>
      </c>
      <c r="AI13" s="60">
        <v>0</v>
      </c>
      <c r="AJ13" s="60">
        <v>1483979.73</v>
      </c>
      <c r="AK13" s="60">
        <v>1483979.73</v>
      </c>
      <c r="AL13" s="60">
        <v>0</v>
      </c>
      <c r="AM13" s="60">
        <v>177031195.00999999</v>
      </c>
      <c r="AN13" s="60">
        <v>167133470.91999999</v>
      </c>
      <c r="AO13" s="60">
        <v>-37915.879999999888</v>
      </c>
      <c r="AP13" s="60">
        <v>0</v>
      </c>
      <c r="AQ13" s="60">
        <v>0</v>
      </c>
      <c r="AR13" s="60">
        <v>9935639.9699999969</v>
      </c>
      <c r="AS13" s="60">
        <v>-8476132097.274229</v>
      </c>
      <c r="AT13" s="60">
        <v>-4342660102.8300009</v>
      </c>
      <c r="AU13" s="60">
        <v>-4889979986.8200006</v>
      </c>
      <c r="AV13" s="60">
        <v>547319883.99000013</v>
      </c>
      <c r="AW13" s="60">
        <v>-2458022442.1999989</v>
      </c>
      <c r="AX13" s="60">
        <v>-2572704013.1899986</v>
      </c>
      <c r="AY13" s="60">
        <v>-10935026366.939999</v>
      </c>
      <c r="AZ13" s="60">
        <v>-4813611410.210001</v>
      </c>
      <c r="BA13" s="60">
        <v>-12858977634.449999</v>
      </c>
      <c r="BB13" s="60">
        <v>0</v>
      </c>
      <c r="BC13" s="60">
        <v>6737562677.7200003</v>
      </c>
      <c r="BD13" s="60">
        <v>8362322353.75</v>
      </c>
      <c r="BE13" s="60">
        <v>114681570.98999989</v>
      </c>
      <c r="BF13" s="60">
        <v>541081561.70999992</v>
      </c>
      <c r="BG13" s="60">
        <v>542055429.11000001</v>
      </c>
      <c r="BH13" s="60">
        <v>243674.55</v>
      </c>
      <c r="BI13" s="60">
        <v>0</v>
      </c>
      <c r="BJ13" s="60">
        <v>-1217541.95</v>
      </c>
      <c r="BK13" s="60">
        <v>-426399990.72000003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-1613697501.6742296</v>
      </c>
      <c r="BT13" s="60">
        <v>-745872534.86000013</v>
      </c>
      <c r="BU13" s="60">
        <v>-350684004.42609906</v>
      </c>
      <c r="BV13" s="60">
        <v>-224888426.30484903</v>
      </c>
      <c r="BW13" s="60">
        <v>0</v>
      </c>
      <c r="BX13" s="60">
        <v>-33963403.006772116</v>
      </c>
      <c r="BY13" s="60">
        <v>-38155278.457546696</v>
      </c>
      <c r="BZ13" s="60">
        <v>127764270.84999999</v>
      </c>
      <c r="CA13" s="60">
        <v>-347898125.46896273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-61752050.57</v>
      </c>
      <c r="CJ13" s="60">
        <v>-61752050.57</v>
      </c>
      <c r="CK13" s="60">
        <v>0</v>
      </c>
      <c r="CL13" s="60">
        <v>120805875.7855587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11483784440.033472</v>
      </c>
      <c r="E14" s="60">
        <v>10576944039.59</v>
      </c>
      <c r="F14" s="60">
        <v>12368301440.67</v>
      </c>
      <c r="G14" s="60">
        <v>-754046772.98000002</v>
      </c>
      <c r="H14" s="60">
        <v>-1037310628.0999999</v>
      </c>
      <c r="I14" s="60">
        <v>-918213029.1799016</v>
      </c>
      <c r="J14" s="60">
        <v>-1239874306.2799015</v>
      </c>
      <c r="K14" s="60">
        <v>-13475935216.5399</v>
      </c>
      <c r="L14" s="60">
        <v>12236060910.259998</v>
      </c>
      <c r="M14" s="60">
        <v>157006691.73000002</v>
      </c>
      <c r="N14" s="60">
        <v>770414803.61000001</v>
      </c>
      <c r="O14" s="60">
        <v>-613408111.88</v>
      </c>
      <c r="P14" s="60">
        <v>164654585.36999989</v>
      </c>
      <c r="Q14" s="60">
        <v>1120812423.4099998</v>
      </c>
      <c r="R14" s="60">
        <v>-956157838.03999996</v>
      </c>
      <c r="S14" s="60">
        <v>-3209656.3600000516</v>
      </c>
      <c r="T14" s="60">
        <v>-6644342.7000000477</v>
      </c>
      <c r="U14" s="60">
        <v>-1941738105.3800001</v>
      </c>
      <c r="V14" s="60">
        <v>1935093762.6800001</v>
      </c>
      <c r="W14" s="60">
        <v>3434686.3399999961</v>
      </c>
      <c r="X14" s="60">
        <v>56438925.479999997</v>
      </c>
      <c r="Y14" s="60">
        <v>-53004239.140000001</v>
      </c>
      <c r="Z14" s="60">
        <v>1759367832.7733729</v>
      </c>
      <c r="AA14" s="60">
        <v>1009420444.354776</v>
      </c>
      <c r="AB14" s="60">
        <v>-6269895.3849720005</v>
      </c>
      <c r="AC14" s="60">
        <v>530159811.01391071</v>
      </c>
      <c r="AD14" s="60">
        <v>222951369.96644402</v>
      </c>
      <c r="AE14" s="60">
        <v>178370.89919999999</v>
      </c>
      <c r="AF14" s="60">
        <v>1121013.2352839999</v>
      </c>
      <c r="AG14" s="60">
        <v>1456376.6360880001</v>
      </c>
      <c r="AH14" s="60">
        <v>0</v>
      </c>
      <c r="AI14" s="60">
        <v>350342.05264199997</v>
      </c>
      <c r="AJ14" s="60">
        <v>8793991.0300000012</v>
      </c>
      <c r="AK14" s="60">
        <v>8793991.0300000012</v>
      </c>
      <c r="AL14" s="60">
        <v>0</v>
      </c>
      <c r="AM14" s="60">
        <v>60101262.180000998</v>
      </c>
      <c r="AN14" s="60">
        <v>70028803.950001001</v>
      </c>
      <c r="AO14" s="60">
        <v>-4112114.1</v>
      </c>
      <c r="AP14" s="60">
        <v>-10</v>
      </c>
      <c r="AQ14" s="60">
        <v>0</v>
      </c>
      <c r="AR14" s="60">
        <v>-5815417.6700000009</v>
      </c>
      <c r="AS14" s="60">
        <v>-11939661635.729992</v>
      </c>
      <c r="AT14" s="60">
        <v>-6440505752.7700005</v>
      </c>
      <c r="AU14" s="60">
        <v>-6904488190.8900003</v>
      </c>
      <c r="AV14" s="60">
        <v>463982438.12</v>
      </c>
      <c r="AW14" s="60">
        <v>-3406981414.7499914</v>
      </c>
      <c r="AX14" s="60">
        <v>-3479872365.8699913</v>
      </c>
      <c r="AY14" s="60">
        <v>-24119704023.859993</v>
      </c>
      <c r="AZ14" s="60">
        <v>-11192041607.38999</v>
      </c>
      <c r="BA14" s="60">
        <v>-26978919747.970001</v>
      </c>
      <c r="BB14" s="60">
        <v>0</v>
      </c>
      <c r="BC14" s="60">
        <v>14051257331.5</v>
      </c>
      <c r="BD14" s="60">
        <v>20639831657.990002</v>
      </c>
      <c r="BE14" s="60">
        <v>72890951.119999886</v>
      </c>
      <c r="BF14" s="60">
        <v>2639462257.0799999</v>
      </c>
      <c r="BG14" s="60">
        <v>1344502702.47</v>
      </c>
      <c r="BH14" s="60">
        <v>2829218781.5999999</v>
      </c>
      <c r="BI14" s="60">
        <v>0</v>
      </c>
      <c r="BJ14" s="60">
        <v>-1534259226.99</v>
      </c>
      <c r="BK14" s="60">
        <v>-2566571305.96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-1911407783.569999</v>
      </c>
      <c r="BT14" s="60">
        <v>-1212719005.9399991</v>
      </c>
      <c r="BU14" s="60">
        <v>-511257827.84999996</v>
      </c>
      <c r="BV14" s="60">
        <v>-175427534.25</v>
      </c>
      <c r="BW14" s="60">
        <v>0</v>
      </c>
      <c r="BX14" s="60">
        <v>-61434697</v>
      </c>
      <c r="BY14" s="60">
        <v>-286376.27</v>
      </c>
      <c r="BZ14" s="60">
        <v>78378045.379999995</v>
      </c>
      <c r="CA14" s="60">
        <v>-28660387.640000001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-180766684.64000002</v>
      </c>
      <c r="CJ14" s="60">
        <v>-180766684.64000002</v>
      </c>
      <c r="CK14" s="60">
        <v>0</v>
      </c>
      <c r="CL14" s="60">
        <v>-455877195.69651985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2713252879.3166766</v>
      </c>
      <c r="E17" s="60">
        <v>2217413159.5500002</v>
      </c>
      <c r="F17" s="60">
        <v>2883918687.0500002</v>
      </c>
      <c r="G17" s="60">
        <v>-402608179.13</v>
      </c>
      <c r="H17" s="60">
        <v>-263897348.37</v>
      </c>
      <c r="I17" s="60">
        <v>-239040337.04999989</v>
      </c>
      <c r="J17" s="60">
        <v>-463269557.63999987</v>
      </c>
      <c r="K17" s="60">
        <v>-2663570092.8899999</v>
      </c>
      <c r="L17" s="60">
        <v>2200300535.25</v>
      </c>
      <c r="M17" s="60">
        <v>167276839.38999999</v>
      </c>
      <c r="N17" s="60">
        <v>335192001.69</v>
      </c>
      <c r="O17" s="60">
        <v>-167915162.30000001</v>
      </c>
      <c r="P17" s="60">
        <v>56952381.199999988</v>
      </c>
      <c r="Q17" s="60">
        <v>242042052.63</v>
      </c>
      <c r="R17" s="60">
        <v>-185089671.43000001</v>
      </c>
      <c r="S17" s="60">
        <v>-155865220.75</v>
      </c>
      <c r="T17" s="60">
        <v>-155865220.75</v>
      </c>
      <c r="U17" s="60">
        <v>-162569028.06</v>
      </c>
      <c r="V17" s="60">
        <v>6703807.3099999996</v>
      </c>
      <c r="W17" s="60">
        <v>0</v>
      </c>
      <c r="X17" s="60">
        <v>0</v>
      </c>
      <c r="Y17" s="60">
        <v>0</v>
      </c>
      <c r="Z17" s="60">
        <v>831000746.78667605</v>
      </c>
      <c r="AA17" s="60">
        <v>418262404.35389203</v>
      </c>
      <c r="AB17" s="60">
        <v>71759958.379135996</v>
      </c>
      <c r="AC17" s="60">
        <v>340978384.05364799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93660.63</v>
      </c>
      <c r="AK17" s="60">
        <v>93660.63</v>
      </c>
      <c r="AL17" s="60">
        <v>0</v>
      </c>
      <c r="AM17" s="60">
        <v>59650870.150000006</v>
      </c>
      <c r="AN17" s="60">
        <v>171826419.66</v>
      </c>
      <c r="AO17" s="60">
        <v>-28573981.82</v>
      </c>
      <c r="AP17" s="60">
        <v>0</v>
      </c>
      <c r="AQ17" s="60">
        <v>0</v>
      </c>
      <c r="AR17" s="60">
        <v>-83601567.689999998</v>
      </c>
      <c r="AS17" s="60">
        <v>-2751073196.7319493</v>
      </c>
      <c r="AT17" s="60">
        <v>-1462200312.4400005</v>
      </c>
      <c r="AU17" s="60">
        <v>-1703352283.6400006</v>
      </c>
      <c r="AV17" s="60">
        <v>241151971.19999999</v>
      </c>
      <c r="AW17" s="60">
        <v>-766026653.5900023</v>
      </c>
      <c r="AX17" s="60">
        <v>-333842375.24000263</v>
      </c>
      <c r="AY17" s="60">
        <v>-6261445075.4700022</v>
      </c>
      <c r="AZ17" s="60">
        <v>-3198784750.0600004</v>
      </c>
      <c r="BA17" s="60">
        <v>-10343093296.450001</v>
      </c>
      <c r="BB17" s="60">
        <v>0</v>
      </c>
      <c r="BC17" s="60">
        <v>7280432971.04</v>
      </c>
      <c r="BD17" s="60">
        <v>5927602700.2299995</v>
      </c>
      <c r="BE17" s="60">
        <v>-432184278.34999967</v>
      </c>
      <c r="BF17" s="60">
        <v>510311414.43000031</v>
      </c>
      <c r="BG17" s="60">
        <v>451768179.60000002</v>
      </c>
      <c r="BH17" s="60">
        <v>1657465567.1800001</v>
      </c>
      <c r="BI17" s="60">
        <v>0</v>
      </c>
      <c r="BJ17" s="60">
        <v>-1598922332.3499999</v>
      </c>
      <c r="BK17" s="60">
        <v>-942495692.77999997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-522846230.70194662</v>
      </c>
      <c r="BT17" s="60">
        <v>-246482168.5999997</v>
      </c>
      <c r="BU17" s="60">
        <v>-112020446.57828999</v>
      </c>
      <c r="BV17" s="60">
        <v>-130542495.43527396</v>
      </c>
      <c r="BW17" s="60">
        <v>0</v>
      </c>
      <c r="BX17" s="60">
        <v>-1413080.1634809999</v>
      </c>
      <c r="BY17" s="60">
        <v>-29902725.294901997</v>
      </c>
      <c r="BZ17" s="60">
        <v>41803186.600000009</v>
      </c>
      <c r="CA17" s="60">
        <v>-44288501.229999997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-37820317.415272713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-61071.6</v>
      </c>
      <c r="AL18" s="60">
        <v>61071.6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-2595126.700000002</v>
      </c>
      <c r="AT18" s="60">
        <v>-2095742.8900000001</v>
      </c>
      <c r="AU18" s="60">
        <v>-2100500.58</v>
      </c>
      <c r="AV18" s="60">
        <v>4757.6899999999441</v>
      </c>
      <c r="AW18" s="60">
        <v>-479961.44000000181</v>
      </c>
      <c r="AX18" s="60">
        <v>-475203.74000000209</v>
      </c>
      <c r="AY18" s="60">
        <v>-16659579.810000002</v>
      </c>
      <c r="AZ18" s="60">
        <v>-16659579.810000002</v>
      </c>
      <c r="BA18" s="60">
        <v>0</v>
      </c>
      <c r="BB18" s="60">
        <v>0</v>
      </c>
      <c r="BC18" s="60">
        <v>0</v>
      </c>
      <c r="BD18" s="60">
        <v>16184376.07</v>
      </c>
      <c r="BE18" s="60">
        <v>-4757.6999999996988</v>
      </c>
      <c r="BF18" s="60">
        <v>39016.570000000298</v>
      </c>
      <c r="BG18" s="60">
        <v>39016.570000000298</v>
      </c>
      <c r="BH18" s="60">
        <v>0</v>
      </c>
      <c r="BI18" s="60">
        <v>0</v>
      </c>
      <c r="BJ18" s="60">
        <v>0</v>
      </c>
      <c r="BK18" s="60">
        <v>-43774.27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-19422.37</v>
      </c>
      <c r="BT18" s="60">
        <v>0</v>
      </c>
      <c r="BU18" s="60">
        <v>-12447.68</v>
      </c>
      <c r="BV18" s="60">
        <v>-2989.59</v>
      </c>
      <c r="BW18" s="60">
        <v>0</v>
      </c>
      <c r="BX18" s="60">
        <v>-344.63</v>
      </c>
      <c r="BY18" s="60">
        <v>-3640.47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-2595126.700000002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2265237537.0899992</v>
      </c>
      <c r="E20" s="60">
        <v>1446175095.1299999</v>
      </c>
      <c r="F20" s="60">
        <v>1647463285.4199998</v>
      </c>
      <c r="G20" s="60">
        <v>-74741008.730000004</v>
      </c>
      <c r="H20" s="60">
        <v>-126547181.56</v>
      </c>
      <c r="I20" s="60">
        <v>667312648.45999992</v>
      </c>
      <c r="J20" s="60">
        <v>734932627.03999996</v>
      </c>
      <c r="K20" s="60">
        <v>-2331247043.48</v>
      </c>
      <c r="L20" s="60">
        <v>3066179670.52</v>
      </c>
      <c r="M20" s="60">
        <v>-12476249.86999999</v>
      </c>
      <c r="N20" s="60">
        <v>91299783.900000006</v>
      </c>
      <c r="O20" s="60">
        <v>-103776033.77</v>
      </c>
      <c r="P20" s="60">
        <v>-55143728.710000008</v>
      </c>
      <c r="Q20" s="60">
        <v>182226792.78999999</v>
      </c>
      <c r="R20" s="60">
        <v>-237370521.5</v>
      </c>
      <c r="S20" s="60">
        <v>7155884</v>
      </c>
      <c r="T20" s="60">
        <v>7155884</v>
      </c>
      <c r="U20" s="60">
        <v>-242460550</v>
      </c>
      <c r="V20" s="60">
        <v>249616434</v>
      </c>
      <c r="W20" s="60">
        <v>0</v>
      </c>
      <c r="X20" s="60">
        <v>0</v>
      </c>
      <c r="Y20" s="60">
        <v>0</v>
      </c>
      <c r="Z20" s="60">
        <v>108456479.75999999</v>
      </c>
      <c r="AA20" s="60">
        <v>81438002.069999993</v>
      </c>
      <c r="AB20" s="60">
        <v>0</v>
      </c>
      <c r="AC20" s="60">
        <v>27018477.689999998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-12159.26</v>
      </c>
      <c r="AK20" s="60">
        <v>-12159.26</v>
      </c>
      <c r="AL20" s="60">
        <v>0</v>
      </c>
      <c r="AM20" s="60">
        <v>36149589</v>
      </c>
      <c r="AN20" s="60">
        <v>35163390</v>
      </c>
      <c r="AO20" s="60">
        <v>-726632</v>
      </c>
      <c r="AP20" s="60">
        <v>0</v>
      </c>
      <c r="AQ20" s="60">
        <v>0</v>
      </c>
      <c r="AR20" s="60">
        <v>1712831</v>
      </c>
      <c r="AS20" s="60">
        <v>-2811516104.4699998</v>
      </c>
      <c r="AT20" s="60">
        <v>-1556883654.3799999</v>
      </c>
      <c r="AU20" s="60">
        <v>-1645507520.4499998</v>
      </c>
      <c r="AV20" s="60">
        <v>88623866.069999993</v>
      </c>
      <c r="AW20" s="60">
        <v>-640884934.19000006</v>
      </c>
      <c r="AX20" s="60">
        <v>-696419137.82999992</v>
      </c>
      <c r="AY20" s="60">
        <v>-4809869892</v>
      </c>
      <c r="AZ20" s="60">
        <v>-1973101205.21</v>
      </c>
      <c r="BA20" s="60">
        <v>-6291392560.3599997</v>
      </c>
      <c r="BB20" s="60">
        <v>0</v>
      </c>
      <c r="BC20" s="60">
        <v>3454623873.5699997</v>
      </c>
      <c r="BD20" s="60">
        <v>4113450754.1700001</v>
      </c>
      <c r="BE20" s="60">
        <v>55534203.639999926</v>
      </c>
      <c r="BF20" s="60">
        <v>410899149.32999992</v>
      </c>
      <c r="BG20" s="60">
        <v>101757265.67999999</v>
      </c>
      <c r="BH20" s="60">
        <v>603229635.53999996</v>
      </c>
      <c r="BI20" s="60">
        <v>0</v>
      </c>
      <c r="BJ20" s="60">
        <v>-294087751.88999999</v>
      </c>
      <c r="BK20" s="60">
        <v>-355364945.69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-561071443.10000002</v>
      </c>
      <c r="BT20" s="60">
        <v>-260108883.81999999</v>
      </c>
      <c r="BU20" s="60">
        <v>-215742414.89000002</v>
      </c>
      <c r="BV20" s="60">
        <v>-27256741.66</v>
      </c>
      <c r="BW20" s="60">
        <v>-170180</v>
      </c>
      <c r="BX20" s="60">
        <v>-17405149.27</v>
      </c>
      <c r="BY20" s="60">
        <v>-54933705.25</v>
      </c>
      <c r="BZ20" s="60">
        <v>14512560.58</v>
      </c>
      <c r="CA20" s="60">
        <v>33071.21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-52676072.799999997</v>
      </c>
      <c r="CJ20" s="60">
        <v>-52676072.799999997</v>
      </c>
      <c r="CK20" s="60">
        <v>0</v>
      </c>
      <c r="CL20" s="60">
        <v>-546278567.38000059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3890552249.3399992</v>
      </c>
      <c r="E21" s="60">
        <v>3149330373.7499995</v>
      </c>
      <c r="F21" s="60">
        <v>3489040806.9499998</v>
      </c>
      <c r="G21" s="60">
        <v>-14641553.07</v>
      </c>
      <c r="H21" s="60">
        <v>-325068880.13</v>
      </c>
      <c r="I21" s="60">
        <v>-384560929.05000019</v>
      </c>
      <c r="J21" s="60">
        <v>-468277422.57000017</v>
      </c>
      <c r="K21" s="60">
        <v>-4025907857.27</v>
      </c>
      <c r="L21" s="60">
        <v>3557630434.6999998</v>
      </c>
      <c r="M21" s="60">
        <v>8448486.4299999997</v>
      </c>
      <c r="N21" s="60">
        <v>9824116.25</v>
      </c>
      <c r="O21" s="60">
        <v>-1375629.82</v>
      </c>
      <c r="P21" s="60">
        <v>75268007.089999974</v>
      </c>
      <c r="Q21" s="60">
        <v>364560083.63999999</v>
      </c>
      <c r="R21" s="60">
        <v>-289292076.55000001</v>
      </c>
      <c r="S21" s="60">
        <v>12175836.289999999</v>
      </c>
      <c r="T21" s="60">
        <v>12175836.289999999</v>
      </c>
      <c r="U21" s="60">
        <v>0</v>
      </c>
      <c r="V21" s="60">
        <v>12175836.289999999</v>
      </c>
      <c r="W21" s="60">
        <v>0</v>
      </c>
      <c r="X21" s="60">
        <v>0</v>
      </c>
      <c r="Y21" s="60">
        <v>0</v>
      </c>
      <c r="Z21" s="60">
        <v>1102186955.25</v>
      </c>
      <c r="AA21" s="60">
        <v>749333318.53000009</v>
      </c>
      <c r="AB21" s="60">
        <v>0</v>
      </c>
      <c r="AC21" s="60">
        <v>317097269.52999997</v>
      </c>
      <c r="AD21" s="60">
        <v>35756367.189999998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11420013.1</v>
      </c>
      <c r="AN21" s="60">
        <v>14932873.029999999</v>
      </c>
      <c r="AO21" s="60">
        <v>43909.91</v>
      </c>
      <c r="AP21" s="60">
        <v>0</v>
      </c>
      <c r="AQ21" s="60">
        <v>0</v>
      </c>
      <c r="AR21" s="60">
        <v>-3556769.84</v>
      </c>
      <c r="AS21" s="60">
        <v>-3026728497.0100002</v>
      </c>
      <c r="AT21" s="60">
        <v>-1021073016.1000001</v>
      </c>
      <c r="AU21" s="60">
        <v>-1021951382.4600002</v>
      </c>
      <c r="AV21" s="60">
        <v>878366.36</v>
      </c>
      <c r="AW21" s="60">
        <v>-1550135695.5800004</v>
      </c>
      <c r="AX21" s="60">
        <v>-1525340908.6700003</v>
      </c>
      <c r="AY21" s="60">
        <v>-2638475577.0100002</v>
      </c>
      <c r="AZ21" s="60">
        <v>-1232330285.52</v>
      </c>
      <c r="BA21" s="60">
        <v>-3441261522.9899998</v>
      </c>
      <c r="BB21" s="60">
        <v>0</v>
      </c>
      <c r="BC21" s="60">
        <v>2035116231.5</v>
      </c>
      <c r="BD21" s="60">
        <v>1113134668.3399999</v>
      </c>
      <c r="BE21" s="60">
        <v>-24794786.910000004</v>
      </c>
      <c r="BF21" s="60">
        <v>4983069.540000001</v>
      </c>
      <c r="BG21" s="60">
        <v>4910602.1500000004</v>
      </c>
      <c r="BH21" s="60">
        <v>186089.03</v>
      </c>
      <c r="BI21" s="60">
        <v>0</v>
      </c>
      <c r="BJ21" s="60">
        <v>-113621.64</v>
      </c>
      <c r="BK21" s="60">
        <v>-29777856.450000003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-399057652.46999997</v>
      </c>
      <c r="BT21" s="60">
        <v>-301539132.26999998</v>
      </c>
      <c r="BU21" s="60">
        <v>-69680747.780000001</v>
      </c>
      <c r="BV21" s="60">
        <v>-26208930.239999998</v>
      </c>
      <c r="BW21" s="60">
        <v>0</v>
      </c>
      <c r="BX21" s="60">
        <v>-733489.90999999992</v>
      </c>
      <c r="BY21" s="60">
        <v>-1573042.43</v>
      </c>
      <c r="BZ21" s="60">
        <v>677690.15999999992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-56462132.859999999</v>
      </c>
      <c r="CJ21" s="60">
        <v>-56462132.859999999</v>
      </c>
      <c r="CK21" s="60">
        <v>0</v>
      </c>
      <c r="CL21" s="60">
        <v>863823752.32999897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7892447194.3471279</v>
      </c>
      <c r="E22" s="60">
        <v>6330150372.9899998</v>
      </c>
      <c r="F22" s="60">
        <v>8275006542.5</v>
      </c>
      <c r="G22" s="60">
        <v>-1327817640.1599998</v>
      </c>
      <c r="H22" s="60">
        <v>-617038529.35000002</v>
      </c>
      <c r="I22" s="60">
        <v>595970527.12</v>
      </c>
      <c r="J22" s="60">
        <v>400705365</v>
      </c>
      <c r="K22" s="60">
        <v>-9439957276.0499992</v>
      </c>
      <c r="L22" s="60">
        <v>9840662641.0499992</v>
      </c>
      <c r="M22" s="60">
        <v>235661704.47000003</v>
      </c>
      <c r="N22" s="60">
        <v>1289670523.5</v>
      </c>
      <c r="O22" s="60">
        <v>-1054008819.03</v>
      </c>
      <c r="P22" s="60">
        <v>-40396542.350000024</v>
      </c>
      <c r="Q22" s="60">
        <v>718198479.11000001</v>
      </c>
      <c r="R22" s="60">
        <v>-758595021.46000004</v>
      </c>
      <c r="S22" s="60">
        <v>537172440.28999996</v>
      </c>
      <c r="T22" s="60">
        <v>227064990</v>
      </c>
      <c r="U22" s="60">
        <v>-1105132744</v>
      </c>
      <c r="V22" s="60">
        <v>1332197734</v>
      </c>
      <c r="W22" s="60">
        <v>310107450.29000002</v>
      </c>
      <c r="X22" s="60">
        <v>361557569.29000002</v>
      </c>
      <c r="Y22" s="60">
        <v>-51450119</v>
      </c>
      <c r="Z22" s="60">
        <v>168660123.61712873</v>
      </c>
      <c r="AA22" s="60">
        <v>148439955.35880411</v>
      </c>
      <c r="AB22" s="60">
        <v>0</v>
      </c>
      <c r="AC22" s="60">
        <v>12353366.425514147</v>
      </c>
      <c r="AD22" s="60">
        <v>5736251.1642812295</v>
      </c>
      <c r="AE22" s="60">
        <v>2073148.8646842511</v>
      </c>
      <c r="AF22" s="60">
        <v>0</v>
      </c>
      <c r="AG22" s="60">
        <v>48598.5214131662</v>
      </c>
      <c r="AH22" s="60">
        <v>0</v>
      </c>
      <c r="AI22" s="60">
        <v>8803.2824318186995</v>
      </c>
      <c r="AJ22" s="60">
        <v>2866296.3</v>
      </c>
      <c r="AK22" s="60">
        <v>2866296.3</v>
      </c>
      <c r="AL22" s="60">
        <v>0</v>
      </c>
      <c r="AM22" s="60">
        <v>257627434.03000003</v>
      </c>
      <c r="AN22" s="60">
        <v>-6490376</v>
      </c>
      <c r="AO22" s="60">
        <v>3766.77</v>
      </c>
      <c r="AP22" s="60">
        <v>0</v>
      </c>
      <c r="AQ22" s="60">
        <v>0</v>
      </c>
      <c r="AR22" s="60">
        <v>264114043.26000002</v>
      </c>
      <c r="AS22" s="60">
        <v>-8947609462.9818954</v>
      </c>
      <c r="AT22" s="60">
        <v>-6797978168.1500006</v>
      </c>
      <c r="AU22" s="60">
        <v>-7842180167.750001</v>
      </c>
      <c r="AV22" s="60">
        <v>1044201999.6000001</v>
      </c>
      <c r="AW22" s="60">
        <v>-946117235.19999933</v>
      </c>
      <c r="AX22" s="60">
        <v>-852660497.36999893</v>
      </c>
      <c r="AY22" s="60">
        <v>-22069477536.670002</v>
      </c>
      <c r="AZ22" s="60">
        <v>-7883477999.4500008</v>
      </c>
      <c r="BA22" s="60">
        <v>-34667614332.150002</v>
      </c>
      <c r="BB22" s="60">
        <v>0</v>
      </c>
      <c r="BC22" s="60">
        <v>20481614794.930004</v>
      </c>
      <c r="BD22" s="60">
        <v>21216817039.300003</v>
      </c>
      <c r="BE22" s="60">
        <v>-93456737.830000401</v>
      </c>
      <c r="BF22" s="60">
        <v>3107443905.21</v>
      </c>
      <c r="BG22" s="60">
        <v>1400582083</v>
      </c>
      <c r="BH22" s="60">
        <v>4600246669.8400002</v>
      </c>
      <c r="BI22" s="60">
        <v>0</v>
      </c>
      <c r="BJ22" s="60">
        <v>-2893384847.6300001</v>
      </c>
      <c r="BK22" s="60">
        <v>-3200900643.0400004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-1203514059.6318958</v>
      </c>
      <c r="BT22" s="60">
        <v>-858585283.6400001</v>
      </c>
      <c r="BU22" s="60">
        <v>-321613999.00170052</v>
      </c>
      <c r="BV22" s="60">
        <v>-12651547.314669663</v>
      </c>
      <c r="BW22" s="60">
        <v>0</v>
      </c>
      <c r="BX22" s="60">
        <v>-24471006.381687678</v>
      </c>
      <c r="BY22" s="60">
        <v>-25860851.253837824</v>
      </c>
      <c r="BZ22" s="60">
        <v>182226120.81999996</v>
      </c>
      <c r="CA22" s="60">
        <v>-142557492.85999998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-1055162268.6347675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11905052132.26</v>
      </c>
      <c r="E23" s="60">
        <v>8215702165.1100006</v>
      </c>
      <c r="F23" s="60">
        <v>10682231325.51</v>
      </c>
      <c r="G23" s="60">
        <v>-1623992355.1299999</v>
      </c>
      <c r="H23" s="60">
        <v>-842536805.26999998</v>
      </c>
      <c r="I23" s="60">
        <v>148251780.30999827</v>
      </c>
      <c r="J23" s="60">
        <v>584013595.43999863</v>
      </c>
      <c r="K23" s="60">
        <v>-11717891570.040001</v>
      </c>
      <c r="L23" s="60">
        <v>12301905165.48</v>
      </c>
      <c r="M23" s="60">
        <v>-436049252.68000031</v>
      </c>
      <c r="N23" s="60">
        <v>1908588426.6699996</v>
      </c>
      <c r="O23" s="60">
        <v>-2344637679.3499999</v>
      </c>
      <c r="P23" s="60">
        <v>287437.54999995232</v>
      </c>
      <c r="Q23" s="60">
        <v>915533313.80999994</v>
      </c>
      <c r="R23" s="60">
        <v>-915245876.25999999</v>
      </c>
      <c r="S23" s="60">
        <v>318126410.42000008</v>
      </c>
      <c r="T23" s="60">
        <v>382284330.70000005</v>
      </c>
      <c r="U23" s="60">
        <v>0</v>
      </c>
      <c r="V23" s="60">
        <v>382284330.70000005</v>
      </c>
      <c r="W23" s="60">
        <v>-64157920.280000001</v>
      </c>
      <c r="X23" s="60">
        <v>0</v>
      </c>
      <c r="Y23" s="60">
        <v>-64157920.280000001</v>
      </c>
      <c r="Z23" s="60">
        <v>3127949908.2800002</v>
      </c>
      <c r="AA23" s="60">
        <v>2467265310.9700003</v>
      </c>
      <c r="AB23" s="60">
        <v>251262593.84</v>
      </c>
      <c r="AC23" s="60">
        <v>105299990.2</v>
      </c>
      <c r="AD23" s="60">
        <v>185122901.34</v>
      </c>
      <c r="AE23" s="60">
        <v>1872471.7</v>
      </c>
      <c r="AF23" s="60">
        <v>111022125.38</v>
      </c>
      <c r="AG23" s="60">
        <v>6104514.8500000006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95021868.140000001</v>
      </c>
      <c r="AN23" s="60">
        <v>137108866.72</v>
      </c>
      <c r="AO23" s="60">
        <v>-41943088.579999998</v>
      </c>
      <c r="AP23" s="60">
        <v>0</v>
      </c>
      <c r="AQ23" s="60">
        <v>0</v>
      </c>
      <c r="AR23" s="60">
        <v>-143909.99999999988</v>
      </c>
      <c r="AS23" s="60">
        <v>-10309658652.259996</v>
      </c>
      <c r="AT23" s="60">
        <v>-4569258229.1099949</v>
      </c>
      <c r="AU23" s="60">
        <v>-6317394556.2700005</v>
      </c>
      <c r="AV23" s="60">
        <v>1748136327.160006</v>
      </c>
      <c r="AW23" s="60">
        <v>-4239431622.0900011</v>
      </c>
      <c r="AX23" s="60">
        <v>-5989530711.8100014</v>
      </c>
      <c r="AY23" s="60">
        <v>-25691283595.610001</v>
      </c>
      <c r="AZ23" s="60">
        <v>-6908438840.2700005</v>
      </c>
      <c r="BA23" s="60">
        <v>-33818537802.169998</v>
      </c>
      <c r="BB23" s="60">
        <v>0</v>
      </c>
      <c r="BC23" s="60">
        <v>15035693046.830002</v>
      </c>
      <c r="BD23" s="60">
        <v>19701752883.799999</v>
      </c>
      <c r="BE23" s="60">
        <v>1750099089.7200003</v>
      </c>
      <c r="BF23" s="60">
        <v>6076778351.9499998</v>
      </c>
      <c r="BG23" s="60">
        <v>1696217202.0499997</v>
      </c>
      <c r="BH23" s="60">
        <v>7914186333.2700005</v>
      </c>
      <c r="BI23" s="60">
        <v>0</v>
      </c>
      <c r="BJ23" s="60">
        <v>-3533625183.3699999</v>
      </c>
      <c r="BK23" s="60">
        <v>-4326679262.2299995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-1269245090.4000001</v>
      </c>
      <c r="BT23" s="60">
        <v>-1166987097.8000002</v>
      </c>
      <c r="BU23" s="60">
        <v>-340387107.21000004</v>
      </c>
      <c r="BV23" s="60">
        <v>-8286357.3099999996</v>
      </c>
      <c r="BW23" s="60">
        <v>0</v>
      </c>
      <c r="BX23" s="60">
        <v>-36277670.980000004</v>
      </c>
      <c r="BY23" s="60">
        <v>-87275459.340000004</v>
      </c>
      <c r="BZ23" s="60">
        <v>377556132.25000006</v>
      </c>
      <c r="CA23" s="60">
        <v>-7587530.0099999998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-231723710.66</v>
      </c>
      <c r="CJ23" s="60">
        <v>-248306098.44</v>
      </c>
      <c r="CK23" s="60">
        <v>16582387.780000001</v>
      </c>
      <c r="CL23" s="60">
        <v>1595393480.0000038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1933623352.8199999</v>
      </c>
      <c r="E24" s="60">
        <v>1641597487.7999997</v>
      </c>
      <c r="F24" s="60">
        <v>2779450196.3199997</v>
      </c>
      <c r="G24" s="60">
        <v>-897676753.39999998</v>
      </c>
      <c r="H24" s="60">
        <v>-240175955.12</v>
      </c>
      <c r="I24" s="60">
        <v>50500147.640000224</v>
      </c>
      <c r="J24" s="60">
        <v>47157491.860000134</v>
      </c>
      <c r="K24" s="60">
        <v>-3060409027.21</v>
      </c>
      <c r="L24" s="60">
        <v>3107566519.0700002</v>
      </c>
      <c r="M24" s="60">
        <v>-15174366.7299999</v>
      </c>
      <c r="N24" s="60">
        <v>988371706.53000009</v>
      </c>
      <c r="O24" s="60">
        <v>-1003546073.26</v>
      </c>
      <c r="P24" s="60">
        <v>18517022.50999999</v>
      </c>
      <c r="Q24" s="60">
        <v>259624117.44999999</v>
      </c>
      <c r="R24" s="60">
        <v>-241107094.94</v>
      </c>
      <c r="S24" s="60">
        <v>-19892233.460000038</v>
      </c>
      <c r="T24" s="60">
        <v>-36766124.700000048</v>
      </c>
      <c r="U24" s="60">
        <v>-574236509.75999999</v>
      </c>
      <c r="V24" s="60">
        <v>537470385.05999994</v>
      </c>
      <c r="W24" s="60">
        <v>16873891.24000001</v>
      </c>
      <c r="X24" s="60">
        <v>237278181.66</v>
      </c>
      <c r="Y24" s="60">
        <v>-220404290.41999999</v>
      </c>
      <c r="Z24" s="60">
        <v>265953791.83999994</v>
      </c>
      <c r="AA24" s="60">
        <v>206499274.54999995</v>
      </c>
      <c r="AB24" s="60">
        <v>0</v>
      </c>
      <c r="AC24" s="60">
        <v>59454517.289999992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-4535840.9999999963</v>
      </c>
      <c r="AN24" s="60">
        <v>38865324.040000007</v>
      </c>
      <c r="AO24" s="60">
        <v>-15900091.27</v>
      </c>
      <c r="AP24" s="60">
        <v>0</v>
      </c>
      <c r="AQ24" s="60">
        <v>0</v>
      </c>
      <c r="AR24" s="60">
        <v>-27501073.770000003</v>
      </c>
      <c r="AS24" s="60">
        <v>-2483416721.6800008</v>
      </c>
      <c r="AT24" s="60">
        <v>-1235984311.5900002</v>
      </c>
      <c r="AU24" s="60">
        <v>-1884403591.5699999</v>
      </c>
      <c r="AV24" s="60">
        <v>648419279.9799999</v>
      </c>
      <c r="AW24" s="60">
        <v>-795729334.18000054</v>
      </c>
      <c r="AX24" s="60">
        <v>-1211295715.5900011</v>
      </c>
      <c r="AY24" s="60">
        <v>-5458642552.7600012</v>
      </c>
      <c r="AZ24" s="60">
        <v>-1944688982.3700001</v>
      </c>
      <c r="BA24" s="60">
        <v>-8008187446.1700001</v>
      </c>
      <c r="BB24" s="60">
        <v>0</v>
      </c>
      <c r="BC24" s="60">
        <v>4494233875.7799997</v>
      </c>
      <c r="BD24" s="60">
        <v>4247346837.1700001</v>
      </c>
      <c r="BE24" s="60">
        <v>415566381.41000056</v>
      </c>
      <c r="BF24" s="60">
        <v>1862830510.4000001</v>
      </c>
      <c r="BG24" s="60">
        <v>558974698.26999998</v>
      </c>
      <c r="BH24" s="60">
        <v>2847906958.9000001</v>
      </c>
      <c r="BI24" s="60">
        <v>0</v>
      </c>
      <c r="BJ24" s="60">
        <v>-1544051146.77</v>
      </c>
      <c r="BK24" s="60">
        <v>-1447264128.9899995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-451703075.90999997</v>
      </c>
      <c r="BT24" s="60">
        <v>-280399921.85000002</v>
      </c>
      <c r="BU24" s="60">
        <v>-141496880.01999998</v>
      </c>
      <c r="BV24" s="60">
        <v>-20368092.779999997</v>
      </c>
      <c r="BW24" s="60">
        <v>0</v>
      </c>
      <c r="BX24" s="60">
        <v>-15588579.760000002</v>
      </c>
      <c r="BY24" s="60">
        <v>-31584432.540000003</v>
      </c>
      <c r="BZ24" s="60">
        <v>157204056.13999999</v>
      </c>
      <c r="CA24" s="60">
        <v>-119469225.09999999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-549793368.86000085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1266481164.6799998</v>
      </c>
      <c r="E25" s="60">
        <v>294930715.98000002</v>
      </c>
      <c r="F25" s="60">
        <v>342255704.00999999</v>
      </c>
      <c r="G25" s="60">
        <v>-24204506.399999999</v>
      </c>
      <c r="H25" s="60">
        <v>-23120481.629999999</v>
      </c>
      <c r="I25" s="60">
        <v>968347743.11999989</v>
      </c>
      <c r="J25" s="60">
        <v>1089848522.55</v>
      </c>
      <c r="K25" s="60">
        <v>-725939244.75999999</v>
      </c>
      <c r="L25" s="60">
        <v>1815787767.3099999</v>
      </c>
      <c r="M25" s="60">
        <v>-43233956.859999999</v>
      </c>
      <c r="N25" s="60">
        <v>30346639.219999999</v>
      </c>
      <c r="O25" s="60">
        <v>-73580596.079999998</v>
      </c>
      <c r="P25" s="60">
        <v>-78266822.570000023</v>
      </c>
      <c r="Q25" s="60">
        <v>52981814.529999971</v>
      </c>
      <c r="R25" s="60">
        <v>-131248637.09999999</v>
      </c>
      <c r="S25" s="60">
        <v>-3142412.7600000002</v>
      </c>
      <c r="T25" s="60">
        <v>-5610110.3300000001</v>
      </c>
      <c r="U25" s="60">
        <v>-5610110.3300000001</v>
      </c>
      <c r="V25" s="60">
        <v>0</v>
      </c>
      <c r="W25" s="60">
        <v>2467697.5699999998</v>
      </c>
      <c r="X25" s="60">
        <v>2467697.5699999998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6345118.3399999756</v>
      </c>
      <c r="AN25" s="60">
        <v>20167908.159999974</v>
      </c>
      <c r="AO25" s="60">
        <v>0</v>
      </c>
      <c r="AP25" s="60">
        <v>0</v>
      </c>
      <c r="AQ25" s="60">
        <v>0</v>
      </c>
      <c r="AR25" s="60">
        <v>-13822789.819999998</v>
      </c>
      <c r="AS25" s="60">
        <v>-1671881381.3152356</v>
      </c>
      <c r="AT25" s="60">
        <v>-809017029.12000012</v>
      </c>
      <c r="AU25" s="60">
        <v>-886262212.96000016</v>
      </c>
      <c r="AV25" s="60">
        <v>77245183.840000004</v>
      </c>
      <c r="AW25" s="60">
        <v>-423622501.57999897</v>
      </c>
      <c r="AX25" s="60">
        <v>-445400022.91999888</v>
      </c>
      <c r="AY25" s="60">
        <v>-2145106414.5599988</v>
      </c>
      <c r="AZ25" s="60">
        <v>-1089969130.2099986</v>
      </c>
      <c r="BA25" s="60">
        <v>-2362625402</v>
      </c>
      <c r="BB25" s="60">
        <v>0</v>
      </c>
      <c r="BC25" s="60">
        <v>1307488117.6499999</v>
      </c>
      <c r="BD25" s="60">
        <v>1699706391.6399999</v>
      </c>
      <c r="BE25" s="60">
        <v>21777521.339999929</v>
      </c>
      <c r="BF25" s="60">
        <v>136795700.12999994</v>
      </c>
      <c r="BG25" s="60">
        <v>96382647.539999962</v>
      </c>
      <c r="BH25" s="60">
        <v>120939444.26999998</v>
      </c>
      <c r="BI25" s="60">
        <v>0</v>
      </c>
      <c r="BJ25" s="60">
        <v>-80526391.680000007</v>
      </c>
      <c r="BK25" s="60">
        <v>-115018178.79000001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-428076278.99523658</v>
      </c>
      <c r="BT25" s="60">
        <v>-150997001.24999994</v>
      </c>
      <c r="BU25" s="60">
        <v>-131454042.72297703</v>
      </c>
      <c r="BV25" s="60">
        <v>-43522401.308717392</v>
      </c>
      <c r="BW25" s="60">
        <v>0</v>
      </c>
      <c r="BX25" s="60">
        <v>-90141179.425808892</v>
      </c>
      <c r="BY25" s="60">
        <v>-9979054.4877333865</v>
      </c>
      <c r="BZ25" s="60">
        <v>3101140.3500000015</v>
      </c>
      <c r="CA25" s="60">
        <v>-5083740.1500000004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-11165571.619999999</v>
      </c>
      <c r="CJ25" s="60">
        <v>-11165571.619999999</v>
      </c>
      <c r="CK25" s="60">
        <v>0</v>
      </c>
      <c r="CL25" s="60">
        <v>-405400216.63523579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3171196502.4599991</v>
      </c>
      <c r="E26" s="60">
        <v>3098823310.4699993</v>
      </c>
      <c r="F26" s="60">
        <v>3434591173.2699995</v>
      </c>
      <c r="G26" s="60">
        <v>-39236018.920000002</v>
      </c>
      <c r="H26" s="60">
        <v>-296531843.88</v>
      </c>
      <c r="I26" s="60">
        <v>-310733790.30000043</v>
      </c>
      <c r="J26" s="60">
        <v>-370968046.5800004</v>
      </c>
      <c r="K26" s="60">
        <v>-3603234503.5200005</v>
      </c>
      <c r="L26" s="60">
        <v>3232266456.9400001</v>
      </c>
      <c r="M26" s="60">
        <v>-634022.98999999464</v>
      </c>
      <c r="N26" s="60">
        <v>36684224.560000002</v>
      </c>
      <c r="O26" s="60">
        <v>-37318247.549999997</v>
      </c>
      <c r="P26" s="60">
        <v>60868279.269999981</v>
      </c>
      <c r="Q26" s="60">
        <v>305104917.82999998</v>
      </c>
      <c r="R26" s="60">
        <v>-244236638.56</v>
      </c>
      <c r="S26" s="60">
        <v>-27896692.209999997</v>
      </c>
      <c r="T26" s="60">
        <v>-28435535.549999997</v>
      </c>
      <c r="U26" s="60">
        <v>-85347491</v>
      </c>
      <c r="V26" s="60">
        <v>56911955.450000003</v>
      </c>
      <c r="W26" s="60">
        <v>538843.33999999985</v>
      </c>
      <c r="X26" s="60">
        <v>8927927</v>
      </c>
      <c r="Y26" s="60">
        <v>-8389083.6600000001</v>
      </c>
      <c r="Z26" s="60">
        <v>327963629.38999999</v>
      </c>
      <c r="AA26" s="60">
        <v>329164257.88</v>
      </c>
      <c r="AB26" s="60">
        <v>0</v>
      </c>
      <c r="AC26" s="60">
        <v>-2951382.7700000005</v>
      </c>
      <c r="AD26" s="60">
        <v>0</v>
      </c>
      <c r="AE26" s="60">
        <v>0</v>
      </c>
      <c r="AF26" s="60">
        <v>0</v>
      </c>
      <c r="AG26" s="60">
        <v>1750754.2799999998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83040045.109999999</v>
      </c>
      <c r="AN26" s="60">
        <v>59933017.810000002</v>
      </c>
      <c r="AO26" s="60">
        <v>165157.21</v>
      </c>
      <c r="AP26" s="60">
        <v>0</v>
      </c>
      <c r="AQ26" s="60">
        <v>0</v>
      </c>
      <c r="AR26" s="60">
        <v>22941870.09</v>
      </c>
      <c r="AS26" s="60">
        <v>-3307854547.9599981</v>
      </c>
      <c r="AT26" s="60">
        <v>-2448692985.27</v>
      </c>
      <c r="AU26" s="60">
        <v>-2477162952</v>
      </c>
      <c r="AV26" s="60">
        <v>28469966.73</v>
      </c>
      <c r="AW26" s="60">
        <v>-206507803.14999813</v>
      </c>
      <c r="AX26" s="60">
        <v>-222066543.95999813</v>
      </c>
      <c r="AY26" s="60">
        <v>-5385971344.8199987</v>
      </c>
      <c r="AZ26" s="60">
        <v>-3242416899.2599998</v>
      </c>
      <c r="BA26" s="60">
        <v>-4802437950.4399996</v>
      </c>
      <c r="BB26" s="60">
        <v>0</v>
      </c>
      <c r="BC26" s="60">
        <v>2658883504.8800001</v>
      </c>
      <c r="BD26" s="60">
        <v>5163904800.8600006</v>
      </c>
      <c r="BE26" s="60">
        <v>15558740.810000002</v>
      </c>
      <c r="BF26" s="60">
        <v>203227373.81</v>
      </c>
      <c r="BG26" s="60">
        <v>88580379.439999998</v>
      </c>
      <c r="BH26" s="60">
        <v>239901192.68000001</v>
      </c>
      <c r="BI26" s="60">
        <v>0</v>
      </c>
      <c r="BJ26" s="60">
        <v>-125254198.31</v>
      </c>
      <c r="BK26" s="60">
        <v>-187668633</v>
      </c>
      <c r="BL26" s="60">
        <v>0</v>
      </c>
      <c r="BM26" s="60">
        <v>0</v>
      </c>
      <c r="BN26" s="60">
        <v>0</v>
      </c>
      <c r="BO26" s="60">
        <v>-38726.89</v>
      </c>
      <c r="BP26" s="60">
        <v>-38726.89</v>
      </c>
      <c r="BQ26" s="60">
        <v>0</v>
      </c>
      <c r="BR26" s="60">
        <v>0</v>
      </c>
      <c r="BS26" s="60">
        <v>-637795366.21000016</v>
      </c>
      <c r="BT26" s="60">
        <v>-317984224.94000006</v>
      </c>
      <c r="BU26" s="60">
        <v>-203945534.94</v>
      </c>
      <c r="BV26" s="60">
        <v>-38302160</v>
      </c>
      <c r="BW26" s="60">
        <v>0</v>
      </c>
      <c r="BX26" s="60">
        <v>-16094398.060000001</v>
      </c>
      <c r="BY26" s="60">
        <v>-32701235.84</v>
      </c>
      <c r="BZ26" s="60">
        <v>7028540.1600000001</v>
      </c>
      <c r="CA26" s="60">
        <v>-35796352.589999996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-14819666.439999999</v>
      </c>
      <c r="CJ26" s="60">
        <v>-14819666.439999999</v>
      </c>
      <c r="CK26" s="60">
        <v>0</v>
      </c>
      <c r="CL26" s="60">
        <v>-136658045.49999905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7389100935.1800013</v>
      </c>
      <c r="E27" s="60">
        <v>5939789333.0900002</v>
      </c>
      <c r="F27" s="60">
        <v>8099126638.8299999</v>
      </c>
      <c r="G27" s="60">
        <v>-1457995072.3799999</v>
      </c>
      <c r="H27" s="60">
        <v>-701342233.36000001</v>
      </c>
      <c r="I27" s="60">
        <v>26096333.130000353</v>
      </c>
      <c r="J27" s="60">
        <v>-1045669599.3599997</v>
      </c>
      <c r="K27" s="60">
        <v>-8576532657.6099997</v>
      </c>
      <c r="L27" s="60">
        <v>7530863058.25</v>
      </c>
      <c r="M27" s="60">
        <v>970786211.5</v>
      </c>
      <c r="N27" s="60">
        <v>1201086892.5</v>
      </c>
      <c r="O27" s="60">
        <v>-230300681</v>
      </c>
      <c r="P27" s="60">
        <v>100979720.99000001</v>
      </c>
      <c r="Q27" s="60">
        <v>744166798.52999997</v>
      </c>
      <c r="R27" s="60">
        <v>-643187077.53999996</v>
      </c>
      <c r="S27" s="60">
        <v>-96684811.480000004</v>
      </c>
      <c r="T27" s="60">
        <v>-192681290.87</v>
      </c>
      <c r="U27" s="60">
        <v>-746826466.21000004</v>
      </c>
      <c r="V27" s="60">
        <v>554145175.34000003</v>
      </c>
      <c r="W27" s="60">
        <v>95996479.390000001</v>
      </c>
      <c r="X27" s="60">
        <v>114525227.2</v>
      </c>
      <c r="Y27" s="60">
        <v>-18528747.809999999</v>
      </c>
      <c r="Z27" s="60">
        <v>1469039808.2600002</v>
      </c>
      <c r="AA27" s="60">
        <v>414656811.90000004</v>
      </c>
      <c r="AB27" s="60">
        <v>58331008.539999992</v>
      </c>
      <c r="AC27" s="60">
        <v>996051987.82000005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50860272.180000007</v>
      </c>
      <c r="AN27" s="60">
        <v>78844563.829999998</v>
      </c>
      <c r="AO27" s="60">
        <v>-2062038.77</v>
      </c>
      <c r="AP27" s="60">
        <v>0</v>
      </c>
      <c r="AQ27" s="60">
        <v>0</v>
      </c>
      <c r="AR27" s="60">
        <v>-25922252.879999999</v>
      </c>
      <c r="AS27" s="60">
        <v>-9473804183.5899982</v>
      </c>
      <c r="AT27" s="60">
        <v>-3985172801.3600001</v>
      </c>
      <c r="AU27" s="60">
        <v>-4274585519.71</v>
      </c>
      <c r="AV27" s="60">
        <v>289412718.34999996</v>
      </c>
      <c r="AW27" s="60">
        <v>-4123486974.0799971</v>
      </c>
      <c r="AX27" s="60">
        <v>-4386185272.2899971</v>
      </c>
      <c r="AY27" s="60">
        <v>-21790468301.759998</v>
      </c>
      <c r="AZ27" s="60">
        <v>-7166858577.4000006</v>
      </c>
      <c r="BA27" s="60">
        <v>-29966984543.52</v>
      </c>
      <c r="BB27" s="60">
        <v>0</v>
      </c>
      <c r="BC27" s="60">
        <v>15343374819.16</v>
      </c>
      <c r="BD27" s="60">
        <v>17404283029.470001</v>
      </c>
      <c r="BE27" s="60">
        <v>262698298.21000004</v>
      </c>
      <c r="BF27" s="60">
        <v>724362731.72000003</v>
      </c>
      <c r="BG27" s="60">
        <v>747124784.73000002</v>
      </c>
      <c r="BH27" s="60">
        <v>523111108.20999998</v>
      </c>
      <c r="BI27" s="60">
        <v>0</v>
      </c>
      <c r="BJ27" s="60">
        <v>-545873161.22000003</v>
      </c>
      <c r="BK27" s="60">
        <v>-461664433.50999999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-1283987223.5500002</v>
      </c>
      <c r="BT27" s="60">
        <v>-736512997.5400002</v>
      </c>
      <c r="BU27" s="60">
        <v>-426037901.71000004</v>
      </c>
      <c r="BV27" s="60">
        <v>-80110609.549999997</v>
      </c>
      <c r="BW27" s="60">
        <v>0</v>
      </c>
      <c r="BX27" s="60">
        <v>-75679721.5</v>
      </c>
      <c r="BY27" s="60">
        <v>-46855615.740000002</v>
      </c>
      <c r="BZ27" s="60">
        <v>81209622.489999995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-81157184.600000009</v>
      </c>
      <c r="CJ27" s="60">
        <v>-81157184.600000009</v>
      </c>
      <c r="CK27" s="60">
        <v>0</v>
      </c>
      <c r="CL27" s="60">
        <v>-2084703248.409997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74143953.579999998</v>
      </c>
      <c r="E28" s="60">
        <v>46400555.25</v>
      </c>
      <c r="F28" s="60">
        <v>46400555.25</v>
      </c>
      <c r="G28" s="60">
        <v>0</v>
      </c>
      <c r="H28" s="60">
        <v>0</v>
      </c>
      <c r="I28" s="60">
        <v>-6786250.7400000021</v>
      </c>
      <c r="J28" s="60">
        <v>-6786250.7400000021</v>
      </c>
      <c r="K28" s="60">
        <v>-47522225.5</v>
      </c>
      <c r="L28" s="60">
        <v>40735974.759999998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36852654.93</v>
      </c>
      <c r="AA28" s="60">
        <v>16929037.539999999</v>
      </c>
      <c r="AB28" s="60">
        <v>0</v>
      </c>
      <c r="AC28" s="60">
        <v>0</v>
      </c>
      <c r="AD28" s="60">
        <v>19923617.390000001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-2323005.8600000003</v>
      </c>
      <c r="AN28" s="60">
        <v>-14538.060000000289</v>
      </c>
      <c r="AO28" s="60">
        <v>0</v>
      </c>
      <c r="AP28" s="60">
        <v>0</v>
      </c>
      <c r="AQ28" s="60">
        <v>0</v>
      </c>
      <c r="AR28" s="60">
        <v>-2308467.8000000003</v>
      </c>
      <c r="AS28" s="60">
        <v>-25821313.499999981</v>
      </c>
      <c r="AT28" s="60">
        <v>-9926946.7199999988</v>
      </c>
      <c r="AU28" s="60">
        <v>-11630181.199999999</v>
      </c>
      <c r="AV28" s="60">
        <v>1703234.48</v>
      </c>
      <c r="AW28" s="60">
        <v>-4586817.5299999844</v>
      </c>
      <c r="AX28" s="60">
        <v>-3509688.3999999836</v>
      </c>
      <c r="AY28" s="60">
        <v>-67787524.689999983</v>
      </c>
      <c r="AZ28" s="60">
        <v>-43376586.240000002</v>
      </c>
      <c r="BA28" s="60">
        <v>-64086736.679999992</v>
      </c>
      <c r="BB28" s="60">
        <v>0</v>
      </c>
      <c r="BC28" s="60">
        <v>39675798.230000004</v>
      </c>
      <c r="BD28" s="60">
        <v>64277836.289999999</v>
      </c>
      <c r="BE28" s="60">
        <v>-1077129.1300000008</v>
      </c>
      <c r="BF28" s="60">
        <v>8679118.75</v>
      </c>
      <c r="BG28" s="60">
        <v>4062790.56</v>
      </c>
      <c r="BH28" s="60">
        <v>9661259.6300000008</v>
      </c>
      <c r="BI28" s="60">
        <v>0</v>
      </c>
      <c r="BJ28" s="60">
        <v>-5044931.4400000004</v>
      </c>
      <c r="BK28" s="60">
        <v>-9756247.8800000008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-11304690.529999999</v>
      </c>
      <c r="BT28" s="60">
        <v>-8256519.7400000002</v>
      </c>
      <c r="BU28" s="60">
        <v>-2036337.49</v>
      </c>
      <c r="BV28" s="60">
        <v>-614511.67999999993</v>
      </c>
      <c r="BW28" s="60">
        <v>0</v>
      </c>
      <c r="BX28" s="60">
        <v>-10009.44</v>
      </c>
      <c r="BY28" s="60">
        <v>-387312.18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-2858.72</v>
      </c>
      <c r="CJ28" s="60">
        <v>-2858.72</v>
      </c>
      <c r="CK28" s="60">
        <v>0</v>
      </c>
      <c r="CL28" s="60">
        <v>48322640.080000013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7094611840.4367561</v>
      </c>
      <c r="E29" s="60">
        <v>4919480009.0099983</v>
      </c>
      <c r="F29" s="60">
        <v>5549724256.079999</v>
      </c>
      <c r="G29" s="60">
        <v>-144357205.34000009</v>
      </c>
      <c r="H29" s="60">
        <v>-485887041.73000002</v>
      </c>
      <c r="I29" s="60">
        <v>1767297277.8099985</v>
      </c>
      <c r="J29" s="60">
        <v>2259031319.329999</v>
      </c>
      <c r="K29" s="60">
        <v>-6547802886.4800005</v>
      </c>
      <c r="L29" s="60">
        <v>8806834205.8099995</v>
      </c>
      <c r="M29" s="60">
        <v>-438035313.61000001</v>
      </c>
      <c r="N29" s="60">
        <v>312881676.26999998</v>
      </c>
      <c r="O29" s="60">
        <v>-750916989.88</v>
      </c>
      <c r="P29" s="60">
        <v>-53698727.910000324</v>
      </c>
      <c r="Q29" s="60">
        <v>519390538.03999972</v>
      </c>
      <c r="R29" s="60">
        <v>-573089265.95000005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194609621.80675864</v>
      </c>
      <c r="AA29" s="60">
        <v>194609621.80675864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35496104.599999987</v>
      </c>
      <c r="AK29" s="60">
        <v>35496104.599999987</v>
      </c>
      <c r="AL29" s="60">
        <v>0</v>
      </c>
      <c r="AM29" s="60">
        <v>177728827.20999998</v>
      </c>
      <c r="AN29" s="60">
        <v>194126668.11999997</v>
      </c>
      <c r="AO29" s="60">
        <v>-15356357.669999992</v>
      </c>
      <c r="AP29" s="60">
        <v>1124745.98</v>
      </c>
      <c r="AQ29" s="60">
        <v>-498774.48</v>
      </c>
      <c r="AR29" s="60">
        <v>-1667454.7399999998</v>
      </c>
      <c r="AS29" s="60">
        <v>-8499160332.5283108</v>
      </c>
      <c r="AT29" s="60">
        <v>-5470538801.6900063</v>
      </c>
      <c r="AU29" s="60">
        <v>-6128540395.4000063</v>
      </c>
      <c r="AV29" s="60">
        <v>658001593.71000004</v>
      </c>
      <c r="AW29" s="60">
        <v>-1295122583.5799932</v>
      </c>
      <c r="AX29" s="60">
        <v>-1458741985.8899937</v>
      </c>
      <c r="AY29" s="60">
        <v>-12193357348.429996</v>
      </c>
      <c r="AZ29" s="60">
        <v>-6276310730.5699968</v>
      </c>
      <c r="BA29" s="60">
        <v>-14952181813.25</v>
      </c>
      <c r="BB29" s="60">
        <v>0</v>
      </c>
      <c r="BC29" s="60">
        <v>9035135195.3899994</v>
      </c>
      <c r="BD29" s="60">
        <v>10734615362.540003</v>
      </c>
      <c r="BE29" s="60">
        <v>163619402.31000042</v>
      </c>
      <c r="BF29" s="60">
        <v>2408965504.6100006</v>
      </c>
      <c r="BG29" s="60">
        <v>1179212425.9700003</v>
      </c>
      <c r="BH29" s="60">
        <v>3006762041.6200004</v>
      </c>
      <c r="BI29" s="60">
        <v>0</v>
      </c>
      <c r="BJ29" s="60">
        <v>-1777008962.9799998</v>
      </c>
      <c r="BK29" s="60">
        <v>-2245346102.3000002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-1556437209.248311</v>
      </c>
      <c r="BT29" s="60">
        <v>-846343828.01999938</v>
      </c>
      <c r="BU29" s="60">
        <v>-481674289.73214406</v>
      </c>
      <c r="BV29" s="60">
        <v>-59207870.383210555</v>
      </c>
      <c r="BW29" s="60">
        <v>0</v>
      </c>
      <c r="BX29" s="60">
        <v>-130125702.6857921</v>
      </c>
      <c r="BY29" s="60">
        <v>-133054721.10648175</v>
      </c>
      <c r="BZ29" s="60">
        <v>89946078.640000045</v>
      </c>
      <c r="CA29" s="60">
        <v>4023124.0393168065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-177061738.01000002</v>
      </c>
      <c r="CJ29" s="60">
        <v>-177061738.01000002</v>
      </c>
      <c r="CK29" s="60">
        <v>0</v>
      </c>
      <c r="CL29" s="60">
        <v>-1404548492.0915546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1791423977.035176</v>
      </c>
      <c r="E30" s="60">
        <v>1553222930.3899999</v>
      </c>
      <c r="F30" s="60">
        <v>1705225174.0799999</v>
      </c>
      <c r="G30" s="60">
        <v>-1282050.4099999999</v>
      </c>
      <c r="H30" s="60">
        <v>-150720193.28</v>
      </c>
      <c r="I30" s="60">
        <v>-268701683.00999987</v>
      </c>
      <c r="J30" s="60">
        <v>-307763293.40999985</v>
      </c>
      <c r="K30" s="60">
        <v>-1743131038.75</v>
      </c>
      <c r="L30" s="60">
        <v>1435367745.3400002</v>
      </c>
      <c r="M30" s="60">
        <v>336645.64</v>
      </c>
      <c r="N30" s="60">
        <v>1037995.51</v>
      </c>
      <c r="O30" s="60">
        <v>-701349.87</v>
      </c>
      <c r="P30" s="60">
        <v>38724964.760000005</v>
      </c>
      <c r="Q30" s="60">
        <v>151581559.78</v>
      </c>
      <c r="R30" s="60">
        <v>-112856595.02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513317982.26517576</v>
      </c>
      <c r="AA30" s="60">
        <v>281119879.61291528</v>
      </c>
      <c r="AB30" s="60">
        <v>232198102.65226048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-6415252.6100000003</v>
      </c>
      <c r="AN30" s="60">
        <v>-6415252.6100000003</v>
      </c>
      <c r="AO30" s="60">
        <v>0</v>
      </c>
      <c r="AP30" s="60">
        <v>0</v>
      </c>
      <c r="AQ30" s="60">
        <v>0</v>
      </c>
      <c r="AR30" s="60">
        <v>0</v>
      </c>
      <c r="AS30" s="60">
        <v>-1846188819.4367876</v>
      </c>
      <c r="AT30" s="60">
        <v>-963663071.47000003</v>
      </c>
      <c r="AU30" s="60">
        <v>-1008207775.33</v>
      </c>
      <c r="AV30" s="60">
        <v>44544703.859999999</v>
      </c>
      <c r="AW30" s="60">
        <v>-605915575.86999965</v>
      </c>
      <c r="AX30" s="60">
        <v>-595389158.58999968</v>
      </c>
      <c r="AY30" s="60">
        <v>-3317895983.6599998</v>
      </c>
      <c r="AZ30" s="60">
        <v>-1335969826.9699998</v>
      </c>
      <c r="BA30" s="60">
        <v>-3916320902.3499999</v>
      </c>
      <c r="BB30" s="60">
        <v>0</v>
      </c>
      <c r="BC30" s="60">
        <v>1934394745.6599998</v>
      </c>
      <c r="BD30" s="60">
        <v>2722506825.0700002</v>
      </c>
      <c r="BE30" s="60">
        <v>-10526417.280000001</v>
      </c>
      <c r="BF30" s="60">
        <v>68432865.489999995</v>
      </c>
      <c r="BG30" s="60">
        <v>108210995.38</v>
      </c>
      <c r="BH30" s="60">
        <v>0</v>
      </c>
      <c r="BI30" s="60">
        <v>0</v>
      </c>
      <c r="BJ30" s="60">
        <v>-39778129.890000001</v>
      </c>
      <c r="BK30" s="60">
        <v>-78959282.769999996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-276610172.09678805</v>
      </c>
      <c r="BT30" s="60">
        <v>-150452637.05000001</v>
      </c>
      <c r="BU30" s="60">
        <v>-71469648.833203495</v>
      </c>
      <c r="BV30" s="60">
        <v>-28158772.414147407</v>
      </c>
      <c r="BW30" s="60">
        <v>0</v>
      </c>
      <c r="BX30" s="60">
        <v>-4120999.714393991</v>
      </c>
      <c r="BY30" s="60">
        <v>-4433449.4750431441</v>
      </c>
      <c r="BZ30" s="60">
        <v>157567.46</v>
      </c>
      <c r="CA30" s="60">
        <v>-18132232.07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-54764842.401611567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13531694438.355791</v>
      </c>
      <c r="E31" s="60">
        <v>11005037536.588951</v>
      </c>
      <c r="F31" s="60">
        <v>12464122504.538952</v>
      </c>
      <c r="G31" s="60">
        <v>-377285419.75</v>
      </c>
      <c r="H31" s="60">
        <v>-1081799548.2</v>
      </c>
      <c r="I31" s="60">
        <v>-1058446771.3600007</v>
      </c>
      <c r="J31" s="60">
        <v>-1029342672.9500008</v>
      </c>
      <c r="K31" s="60">
        <v>-12763173424.07</v>
      </c>
      <c r="L31" s="60">
        <v>11733830751.119999</v>
      </c>
      <c r="M31" s="60">
        <v>-128724053.97000003</v>
      </c>
      <c r="N31" s="60">
        <v>407411207.44999999</v>
      </c>
      <c r="O31" s="60">
        <v>-536135261.42000002</v>
      </c>
      <c r="P31" s="60">
        <v>99619955.560000062</v>
      </c>
      <c r="Q31" s="60">
        <v>1105476402.4200001</v>
      </c>
      <c r="R31" s="60">
        <v>-1005856446.86</v>
      </c>
      <c r="S31" s="60">
        <v>45964435.099999964</v>
      </c>
      <c r="T31" s="60">
        <v>45964435.099999964</v>
      </c>
      <c r="U31" s="60">
        <v>-373515015.22000003</v>
      </c>
      <c r="V31" s="60">
        <v>419479450.31999999</v>
      </c>
      <c r="W31" s="60">
        <v>0</v>
      </c>
      <c r="X31" s="60">
        <v>0</v>
      </c>
      <c r="Y31" s="60">
        <v>0</v>
      </c>
      <c r="Z31" s="60">
        <v>3427707310.3168411</v>
      </c>
      <c r="AA31" s="60">
        <v>3427707310.3168411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111431927.71000001</v>
      </c>
      <c r="AN31" s="60">
        <v>107824357.37</v>
      </c>
      <c r="AO31" s="60">
        <v>64079.87</v>
      </c>
      <c r="AP31" s="60">
        <v>0</v>
      </c>
      <c r="AQ31" s="60">
        <v>0</v>
      </c>
      <c r="AR31" s="60">
        <v>3543490.4699999997</v>
      </c>
      <c r="AS31" s="60">
        <v>-13667909666.239981</v>
      </c>
      <c r="AT31" s="60">
        <v>-6026991462.7799997</v>
      </c>
      <c r="AU31" s="60">
        <v>-6839749862.4499998</v>
      </c>
      <c r="AV31" s="60">
        <v>812758399.67000008</v>
      </c>
      <c r="AW31" s="60">
        <v>-5566260870.4100018</v>
      </c>
      <c r="AX31" s="60">
        <v>-5704182600.1500015</v>
      </c>
      <c r="AY31" s="60">
        <v>-27755442155.150002</v>
      </c>
      <c r="AZ31" s="60">
        <v>-7941677316.7800007</v>
      </c>
      <c r="BA31" s="60">
        <v>-35943351032.370003</v>
      </c>
      <c r="BB31" s="60">
        <v>0</v>
      </c>
      <c r="BC31" s="60">
        <v>16129586194</v>
      </c>
      <c r="BD31" s="60">
        <v>22051259555</v>
      </c>
      <c r="BE31" s="60">
        <v>137921729.73999989</v>
      </c>
      <c r="BF31" s="60">
        <v>1079506593.3599999</v>
      </c>
      <c r="BG31" s="60">
        <v>1694588516.0699999</v>
      </c>
      <c r="BH31" s="60">
        <v>0</v>
      </c>
      <c r="BI31" s="60">
        <v>0</v>
      </c>
      <c r="BJ31" s="60">
        <v>-615081922.71000004</v>
      </c>
      <c r="BK31" s="60">
        <v>-941584863.62</v>
      </c>
      <c r="BL31" s="60">
        <v>-308.97999999999996</v>
      </c>
      <c r="BM31" s="60">
        <v>-308.97999999999996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-2036799008.6299787</v>
      </c>
      <c r="BT31" s="60">
        <v>-1209863309.1299999</v>
      </c>
      <c r="BU31" s="60">
        <v>-520543066.76370168</v>
      </c>
      <c r="BV31" s="60">
        <v>-225375620.95886368</v>
      </c>
      <c r="BW31" s="60">
        <v>0</v>
      </c>
      <c r="BX31" s="60">
        <v>-62666484.457413398</v>
      </c>
      <c r="BY31" s="60">
        <v>0</v>
      </c>
      <c r="BZ31" s="60">
        <v>86329179.700000003</v>
      </c>
      <c r="CA31" s="60">
        <v>-104679707.02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-37858015.439999998</v>
      </c>
      <c r="CJ31" s="60">
        <v>-37858015.439999998</v>
      </c>
      <c r="CK31" s="60">
        <v>0</v>
      </c>
      <c r="CL31" s="60">
        <v>-136215227.88418961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6959809575.7607851</v>
      </c>
      <c r="E32" s="60">
        <v>6465825039.4300013</v>
      </c>
      <c r="F32" s="60">
        <v>9390883506.5500011</v>
      </c>
      <c r="G32" s="60">
        <v>-2083670283.55</v>
      </c>
      <c r="H32" s="60">
        <v>-841388183.57000005</v>
      </c>
      <c r="I32" s="60">
        <v>-788148962.3999995</v>
      </c>
      <c r="J32" s="60">
        <v>-1499621509.8099995</v>
      </c>
      <c r="K32" s="60">
        <v>-9528630007.039999</v>
      </c>
      <c r="L32" s="60">
        <v>8029008497.2299995</v>
      </c>
      <c r="M32" s="60">
        <v>478077469.28999996</v>
      </c>
      <c r="N32" s="60">
        <v>2118906191.6800001</v>
      </c>
      <c r="O32" s="60">
        <v>-1640828722.3900001</v>
      </c>
      <c r="P32" s="60">
        <v>233395078.12</v>
      </c>
      <c r="Q32" s="60">
        <v>824831917.16999996</v>
      </c>
      <c r="R32" s="60">
        <v>-591436839.04999995</v>
      </c>
      <c r="S32" s="60">
        <v>-535157722.73999995</v>
      </c>
      <c r="T32" s="60">
        <v>-617029162.54999995</v>
      </c>
      <c r="U32" s="60">
        <v>-801454512.54999995</v>
      </c>
      <c r="V32" s="60">
        <v>184425350</v>
      </c>
      <c r="W32" s="60">
        <v>81871439.810000002</v>
      </c>
      <c r="X32" s="60">
        <v>165224522.81</v>
      </c>
      <c r="Y32" s="60">
        <v>-83353083</v>
      </c>
      <c r="Z32" s="60">
        <v>1656533709.5007825</v>
      </c>
      <c r="AA32" s="60">
        <v>776049069.48271883</v>
      </c>
      <c r="AB32" s="60">
        <v>0</v>
      </c>
      <c r="AC32" s="60">
        <v>29586454.225840796</v>
      </c>
      <c r="AD32" s="60">
        <v>710042311.68212163</v>
      </c>
      <c r="AE32" s="60">
        <v>3102590.2461284483</v>
      </c>
      <c r="AF32" s="60">
        <v>0</v>
      </c>
      <c r="AG32" s="60">
        <v>137753283.8639726</v>
      </c>
      <c r="AH32" s="60">
        <v>0</v>
      </c>
      <c r="AI32" s="60">
        <v>0</v>
      </c>
      <c r="AJ32" s="60">
        <v>24532419.599999998</v>
      </c>
      <c r="AK32" s="60">
        <v>24532419.599999998</v>
      </c>
      <c r="AL32" s="60">
        <v>0</v>
      </c>
      <c r="AM32" s="60">
        <v>136225092.37</v>
      </c>
      <c r="AN32" s="60">
        <v>153944718</v>
      </c>
      <c r="AO32" s="60">
        <v>-19240746.440000001</v>
      </c>
      <c r="AP32" s="60">
        <v>0</v>
      </c>
      <c r="AQ32" s="60">
        <v>0</v>
      </c>
      <c r="AR32" s="60">
        <v>1521120.8099999998</v>
      </c>
      <c r="AS32" s="60">
        <v>-7218091760.7104158</v>
      </c>
      <c r="AT32" s="60">
        <v>-4468187628.8299999</v>
      </c>
      <c r="AU32" s="60">
        <v>-5670244369.3499994</v>
      </c>
      <c r="AV32" s="60">
        <v>1202056740.52</v>
      </c>
      <c r="AW32" s="60">
        <v>-1887033141.1999993</v>
      </c>
      <c r="AX32" s="60">
        <v>-2580160021.4299994</v>
      </c>
      <c r="AY32" s="60">
        <v>-10252251570.029999</v>
      </c>
      <c r="AZ32" s="60">
        <v>-5692981431.79</v>
      </c>
      <c r="BA32" s="60">
        <v>-11679653922.329998</v>
      </c>
      <c r="BB32" s="60">
        <v>0</v>
      </c>
      <c r="BC32" s="60">
        <v>7120383784.0900002</v>
      </c>
      <c r="BD32" s="60">
        <v>7672091548.5999994</v>
      </c>
      <c r="BE32" s="60">
        <v>693126880.23000002</v>
      </c>
      <c r="BF32" s="60">
        <v>2798162732.79</v>
      </c>
      <c r="BG32" s="60">
        <v>1449445626.7599993</v>
      </c>
      <c r="BH32" s="60">
        <v>3275044811.1600003</v>
      </c>
      <c r="BI32" s="60">
        <v>0</v>
      </c>
      <c r="BJ32" s="60">
        <v>-1926327705.1300001</v>
      </c>
      <c r="BK32" s="60">
        <v>-2105035852.5599999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-862910794.53943288</v>
      </c>
      <c r="BT32" s="60">
        <v>-791008573.24000001</v>
      </c>
      <c r="BU32" s="60">
        <v>-171959298.21716207</v>
      </c>
      <c r="BV32" s="60">
        <v>-149445283.53926232</v>
      </c>
      <c r="BW32" s="60">
        <v>0</v>
      </c>
      <c r="BX32" s="60">
        <v>-18122823.080676004</v>
      </c>
      <c r="BY32" s="60">
        <v>-28366118.592332248</v>
      </c>
      <c r="BZ32" s="60">
        <v>396996293.02999997</v>
      </c>
      <c r="CA32" s="60">
        <v>-101004990.90000001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39803.859015636845</v>
      </c>
      <c r="CJ32" s="60">
        <v>39803.859015636845</v>
      </c>
      <c r="CK32" s="60">
        <v>0</v>
      </c>
      <c r="CL32" s="60">
        <v>-258282184.94963074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1772635586.1779089</v>
      </c>
      <c r="E33" s="60">
        <v>1562106603.6600001</v>
      </c>
      <c r="F33" s="60">
        <v>2326753330.9200001</v>
      </c>
      <c r="G33" s="60">
        <v>-550001704.27999997</v>
      </c>
      <c r="H33" s="60">
        <v>-214645022.97999999</v>
      </c>
      <c r="I33" s="60">
        <v>-372516872.00000006</v>
      </c>
      <c r="J33" s="60">
        <v>-854476017.44000006</v>
      </c>
      <c r="K33" s="60">
        <v>-2153410779.5</v>
      </c>
      <c r="L33" s="60">
        <v>1298934762.0599999</v>
      </c>
      <c r="M33" s="60">
        <v>402314452.31999999</v>
      </c>
      <c r="N33" s="60">
        <v>470668347.74000001</v>
      </c>
      <c r="O33" s="60">
        <v>-68353895.420000002</v>
      </c>
      <c r="P33" s="60">
        <v>79644693.11999999</v>
      </c>
      <c r="Q33" s="60">
        <v>199883560.13999999</v>
      </c>
      <c r="R33" s="60">
        <v>-120238867.02</v>
      </c>
      <c r="S33" s="60">
        <v>-25504737.280000001</v>
      </c>
      <c r="T33" s="60">
        <v>-25504737.280000001</v>
      </c>
      <c r="U33" s="60">
        <v>-35971781.280000001</v>
      </c>
      <c r="V33" s="60">
        <v>10467044</v>
      </c>
      <c r="W33" s="60">
        <v>0</v>
      </c>
      <c r="X33" s="60">
        <v>0</v>
      </c>
      <c r="Y33" s="60">
        <v>0</v>
      </c>
      <c r="Z33" s="60">
        <v>387889098.48790866</v>
      </c>
      <c r="AA33" s="60">
        <v>387889098.48790866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152380.96</v>
      </c>
      <c r="AK33" s="60">
        <v>152380.96</v>
      </c>
      <c r="AL33" s="60">
        <v>0</v>
      </c>
      <c r="AM33" s="60">
        <v>220509112.35000005</v>
      </c>
      <c r="AN33" s="60">
        <v>219327325.16000003</v>
      </c>
      <c r="AO33" s="60">
        <v>-350900.42000000004</v>
      </c>
      <c r="AP33" s="60">
        <v>0</v>
      </c>
      <c r="AQ33" s="60">
        <v>0</v>
      </c>
      <c r="AR33" s="60">
        <v>1532687.61</v>
      </c>
      <c r="AS33" s="60">
        <v>-1690498964.0187249</v>
      </c>
      <c r="AT33" s="60">
        <v>-1160451664.4600003</v>
      </c>
      <c r="AU33" s="60">
        <v>-1208430902.6700003</v>
      </c>
      <c r="AV33" s="60">
        <v>47979238.210000001</v>
      </c>
      <c r="AW33" s="60">
        <v>-255499976.79999995</v>
      </c>
      <c r="AX33" s="60">
        <v>-505806322.05999994</v>
      </c>
      <c r="AY33" s="60">
        <v>-2750687764.27</v>
      </c>
      <c r="AZ33" s="60">
        <v>-1465815492.1400001</v>
      </c>
      <c r="BA33" s="60">
        <v>-3710437793.4099998</v>
      </c>
      <c r="BB33" s="60">
        <v>0</v>
      </c>
      <c r="BC33" s="60">
        <v>2425565521.2800002</v>
      </c>
      <c r="BD33" s="60">
        <v>2244881442.21</v>
      </c>
      <c r="BE33" s="60">
        <v>250306345.25999999</v>
      </c>
      <c r="BF33" s="60">
        <v>334389760.56</v>
      </c>
      <c r="BG33" s="60">
        <v>111506487.47999999</v>
      </c>
      <c r="BH33" s="60">
        <v>414779846.26999998</v>
      </c>
      <c r="BI33" s="60">
        <v>0</v>
      </c>
      <c r="BJ33" s="60">
        <v>-191896573.19</v>
      </c>
      <c r="BK33" s="60">
        <v>-84083415.299999997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-252582969.66872486</v>
      </c>
      <c r="BT33" s="60">
        <v>-149882201.59999996</v>
      </c>
      <c r="BU33" s="60">
        <v>-77208085.148336142</v>
      </c>
      <c r="BV33" s="60">
        <v>-42500976.359751761</v>
      </c>
      <c r="BW33" s="60">
        <v>0</v>
      </c>
      <c r="BX33" s="60">
        <v>-2177947.4893385093</v>
      </c>
      <c r="BY33" s="60">
        <v>-5383536.2912984369</v>
      </c>
      <c r="BZ33" s="60">
        <v>24569777.219999995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-21964353.09</v>
      </c>
      <c r="CJ33" s="60">
        <v>-21964353.09</v>
      </c>
      <c r="CK33" s="60">
        <v>0</v>
      </c>
      <c r="CL33" s="60">
        <v>82136622.159183979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16599741.311074082</v>
      </c>
      <c r="E34" s="60">
        <v>15679876.34</v>
      </c>
      <c r="F34" s="60">
        <v>16917565.23</v>
      </c>
      <c r="G34" s="60">
        <v>-1237688.8900000001</v>
      </c>
      <c r="H34" s="60">
        <v>0</v>
      </c>
      <c r="I34" s="60">
        <v>-1554151.6199999996</v>
      </c>
      <c r="J34" s="60">
        <v>-1693054.1799999997</v>
      </c>
      <c r="K34" s="60">
        <v>-18971497.710000001</v>
      </c>
      <c r="L34" s="60">
        <v>17278443.530000001</v>
      </c>
      <c r="M34" s="60">
        <v>138902.55999999997</v>
      </c>
      <c r="N34" s="60">
        <v>378613.98</v>
      </c>
      <c r="O34" s="60">
        <v>-239711.42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2474016.5910740821</v>
      </c>
      <c r="AA34" s="60">
        <v>1393364.2755746446</v>
      </c>
      <c r="AB34" s="60">
        <v>0</v>
      </c>
      <c r="AC34" s="60">
        <v>1080652.3154994373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-15478776.407030687</v>
      </c>
      <c r="AT34" s="60">
        <v>-6160393.0099999998</v>
      </c>
      <c r="AU34" s="60">
        <v>-7134904.9900000002</v>
      </c>
      <c r="AV34" s="60">
        <v>974511.98</v>
      </c>
      <c r="AW34" s="60">
        <v>-2162424.8600000199</v>
      </c>
      <c r="AX34" s="60">
        <v>-2095057.3100000173</v>
      </c>
      <c r="AY34" s="60">
        <v>-50272126.360000014</v>
      </c>
      <c r="AZ34" s="60">
        <v>-28450947.203877665</v>
      </c>
      <c r="BA34" s="60">
        <v>-53155106.338280395</v>
      </c>
      <c r="BB34" s="60">
        <v>0</v>
      </c>
      <c r="BC34" s="60">
        <v>31333927.182158057</v>
      </c>
      <c r="BD34" s="60">
        <v>48177069.049999997</v>
      </c>
      <c r="BE34" s="60">
        <v>-67367.550000002608</v>
      </c>
      <c r="BF34" s="60">
        <v>2333680.2899999972</v>
      </c>
      <c r="BG34" s="60">
        <v>3187227.2252578554</v>
      </c>
      <c r="BH34" s="60">
        <v>843674.91154629691</v>
      </c>
      <c r="BI34" s="60">
        <v>0</v>
      </c>
      <c r="BJ34" s="60">
        <v>-1697221.8468041553</v>
      </c>
      <c r="BK34" s="60">
        <v>-2401047.84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-7155958.5370306661</v>
      </c>
      <c r="BT34" s="60">
        <v>-2501687.63</v>
      </c>
      <c r="BU34" s="60">
        <v>-2355015.4326756448</v>
      </c>
      <c r="BV34" s="60">
        <v>-2513763.2799706785</v>
      </c>
      <c r="BW34" s="60">
        <v>0</v>
      </c>
      <c r="BX34" s="60">
        <v>-8541.0788855000301</v>
      </c>
      <c r="BY34" s="60">
        <v>-17529.802216853339</v>
      </c>
      <c r="BZ34" s="60">
        <v>240775.11000000004</v>
      </c>
      <c r="CA34" s="60">
        <v>-196.42328199001051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1120964.9040433951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796336394.26999986</v>
      </c>
      <c r="E35" s="60">
        <v>691103200.05999994</v>
      </c>
      <c r="F35" s="60">
        <v>784859940.65999997</v>
      </c>
      <c r="G35" s="60">
        <v>-25956636.440000001</v>
      </c>
      <c r="H35" s="60">
        <v>-67800104.159999996</v>
      </c>
      <c r="I35" s="60">
        <v>43161491.850000024</v>
      </c>
      <c r="J35" s="60">
        <v>46443895.720000029</v>
      </c>
      <c r="K35" s="60">
        <v>-550765078.06999993</v>
      </c>
      <c r="L35" s="60">
        <v>597208973.78999996</v>
      </c>
      <c r="M35" s="60">
        <v>-1126884.370000001</v>
      </c>
      <c r="N35" s="60">
        <v>25398957.73</v>
      </c>
      <c r="O35" s="60">
        <v>-26525842.100000001</v>
      </c>
      <c r="P35" s="60">
        <v>-2155519.5</v>
      </c>
      <c r="Q35" s="60">
        <v>43545211.32</v>
      </c>
      <c r="R35" s="60">
        <v>-45700730.82</v>
      </c>
      <c r="S35" s="60">
        <v>-1201550.83</v>
      </c>
      <c r="T35" s="60">
        <v>-1201550.83</v>
      </c>
      <c r="U35" s="60">
        <v>-3202369</v>
      </c>
      <c r="V35" s="60">
        <v>2000818.17</v>
      </c>
      <c r="W35" s="60">
        <v>0</v>
      </c>
      <c r="X35" s="60">
        <v>0</v>
      </c>
      <c r="Y35" s="60">
        <v>0</v>
      </c>
      <c r="Z35" s="60">
        <v>62068383.420000002</v>
      </c>
      <c r="AA35" s="60">
        <v>62068383.420000002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1204869.7700000003</v>
      </c>
      <c r="AN35" s="60">
        <v>2187271.81</v>
      </c>
      <c r="AO35" s="60">
        <v>399301.22</v>
      </c>
      <c r="AP35" s="60">
        <v>0</v>
      </c>
      <c r="AQ35" s="60">
        <v>0</v>
      </c>
      <c r="AR35" s="60">
        <v>-1381703.26</v>
      </c>
      <c r="AS35" s="60">
        <v>-922038595.32499993</v>
      </c>
      <c r="AT35" s="60">
        <v>-630089429.74000001</v>
      </c>
      <c r="AU35" s="60">
        <v>-738660101.83000004</v>
      </c>
      <c r="AV35" s="60">
        <v>108570672.09</v>
      </c>
      <c r="AW35" s="60">
        <v>-34746050.479999885</v>
      </c>
      <c r="AX35" s="60">
        <v>-40068837.389999866</v>
      </c>
      <c r="AY35" s="60">
        <v>-1364618440.0299997</v>
      </c>
      <c r="AZ35" s="60">
        <v>-1210246481.03</v>
      </c>
      <c r="BA35" s="60">
        <v>-1282245995</v>
      </c>
      <c r="BB35" s="60">
        <v>0</v>
      </c>
      <c r="BC35" s="60">
        <v>1127874036</v>
      </c>
      <c r="BD35" s="60">
        <v>1324549602.6399999</v>
      </c>
      <c r="BE35" s="60">
        <v>5322786.9099999815</v>
      </c>
      <c r="BF35" s="60">
        <v>78589092.079999983</v>
      </c>
      <c r="BG35" s="60">
        <v>145210041.07999998</v>
      </c>
      <c r="BH35" s="60">
        <v>0</v>
      </c>
      <c r="BI35" s="60">
        <v>0</v>
      </c>
      <c r="BJ35" s="60">
        <v>-66620949</v>
      </c>
      <c r="BK35" s="60">
        <v>-73266305.170000002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-246650871.20499998</v>
      </c>
      <c r="BT35" s="60">
        <v>-163537672.93999997</v>
      </c>
      <c r="BU35" s="60">
        <v>-52853311.450000003</v>
      </c>
      <c r="BV35" s="60">
        <v>-30110632.4175</v>
      </c>
      <c r="BW35" s="60">
        <v>0</v>
      </c>
      <c r="BX35" s="60">
        <v>-4916094.0275000008</v>
      </c>
      <c r="BY35" s="60">
        <v>0</v>
      </c>
      <c r="BZ35" s="60">
        <v>4766839.63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-10552243.9</v>
      </c>
      <c r="CJ35" s="60">
        <v>-10552243.9</v>
      </c>
      <c r="CK35" s="60">
        <v>0</v>
      </c>
      <c r="CL35" s="60">
        <v>-125702201.05500007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3655535025.0562549</v>
      </c>
      <c r="E37" s="60">
        <v>6701242495.3699999</v>
      </c>
      <c r="F37" s="60">
        <v>7442347613.8500004</v>
      </c>
      <c r="G37" s="60">
        <v>-79601028.010000005</v>
      </c>
      <c r="H37" s="60">
        <v>-661504090.47000003</v>
      </c>
      <c r="I37" s="60">
        <v>-3415497242.3500004</v>
      </c>
      <c r="J37" s="60">
        <v>-3619177034.5</v>
      </c>
      <c r="K37" s="60">
        <v>-7199272147.5900002</v>
      </c>
      <c r="L37" s="60">
        <v>3580095113.0900002</v>
      </c>
      <c r="M37" s="60">
        <v>-141341388.22000003</v>
      </c>
      <c r="N37" s="60">
        <v>127907292.62</v>
      </c>
      <c r="O37" s="60">
        <v>-269248680.84000003</v>
      </c>
      <c r="P37" s="60">
        <v>345021180.37</v>
      </c>
      <c r="Q37" s="60">
        <v>637803862.14999998</v>
      </c>
      <c r="R37" s="60">
        <v>-292782681.77999997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366804441.12625551</v>
      </c>
      <c r="AA37" s="60">
        <v>366804441.12625551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2985330.91</v>
      </c>
      <c r="AK37" s="60">
        <v>2985330.91</v>
      </c>
      <c r="AL37" s="60">
        <v>0</v>
      </c>
      <c r="AM37" s="60">
        <v>0</v>
      </c>
      <c r="AN37" s="60">
        <v>2512150.21</v>
      </c>
      <c r="AO37" s="60">
        <v>-114852.57</v>
      </c>
      <c r="AP37" s="60">
        <v>0</v>
      </c>
      <c r="AQ37" s="60">
        <v>0</v>
      </c>
      <c r="AR37" s="60">
        <v>-2397297.64</v>
      </c>
      <c r="AS37" s="60">
        <v>-3839293182.3843589</v>
      </c>
      <c r="AT37" s="60">
        <v>-2550694085.1899996</v>
      </c>
      <c r="AU37" s="60">
        <v>-2718508803.9699998</v>
      </c>
      <c r="AV37" s="60">
        <v>167814718.78000003</v>
      </c>
      <c r="AW37" s="60">
        <v>-451240129.65999937</v>
      </c>
      <c r="AX37" s="60">
        <v>-484177808.34999943</v>
      </c>
      <c r="AY37" s="60">
        <v>-3638070315.4799991</v>
      </c>
      <c r="AZ37" s="60">
        <v>-3032182212.4899993</v>
      </c>
      <c r="BA37" s="60">
        <v>-4076907717.3399997</v>
      </c>
      <c r="BB37" s="60">
        <v>0</v>
      </c>
      <c r="BC37" s="60">
        <v>3471019614.3499999</v>
      </c>
      <c r="BD37" s="60">
        <v>3153892507.1299996</v>
      </c>
      <c r="BE37" s="60">
        <v>32937678.690000057</v>
      </c>
      <c r="BF37" s="60">
        <v>185944836.88000003</v>
      </c>
      <c r="BG37" s="60">
        <v>156102185.90000001</v>
      </c>
      <c r="BH37" s="60">
        <v>214432920.44</v>
      </c>
      <c r="BI37" s="60">
        <v>0</v>
      </c>
      <c r="BJ37" s="60">
        <v>-184590269.46000001</v>
      </c>
      <c r="BK37" s="60">
        <v>-153007158.18999997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-837358967.53436005</v>
      </c>
      <c r="BT37" s="60">
        <v>-404565401.19999987</v>
      </c>
      <c r="BU37" s="60">
        <v>-304895128.78526992</v>
      </c>
      <c r="BV37" s="60">
        <v>-12641510.828247754</v>
      </c>
      <c r="BW37" s="60">
        <v>0</v>
      </c>
      <c r="BX37" s="60">
        <v>-34420276.169884808</v>
      </c>
      <c r="BY37" s="60">
        <v>-92066209.937159717</v>
      </c>
      <c r="BZ37" s="60">
        <v>33883798.600000001</v>
      </c>
      <c r="CA37" s="60">
        <v>-22654239.213797998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-183758157.32810402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6788545949.4899998</v>
      </c>
      <c r="E38" s="60">
        <v>6178262784.75</v>
      </c>
      <c r="F38" s="60">
        <v>6794247661.6599998</v>
      </c>
      <c r="G38" s="60">
        <v>-638396.37</v>
      </c>
      <c r="H38" s="60">
        <v>-615346480.53999996</v>
      </c>
      <c r="I38" s="60">
        <v>-1106562782.8200002</v>
      </c>
      <c r="J38" s="60">
        <v>-1214343993.4700003</v>
      </c>
      <c r="K38" s="60">
        <v>-7045035678.9499998</v>
      </c>
      <c r="L38" s="60">
        <v>5830691685.4799995</v>
      </c>
      <c r="M38" s="60">
        <v>85186.640000000014</v>
      </c>
      <c r="N38" s="60">
        <v>405296.55</v>
      </c>
      <c r="O38" s="60">
        <v>-320109.90999999997</v>
      </c>
      <c r="P38" s="60">
        <v>107696024.00999993</v>
      </c>
      <c r="Q38" s="60">
        <v>641984789.30999994</v>
      </c>
      <c r="R38" s="60">
        <v>-534288765.30000001</v>
      </c>
      <c r="S38" s="60">
        <v>-29887872.890000004</v>
      </c>
      <c r="T38" s="60">
        <v>-29887872.890000004</v>
      </c>
      <c r="U38" s="60">
        <v>-54921365.700000003</v>
      </c>
      <c r="V38" s="60">
        <v>25033492.809999999</v>
      </c>
      <c r="W38" s="60">
        <v>0</v>
      </c>
      <c r="X38" s="60">
        <v>0</v>
      </c>
      <c r="Y38" s="60">
        <v>0</v>
      </c>
      <c r="Z38" s="60">
        <v>1685432611.5699999</v>
      </c>
      <c r="AA38" s="60">
        <v>1535239409.5799999</v>
      </c>
      <c r="AB38" s="60">
        <v>68510944.090000004</v>
      </c>
      <c r="AC38" s="60">
        <v>93829085.669999987</v>
      </c>
      <c r="AD38" s="60">
        <v>-12146827.77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340649.26</v>
      </c>
      <c r="AK38" s="60">
        <v>340649.26</v>
      </c>
      <c r="AL38" s="60">
        <v>0</v>
      </c>
      <c r="AM38" s="60">
        <v>60960559.620000012</v>
      </c>
      <c r="AN38" s="60">
        <v>64420440.07</v>
      </c>
      <c r="AO38" s="60">
        <v>6083822.4400000004</v>
      </c>
      <c r="AP38" s="60">
        <v>0</v>
      </c>
      <c r="AQ38" s="60">
        <v>0</v>
      </c>
      <c r="AR38" s="60">
        <v>-9543702.8899999931</v>
      </c>
      <c r="AS38" s="60">
        <v>-6577601046.6399994</v>
      </c>
      <c r="AT38" s="60">
        <v>-3850824615.1699996</v>
      </c>
      <c r="AU38" s="60">
        <v>-3943246239.9399996</v>
      </c>
      <c r="AV38" s="60">
        <v>92421624.769999996</v>
      </c>
      <c r="AW38" s="60">
        <v>-1873192480.4100001</v>
      </c>
      <c r="AX38" s="60">
        <v>-1886490724.71</v>
      </c>
      <c r="AY38" s="60">
        <v>-8514722532.5499992</v>
      </c>
      <c r="AZ38" s="60">
        <v>-3319399949.46</v>
      </c>
      <c r="BA38" s="60">
        <v>-11049456025.860001</v>
      </c>
      <c r="BB38" s="60">
        <v>0</v>
      </c>
      <c r="BC38" s="60">
        <v>5854133442.7700005</v>
      </c>
      <c r="BD38" s="60">
        <v>6628231807.8399992</v>
      </c>
      <c r="BE38" s="60">
        <v>13298244.299999952</v>
      </c>
      <c r="BF38" s="60">
        <v>454551766.56999993</v>
      </c>
      <c r="BG38" s="60">
        <v>222594037.42999998</v>
      </c>
      <c r="BH38" s="60">
        <v>543631966.00999999</v>
      </c>
      <c r="BI38" s="60">
        <v>0</v>
      </c>
      <c r="BJ38" s="60">
        <v>-311674236.87</v>
      </c>
      <c r="BK38" s="60">
        <v>-441253522.26999998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-849206357.6500001</v>
      </c>
      <c r="BT38" s="60">
        <v>-549144801.23000014</v>
      </c>
      <c r="BU38" s="60">
        <v>-136684232.36000001</v>
      </c>
      <c r="BV38" s="60">
        <v>-28131855.52</v>
      </c>
      <c r="BW38" s="60">
        <v>0</v>
      </c>
      <c r="BX38" s="60">
        <v>-6248441.8900000006</v>
      </c>
      <c r="BY38" s="60">
        <v>-9734296.4299999997</v>
      </c>
      <c r="BZ38" s="60">
        <v>50049.709999978542</v>
      </c>
      <c r="CA38" s="60">
        <v>-119312779.93000001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-4377593.41</v>
      </c>
      <c r="CJ38" s="60">
        <v>-4381750.12</v>
      </c>
      <c r="CK38" s="60">
        <v>4156.71</v>
      </c>
      <c r="CL38" s="60">
        <v>210944902.85000038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16977222464.996632</v>
      </c>
      <c r="E39" s="60">
        <v>10150486036.26</v>
      </c>
      <c r="F39" s="60">
        <v>12398317054.83</v>
      </c>
      <c r="G39" s="60">
        <v>-1124993602.4000001</v>
      </c>
      <c r="H39" s="60">
        <v>-1122837416.1700001</v>
      </c>
      <c r="I39" s="60">
        <v>3430487051.590003</v>
      </c>
      <c r="J39" s="60">
        <v>3906472836.3600025</v>
      </c>
      <c r="K39" s="60">
        <v>-14575212583.74</v>
      </c>
      <c r="L39" s="60">
        <v>18481685420.100002</v>
      </c>
      <c r="M39" s="60">
        <v>-239534416.58000016</v>
      </c>
      <c r="N39" s="60">
        <v>1209130650.05</v>
      </c>
      <c r="O39" s="60">
        <v>-1448665066.6300001</v>
      </c>
      <c r="P39" s="60">
        <v>-236451368.18999982</v>
      </c>
      <c r="Q39" s="60">
        <v>1313565320.4300001</v>
      </c>
      <c r="R39" s="60">
        <v>-1550016688.6199999</v>
      </c>
      <c r="S39" s="60">
        <v>-2643996684.3099999</v>
      </c>
      <c r="T39" s="60">
        <v>-2643996684.3099999</v>
      </c>
      <c r="U39" s="60">
        <v>-2702643635.25</v>
      </c>
      <c r="V39" s="60">
        <v>58646950.939999998</v>
      </c>
      <c r="W39" s="60">
        <v>0</v>
      </c>
      <c r="X39" s="60">
        <v>0</v>
      </c>
      <c r="Y39" s="60">
        <v>0</v>
      </c>
      <c r="Z39" s="60">
        <v>5679877516.7366295</v>
      </c>
      <c r="AA39" s="60">
        <v>6282854070.6882906</v>
      </c>
      <c r="AB39" s="60">
        <v>564872645.23544502</v>
      </c>
      <c r="AC39" s="60">
        <v>-1243703381.3998353</v>
      </c>
      <c r="AD39" s="60">
        <v>42288467.815075003</v>
      </c>
      <c r="AE39" s="60">
        <v>0</v>
      </c>
      <c r="AF39" s="60">
        <v>33565714.397654995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360368544.71999991</v>
      </c>
      <c r="AN39" s="60">
        <v>1019056428.8299999</v>
      </c>
      <c r="AO39" s="60">
        <v>-27982054.969999999</v>
      </c>
      <c r="AP39" s="60">
        <v>0</v>
      </c>
      <c r="AQ39" s="60">
        <v>0</v>
      </c>
      <c r="AR39" s="60">
        <v>-630705829.13999999</v>
      </c>
      <c r="AS39" s="60">
        <v>-19108534617.141533</v>
      </c>
      <c r="AT39" s="60">
        <v>-11752453747.449997</v>
      </c>
      <c r="AU39" s="60">
        <v>-12873236940.809998</v>
      </c>
      <c r="AV39" s="60">
        <v>1120783193.3600001</v>
      </c>
      <c r="AW39" s="60">
        <v>-4785615890.770009</v>
      </c>
      <c r="AX39" s="60">
        <v>-4408209660.3600082</v>
      </c>
      <c r="AY39" s="60">
        <v>-41285448535.830009</v>
      </c>
      <c r="AZ39" s="60">
        <v>-19423218461.990002</v>
      </c>
      <c r="BA39" s="60">
        <v>-65637714412.360001</v>
      </c>
      <c r="BB39" s="60">
        <v>0</v>
      </c>
      <c r="BC39" s="60">
        <v>43775484338.519997</v>
      </c>
      <c r="BD39" s="60">
        <v>36877238875.470001</v>
      </c>
      <c r="BE39" s="60">
        <v>-377406230.4100008</v>
      </c>
      <c r="BF39" s="60">
        <v>4711993292.1799994</v>
      </c>
      <c r="BG39" s="60">
        <v>2854060496.5299997</v>
      </c>
      <c r="BH39" s="60">
        <v>7220665671.1800003</v>
      </c>
      <c r="BI39" s="60">
        <v>0</v>
      </c>
      <c r="BJ39" s="60">
        <v>-5362732875.5299997</v>
      </c>
      <c r="BK39" s="60">
        <v>-5089399522.5900002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-2458160560.861526</v>
      </c>
      <c r="BT39" s="60">
        <v>-1638285573.904222</v>
      </c>
      <c r="BU39" s="60">
        <v>-317926473.28332603</v>
      </c>
      <c r="BV39" s="60">
        <v>-468229632.83691001</v>
      </c>
      <c r="BW39" s="60">
        <v>0</v>
      </c>
      <c r="BX39" s="60">
        <v>-45817095.266319998</v>
      </c>
      <c r="BY39" s="60">
        <v>-267870495.37726802</v>
      </c>
      <c r="BZ39" s="60">
        <v>279994988.38999999</v>
      </c>
      <c r="CA39" s="60">
        <v>-26278.583480000001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-112304418.05999999</v>
      </c>
      <c r="CJ39" s="60">
        <v>-112304418.05999999</v>
      </c>
      <c r="CK39" s="60">
        <v>0</v>
      </c>
      <c r="CL39" s="60">
        <v>-2131312152.1449013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80189332.800000012</v>
      </c>
      <c r="E40" s="60">
        <v>86632328.200000003</v>
      </c>
      <c r="F40" s="60">
        <v>86822520.640000001</v>
      </c>
      <c r="G40" s="60">
        <v>-190192.44</v>
      </c>
      <c r="H40" s="60">
        <v>0</v>
      </c>
      <c r="I40" s="60">
        <v>-28629156.099999994</v>
      </c>
      <c r="J40" s="60">
        <v>-28629156.099999994</v>
      </c>
      <c r="K40" s="60">
        <v>-87603244.189999998</v>
      </c>
      <c r="L40" s="60">
        <v>58974088.090000004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1517872.44</v>
      </c>
      <c r="T40" s="60">
        <v>1517872.44</v>
      </c>
      <c r="U40" s="60">
        <v>-356332.13</v>
      </c>
      <c r="V40" s="60">
        <v>1874204.57</v>
      </c>
      <c r="W40" s="60">
        <v>0</v>
      </c>
      <c r="X40" s="60">
        <v>0</v>
      </c>
      <c r="Y40" s="60">
        <v>0</v>
      </c>
      <c r="Z40" s="60">
        <v>21189132.789999999</v>
      </c>
      <c r="AA40" s="60">
        <v>14222122.77</v>
      </c>
      <c r="AB40" s="60">
        <v>1016942.72</v>
      </c>
      <c r="AC40" s="60">
        <v>5950067.2999999998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-520844.53</v>
      </c>
      <c r="AN40" s="60">
        <v>-520844.53</v>
      </c>
      <c r="AO40" s="60">
        <v>0</v>
      </c>
      <c r="AP40" s="60">
        <v>0</v>
      </c>
      <c r="AQ40" s="60">
        <v>0</v>
      </c>
      <c r="AR40" s="60">
        <v>0</v>
      </c>
      <c r="AS40" s="60">
        <v>-69396527.170000002</v>
      </c>
      <c r="AT40" s="60">
        <v>-18813449.09</v>
      </c>
      <c r="AU40" s="60">
        <v>-18813449.09</v>
      </c>
      <c r="AV40" s="60">
        <v>0</v>
      </c>
      <c r="AW40" s="60">
        <v>-35302646.289999999</v>
      </c>
      <c r="AX40" s="60">
        <v>-35302646.289999999</v>
      </c>
      <c r="AY40" s="60">
        <v>-100485940.16</v>
      </c>
      <c r="AZ40" s="60">
        <v>-15057094.779999999</v>
      </c>
      <c r="BA40" s="60">
        <v>-145449391.53999999</v>
      </c>
      <c r="BB40" s="60">
        <v>0</v>
      </c>
      <c r="BC40" s="60">
        <v>60020546.159999996</v>
      </c>
      <c r="BD40" s="60">
        <v>65183293.869999997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-15280431.790000001</v>
      </c>
      <c r="BT40" s="60">
        <v>-8674228.5999999996</v>
      </c>
      <c r="BU40" s="60">
        <v>-3399266.7</v>
      </c>
      <c r="BV40" s="60">
        <v>-2377073.14</v>
      </c>
      <c r="BW40" s="60">
        <v>0</v>
      </c>
      <c r="BX40" s="60">
        <v>-585313.48</v>
      </c>
      <c r="BY40" s="60">
        <v>-244549.87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10792805.63000001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1194724027.2650139</v>
      </c>
      <c r="E41" s="60">
        <v>2669776119.7702432</v>
      </c>
      <c r="F41" s="60">
        <v>3562239194.4402432</v>
      </c>
      <c r="G41" s="60">
        <v>-587888425.85000002</v>
      </c>
      <c r="H41" s="60">
        <v>-304574648.81999999</v>
      </c>
      <c r="I41" s="60">
        <v>-1453451386.2999997</v>
      </c>
      <c r="J41" s="60">
        <v>-1147770889.8799996</v>
      </c>
      <c r="K41" s="60">
        <v>-3295950124.2399998</v>
      </c>
      <c r="L41" s="60">
        <v>2148179234.3600001</v>
      </c>
      <c r="M41" s="60">
        <v>-408996084.32000005</v>
      </c>
      <c r="N41" s="60">
        <v>810582459.69999993</v>
      </c>
      <c r="O41" s="60">
        <v>-1219578544.02</v>
      </c>
      <c r="P41" s="60">
        <v>103315587.90000004</v>
      </c>
      <c r="Q41" s="60">
        <v>280766215.22000003</v>
      </c>
      <c r="R41" s="60">
        <v>-177450627.31999999</v>
      </c>
      <c r="S41" s="60">
        <v>-269226660.79999995</v>
      </c>
      <c r="T41" s="60">
        <v>-150004658.44</v>
      </c>
      <c r="U41" s="60">
        <v>-623174688.62</v>
      </c>
      <c r="V41" s="60">
        <v>473170030.18000001</v>
      </c>
      <c r="W41" s="60">
        <v>-119222002.35999992</v>
      </c>
      <c r="X41" s="60">
        <v>173597625.70000002</v>
      </c>
      <c r="Y41" s="60">
        <v>-292819628.05999994</v>
      </c>
      <c r="Z41" s="60">
        <v>237392300.39477029</v>
      </c>
      <c r="AA41" s="60">
        <v>237392300.39477029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10233654.200000001</v>
      </c>
      <c r="AN41" s="60">
        <v>42900048.650000006</v>
      </c>
      <c r="AO41" s="60">
        <v>-44691939.960000001</v>
      </c>
      <c r="AP41" s="60">
        <v>218900.61</v>
      </c>
      <c r="AQ41" s="60">
        <v>0</v>
      </c>
      <c r="AR41" s="60">
        <v>11806644.899999997</v>
      </c>
      <c r="AS41" s="60">
        <v>-1744644133.420001</v>
      </c>
      <c r="AT41" s="60">
        <v>-644936161.86000025</v>
      </c>
      <c r="AU41" s="60">
        <v>-1308134937.8400002</v>
      </c>
      <c r="AV41" s="60">
        <v>663198775.9799999</v>
      </c>
      <c r="AW41" s="60">
        <v>-780761891.0000006</v>
      </c>
      <c r="AX41" s="60">
        <v>-1227956909.4700005</v>
      </c>
      <c r="AY41" s="60">
        <v>-2728296901.6000004</v>
      </c>
      <c r="AZ41" s="60">
        <v>-1024463884.6800002</v>
      </c>
      <c r="BA41" s="60">
        <v>-3824820587.6700001</v>
      </c>
      <c r="BB41" s="60">
        <v>0</v>
      </c>
      <c r="BC41" s="60">
        <v>2120987570.75</v>
      </c>
      <c r="BD41" s="60">
        <v>1500339992.1299999</v>
      </c>
      <c r="BE41" s="60">
        <v>447195018.46999991</v>
      </c>
      <c r="BF41" s="60">
        <v>1125208152.8299999</v>
      </c>
      <c r="BG41" s="60">
        <v>452716524.26999998</v>
      </c>
      <c r="BH41" s="60">
        <v>1545891497.03</v>
      </c>
      <c r="BI41" s="60">
        <v>0</v>
      </c>
      <c r="BJ41" s="60">
        <v>-873399868.47000003</v>
      </c>
      <c r="BK41" s="60">
        <v>-678013134.36000001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-318946080.56000006</v>
      </c>
      <c r="BT41" s="60">
        <v>-245749710.79000002</v>
      </c>
      <c r="BU41" s="60">
        <v>-150778648.90000001</v>
      </c>
      <c r="BV41" s="60">
        <v>-49143573.280000001</v>
      </c>
      <c r="BW41" s="60">
        <v>0</v>
      </c>
      <c r="BX41" s="60">
        <v>-41522156.82</v>
      </c>
      <c r="BY41" s="60">
        <v>-24875956.039999999</v>
      </c>
      <c r="BZ41" s="60">
        <v>193123965.27000001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-549920106.1549871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2271108843.4654136</v>
      </c>
      <c r="E42" s="60">
        <v>1414737339.3400004</v>
      </c>
      <c r="F42" s="60">
        <v>1609597817.7600002</v>
      </c>
      <c r="G42" s="60">
        <v>-75137252.859999999</v>
      </c>
      <c r="H42" s="60">
        <v>-119723225.56</v>
      </c>
      <c r="I42" s="60">
        <v>311764256.21000093</v>
      </c>
      <c r="J42" s="60">
        <v>346556596.09000087</v>
      </c>
      <c r="K42" s="60">
        <v>-1556248629.1999991</v>
      </c>
      <c r="L42" s="60">
        <v>1902805225.29</v>
      </c>
      <c r="M42" s="60">
        <v>6098914.5500000045</v>
      </c>
      <c r="N42" s="60">
        <v>30170464.510000005</v>
      </c>
      <c r="O42" s="60">
        <v>-24071549.960000001</v>
      </c>
      <c r="P42" s="60">
        <v>-40891254.429999948</v>
      </c>
      <c r="Q42" s="60">
        <v>115117522.20000005</v>
      </c>
      <c r="R42" s="60">
        <v>-156008776.63</v>
      </c>
      <c r="S42" s="60">
        <v>3551654.46</v>
      </c>
      <c r="T42" s="60">
        <v>3965617.28</v>
      </c>
      <c r="U42" s="60">
        <v>0</v>
      </c>
      <c r="V42" s="60">
        <v>3965617.28</v>
      </c>
      <c r="W42" s="60">
        <v>-413962.82</v>
      </c>
      <c r="X42" s="60">
        <v>0</v>
      </c>
      <c r="Y42" s="60">
        <v>-413962.82</v>
      </c>
      <c r="Z42" s="60">
        <v>536315341.24541193</v>
      </c>
      <c r="AA42" s="60">
        <v>319692072.37442249</v>
      </c>
      <c r="AB42" s="60">
        <v>204495955.67361525</v>
      </c>
      <c r="AC42" s="60">
        <v>11158822.482400091</v>
      </c>
      <c r="AD42" s="60">
        <v>968490.71497401618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405024.38</v>
      </c>
      <c r="AK42" s="60">
        <v>405024.38</v>
      </c>
      <c r="AL42" s="60">
        <v>0</v>
      </c>
      <c r="AM42" s="60">
        <v>4335227.8300000485</v>
      </c>
      <c r="AN42" s="60">
        <v>15472022.640000021</v>
      </c>
      <c r="AO42" s="60">
        <v>0</v>
      </c>
      <c r="AP42" s="60">
        <v>0</v>
      </c>
      <c r="AQ42" s="60">
        <v>0</v>
      </c>
      <c r="AR42" s="60">
        <v>-11136794.809999973</v>
      </c>
      <c r="AS42" s="60">
        <v>-2052084795.9964194</v>
      </c>
      <c r="AT42" s="60">
        <v>-977882242.18000007</v>
      </c>
      <c r="AU42" s="60">
        <v>-995854390.74000001</v>
      </c>
      <c r="AV42" s="60">
        <v>17972148.560000002</v>
      </c>
      <c r="AW42" s="60">
        <v>-594087356.41000068</v>
      </c>
      <c r="AX42" s="60">
        <v>-593467958.33000064</v>
      </c>
      <c r="AY42" s="60">
        <v>-2312128416.9000006</v>
      </c>
      <c r="AZ42" s="60">
        <v>-1065010371.2800002</v>
      </c>
      <c r="BA42" s="60">
        <v>-2593101060.3000002</v>
      </c>
      <c r="BB42" s="60">
        <v>0</v>
      </c>
      <c r="BC42" s="60">
        <v>1345983014.6800001</v>
      </c>
      <c r="BD42" s="60">
        <v>1718660458.5699999</v>
      </c>
      <c r="BE42" s="60">
        <v>-619398.07999999821</v>
      </c>
      <c r="BF42" s="60">
        <v>85220060.600000009</v>
      </c>
      <c r="BG42" s="60">
        <v>31641417.599999994</v>
      </c>
      <c r="BH42" s="60">
        <v>103114704.87</v>
      </c>
      <c r="BI42" s="60">
        <v>0</v>
      </c>
      <c r="BJ42" s="60">
        <v>-49536061.86999999</v>
      </c>
      <c r="BK42" s="60">
        <v>-85839458.680000007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-419113569.70641875</v>
      </c>
      <c r="BT42" s="60">
        <v>-327337798.97000003</v>
      </c>
      <c r="BU42" s="60">
        <v>-54272813.249999031</v>
      </c>
      <c r="BV42" s="60">
        <v>-37855790.922317341</v>
      </c>
      <c r="BW42" s="60">
        <v>0</v>
      </c>
      <c r="BX42" s="60">
        <v>-4308146.6242394522</v>
      </c>
      <c r="BY42" s="60">
        <v>-3348424.6398628755</v>
      </c>
      <c r="BZ42" s="60">
        <v>8009404.700000003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-61001627.699999996</v>
      </c>
      <c r="CJ42" s="60">
        <v>-61001627.699999996</v>
      </c>
      <c r="CK42" s="60">
        <v>0</v>
      </c>
      <c r="CL42" s="60">
        <v>219024047.46899414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134598.28</v>
      </c>
      <c r="E43" s="60">
        <v>-3901.26</v>
      </c>
      <c r="F43" s="60">
        <v>-3901.26</v>
      </c>
      <c r="G43" s="60">
        <v>0</v>
      </c>
      <c r="H43" s="60">
        <v>0</v>
      </c>
      <c r="I43" s="60">
        <v>49430.6</v>
      </c>
      <c r="J43" s="60">
        <v>49430.6</v>
      </c>
      <c r="K43" s="60">
        <v>-212.54</v>
      </c>
      <c r="L43" s="60">
        <v>49643.14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89068.94</v>
      </c>
      <c r="T43" s="60">
        <v>89068.94</v>
      </c>
      <c r="U43" s="60">
        <v>0</v>
      </c>
      <c r="V43" s="60">
        <v>89068.94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1126717.4183735528</v>
      </c>
      <c r="AT43" s="60">
        <v>-1407321</v>
      </c>
      <c r="AU43" s="60">
        <v>-1407321</v>
      </c>
      <c r="AV43" s="60">
        <v>0</v>
      </c>
      <c r="AW43" s="60">
        <v>2744870.17</v>
      </c>
      <c r="AX43" s="60">
        <v>2744870.17</v>
      </c>
      <c r="AY43" s="60">
        <v>-22500</v>
      </c>
      <c r="AZ43" s="60">
        <v>-22500</v>
      </c>
      <c r="BA43" s="60">
        <v>0</v>
      </c>
      <c r="BB43" s="60">
        <v>0</v>
      </c>
      <c r="BC43" s="60">
        <v>0</v>
      </c>
      <c r="BD43" s="60">
        <v>2767370.17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-210831.75162644711</v>
      </c>
      <c r="BT43" s="60">
        <v>-6278.78</v>
      </c>
      <c r="BU43" s="60">
        <v>-143820.8060999091</v>
      </c>
      <c r="BV43" s="60">
        <v>-57262.511866764733</v>
      </c>
      <c r="BW43" s="60">
        <v>0</v>
      </c>
      <c r="BX43" s="60">
        <v>-483.21410563321592</v>
      </c>
      <c r="BY43" s="60">
        <v>-2986.439554140059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1261315.6983735529</v>
      </c>
    </row>
    <row r="44" spans="1:90">
      <c r="A44" s="43" t="s">
        <v>75</v>
      </c>
      <c r="B44" s="58">
        <v>1052</v>
      </c>
      <c r="C44" s="59" t="s">
        <v>376</v>
      </c>
      <c r="D44" s="60">
        <v>17264069.843171228</v>
      </c>
      <c r="E44" s="60">
        <v>3709123.28</v>
      </c>
      <c r="F44" s="60">
        <v>3709123.28</v>
      </c>
      <c r="G44" s="60">
        <v>0</v>
      </c>
      <c r="H44" s="60">
        <v>0</v>
      </c>
      <c r="I44" s="60">
        <v>-384471.40000000014</v>
      </c>
      <c r="J44" s="60">
        <v>-384471.89000000013</v>
      </c>
      <c r="K44" s="60">
        <v>-2868830.91</v>
      </c>
      <c r="L44" s="60">
        <v>2484359.02</v>
      </c>
      <c r="M44" s="60">
        <v>0.49</v>
      </c>
      <c r="N44" s="60">
        <v>0.49</v>
      </c>
      <c r="O44" s="60">
        <v>0</v>
      </c>
      <c r="P44" s="60">
        <v>0</v>
      </c>
      <c r="Q44" s="60">
        <v>0</v>
      </c>
      <c r="R44" s="60">
        <v>0</v>
      </c>
      <c r="S44" s="60">
        <v>375000</v>
      </c>
      <c r="T44" s="60">
        <v>375000</v>
      </c>
      <c r="U44" s="60">
        <v>-934505</v>
      </c>
      <c r="V44" s="60">
        <v>1309505</v>
      </c>
      <c r="W44" s="60">
        <v>0</v>
      </c>
      <c r="X44" s="60">
        <v>0</v>
      </c>
      <c r="Y44" s="60">
        <v>0</v>
      </c>
      <c r="Z44" s="60">
        <v>13564418.773171226</v>
      </c>
      <c r="AA44" s="60">
        <v>10514178.76182295</v>
      </c>
      <c r="AB44" s="60">
        <v>0</v>
      </c>
      <c r="AC44" s="60">
        <v>0</v>
      </c>
      <c r="AD44" s="60">
        <v>159272.17475817652</v>
      </c>
      <c r="AE44" s="60">
        <v>0</v>
      </c>
      <c r="AF44" s="60">
        <v>0</v>
      </c>
      <c r="AG44" s="60">
        <v>0</v>
      </c>
      <c r="AH44" s="60">
        <v>0</v>
      </c>
      <c r="AI44" s="60">
        <v>2890967.8365900982</v>
      </c>
      <c r="AJ44" s="60">
        <v>0</v>
      </c>
      <c r="AK44" s="60">
        <v>0</v>
      </c>
      <c r="AL44" s="60">
        <v>0</v>
      </c>
      <c r="AM44" s="60">
        <v>-0.81</v>
      </c>
      <c r="AN44" s="60">
        <v>-0.81</v>
      </c>
      <c r="AO44" s="60">
        <v>0</v>
      </c>
      <c r="AP44" s="60">
        <v>0</v>
      </c>
      <c r="AQ44" s="60">
        <v>0</v>
      </c>
      <c r="AR44" s="60">
        <v>0</v>
      </c>
      <c r="AS44" s="60">
        <v>-3994287.661709358</v>
      </c>
      <c r="AT44" s="60">
        <v>-2525019.4900000002</v>
      </c>
      <c r="AU44" s="60">
        <v>-2525180.29</v>
      </c>
      <c r="AV44" s="60">
        <v>160.80000000000001</v>
      </c>
      <c r="AW44" s="60">
        <v>93364.10000000149</v>
      </c>
      <c r="AX44" s="60">
        <v>56845.10000000149</v>
      </c>
      <c r="AY44" s="60">
        <v>-18998432.809999999</v>
      </c>
      <c r="AZ44" s="60">
        <v>-2088549.81</v>
      </c>
      <c r="BA44" s="60">
        <v>-28257702</v>
      </c>
      <c r="BB44" s="60">
        <v>0</v>
      </c>
      <c r="BC44" s="60">
        <v>11347819</v>
      </c>
      <c r="BD44" s="60">
        <v>19055277.91</v>
      </c>
      <c r="BE44" s="60">
        <v>36519</v>
      </c>
      <c r="BF44" s="60">
        <v>36519</v>
      </c>
      <c r="BG44" s="60">
        <v>58332</v>
      </c>
      <c r="BH44" s="60">
        <v>0</v>
      </c>
      <c r="BI44" s="60">
        <v>0</v>
      </c>
      <c r="BJ44" s="60">
        <v>-21813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-1562632.2717093593</v>
      </c>
      <c r="BT44" s="60">
        <v>-498542.28</v>
      </c>
      <c r="BU44" s="60">
        <v>-564386.08905318379</v>
      </c>
      <c r="BV44" s="60">
        <v>-432116.3774823058</v>
      </c>
      <c r="BW44" s="60">
        <v>0</v>
      </c>
      <c r="BX44" s="60">
        <v>-3384.1162176607695</v>
      </c>
      <c r="BY44" s="60">
        <v>-64203.208956208968</v>
      </c>
      <c r="BZ44" s="60">
        <v>-0.2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13269782.181461871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11089618460.110001</v>
      </c>
      <c r="E45" s="60">
        <v>8727825228.3199997</v>
      </c>
      <c r="F45" s="60">
        <v>10479263522.07</v>
      </c>
      <c r="G45" s="60">
        <v>-791090284.99000001</v>
      </c>
      <c r="H45" s="60">
        <v>-960348008.75999999</v>
      </c>
      <c r="I45" s="60">
        <v>-748549823.2799989</v>
      </c>
      <c r="J45" s="60">
        <v>-1539488778.6999989</v>
      </c>
      <c r="K45" s="60">
        <v>-10627977138.42</v>
      </c>
      <c r="L45" s="60">
        <v>9088488359.7200012</v>
      </c>
      <c r="M45" s="60">
        <v>561079475.89999998</v>
      </c>
      <c r="N45" s="60">
        <v>674090728.60000002</v>
      </c>
      <c r="O45" s="60">
        <v>-113011252.70000005</v>
      </c>
      <c r="P45" s="60">
        <v>229859479.51999998</v>
      </c>
      <c r="Q45" s="60">
        <v>954116250.88999999</v>
      </c>
      <c r="R45" s="60">
        <v>-724256771.37</v>
      </c>
      <c r="S45" s="60">
        <v>234903807.06999999</v>
      </c>
      <c r="T45" s="60">
        <v>238111885.16999999</v>
      </c>
      <c r="U45" s="60">
        <v>0</v>
      </c>
      <c r="V45" s="60">
        <v>238111885.16999999</v>
      </c>
      <c r="W45" s="60">
        <v>-3208078.1</v>
      </c>
      <c r="X45" s="60">
        <v>0</v>
      </c>
      <c r="Y45" s="60">
        <v>-3208078.1</v>
      </c>
      <c r="Z45" s="60">
        <v>2954399651.0800004</v>
      </c>
      <c r="AA45" s="60">
        <v>259849181.60999998</v>
      </c>
      <c r="AB45" s="60">
        <v>0</v>
      </c>
      <c r="AC45" s="60">
        <v>2475815353.8900003</v>
      </c>
      <c r="AD45" s="60">
        <v>217800834.88999999</v>
      </c>
      <c r="AE45" s="60">
        <v>0</v>
      </c>
      <c r="AF45" s="60">
        <v>0</v>
      </c>
      <c r="AG45" s="60">
        <v>0</v>
      </c>
      <c r="AH45" s="60">
        <v>934280.69000000006</v>
      </c>
      <c r="AI45" s="60">
        <v>0</v>
      </c>
      <c r="AJ45" s="60">
        <v>0</v>
      </c>
      <c r="AK45" s="60">
        <v>0</v>
      </c>
      <c r="AL45" s="60">
        <v>0</v>
      </c>
      <c r="AM45" s="60">
        <v>-78960403.079999983</v>
      </c>
      <c r="AN45" s="60">
        <v>329693603.29000002</v>
      </c>
      <c r="AO45" s="60">
        <v>-145420613.34</v>
      </c>
      <c r="AP45" s="60">
        <v>0</v>
      </c>
      <c r="AQ45" s="60">
        <v>0</v>
      </c>
      <c r="AR45" s="60">
        <v>-263233393.03</v>
      </c>
      <c r="AS45" s="60">
        <v>-8273823960.3989573</v>
      </c>
      <c r="AT45" s="60">
        <v>-4039370174.7799997</v>
      </c>
      <c r="AU45" s="60">
        <v>-4594991348.9499998</v>
      </c>
      <c r="AV45" s="60">
        <v>555621174.16999996</v>
      </c>
      <c r="AW45" s="60">
        <v>-2873724639.7800007</v>
      </c>
      <c r="AX45" s="60">
        <v>-2820048767.0500011</v>
      </c>
      <c r="AY45" s="60">
        <v>-16414321702.280001</v>
      </c>
      <c r="AZ45" s="60">
        <v>-3981535002.1400003</v>
      </c>
      <c r="BA45" s="60">
        <v>-25221577536.780003</v>
      </c>
      <c r="BB45" s="60">
        <v>0</v>
      </c>
      <c r="BC45" s="60">
        <v>12788790836.640001</v>
      </c>
      <c r="BD45" s="60">
        <v>13594272935.23</v>
      </c>
      <c r="BE45" s="60">
        <v>-53675872.729999781</v>
      </c>
      <c r="BF45" s="60">
        <v>2109359132.1900003</v>
      </c>
      <c r="BG45" s="60">
        <v>705898885.17000008</v>
      </c>
      <c r="BH45" s="60">
        <v>3034284764.5900002</v>
      </c>
      <c r="BI45" s="60">
        <v>0</v>
      </c>
      <c r="BJ45" s="60">
        <v>-1630824517.5699999</v>
      </c>
      <c r="BK45" s="60">
        <v>-2163035004.9200001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-1360729145.8389566</v>
      </c>
      <c r="BT45" s="60">
        <v>-866536924</v>
      </c>
      <c r="BU45" s="60">
        <v>-224197483.54134029</v>
      </c>
      <c r="BV45" s="60">
        <v>-19490455.993026573</v>
      </c>
      <c r="BW45" s="60">
        <v>0</v>
      </c>
      <c r="BX45" s="60">
        <v>-92367821.148949042</v>
      </c>
      <c r="BY45" s="60">
        <v>-141711590.50657144</v>
      </c>
      <c r="BZ45" s="60">
        <v>38335134.799999997</v>
      </c>
      <c r="CA45" s="60">
        <v>-54760005.449069098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2815794499.7110434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2012229593.9099994</v>
      </c>
      <c r="E48" s="60">
        <v>2374065675.5099993</v>
      </c>
      <c r="F48" s="60">
        <v>2707113753.0699997</v>
      </c>
      <c r="G48" s="60">
        <v>-80827571.819999993</v>
      </c>
      <c r="H48" s="60">
        <v>-252220505.74000001</v>
      </c>
      <c r="I48" s="60">
        <v>-986954698.62999964</v>
      </c>
      <c r="J48" s="60">
        <v>-1139570420.6299996</v>
      </c>
      <c r="K48" s="60">
        <v>-2551783915.1399999</v>
      </c>
      <c r="L48" s="60">
        <v>1412213494.5100002</v>
      </c>
      <c r="M48" s="60">
        <v>152615722</v>
      </c>
      <c r="N48" s="60">
        <v>318634642</v>
      </c>
      <c r="O48" s="60">
        <v>-166018920</v>
      </c>
      <c r="P48" s="60">
        <v>0</v>
      </c>
      <c r="Q48" s="60">
        <v>0</v>
      </c>
      <c r="R48" s="60">
        <v>0</v>
      </c>
      <c r="S48" s="60">
        <v>-243558743.44999999</v>
      </c>
      <c r="T48" s="60">
        <v>-243558743.44999999</v>
      </c>
      <c r="U48" s="60">
        <v>-449767906.38999999</v>
      </c>
      <c r="V48" s="60">
        <v>206209162.94</v>
      </c>
      <c r="W48" s="60">
        <v>0</v>
      </c>
      <c r="X48" s="60">
        <v>0</v>
      </c>
      <c r="Y48" s="60">
        <v>0</v>
      </c>
      <c r="Z48" s="60">
        <v>833835539.24999988</v>
      </c>
      <c r="AA48" s="60">
        <v>355894219.19999999</v>
      </c>
      <c r="AB48" s="60">
        <v>0</v>
      </c>
      <c r="AC48" s="60">
        <v>424374494.13</v>
      </c>
      <c r="AD48" s="60">
        <v>53566825.920000002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34841821.230000004</v>
      </c>
      <c r="AN48" s="60">
        <v>34841821.230000004</v>
      </c>
      <c r="AO48" s="60">
        <v>0</v>
      </c>
      <c r="AP48" s="60">
        <v>0</v>
      </c>
      <c r="AQ48" s="60">
        <v>0</v>
      </c>
      <c r="AR48" s="60">
        <v>0</v>
      </c>
      <c r="AS48" s="60">
        <v>-1880444552.4699996</v>
      </c>
      <c r="AT48" s="60">
        <v>-942999199.08999991</v>
      </c>
      <c r="AU48" s="60">
        <v>-1008088619.8599999</v>
      </c>
      <c r="AV48" s="60">
        <v>65089420.770000003</v>
      </c>
      <c r="AW48" s="60">
        <v>-616326181.13999975</v>
      </c>
      <c r="AX48" s="60">
        <v>-627053558.25999975</v>
      </c>
      <c r="AY48" s="60">
        <v>-3501720231.1499996</v>
      </c>
      <c r="AZ48" s="60">
        <v>-1511284305.3599999</v>
      </c>
      <c r="BA48" s="60">
        <v>-4433600026</v>
      </c>
      <c r="BB48" s="60">
        <v>0</v>
      </c>
      <c r="BC48" s="60">
        <v>2443164100.21</v>
      </c>
      <c r="BD48" s="60">
        <v>2874666672.8899999</v>
      </c>
      <c r="BE48" s="60">
        <v>10727377.119999975</v>
      </c>
      <c r="BF48" s="60">
        <v>203600320.39999998</v>
      </c>
      <c r="BG48" s="60">
        <v>133387820</v>
      </c>
      <c r="BH48" s="60">
        <v>210675167.78999999</v>
      </c>
      <c r="BI48" s="60">
        <v>0</v>
      </c>
      <c r="BJ48" s="60">
        <v>-140462667.38999999</v>
      </c>
      <c r="BK48" s="60">
        <v>-192872943.28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-295861917.44999999</v>
      </c>
      <c r="BT48" s="60">
        <v>-164404871.38999999</v>
      </c>
      <c r="BU48" s="60">
        <v>-36000662.32</v>
      </c>
      <c r="BV48" s="60">
        <v>-61761817.190000005</v>
      </c>
      <c r="BW48" s="60">
        <v>0</v>
      </c>
      <c r="BX48" s="60">
        <v>-873695.46000000008</v>
      </c>
      <c r="BY48" s="60">
        <v>-13919733.6</v>
      </c>
      <c r="BZ48" s="60">
        <v>0</v>
      </c>
      <c r="CA48" s="60">
        <v>-18901137.490000002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-25257254.789999999</v>
      </c>
      <c r="CJ48" s="60">
        <v>-25257254.789999999</v>
      </c>
      <c r="CK48" s="60">
        <v>0</v>
      </c>
      <c r="CL48" s="60">
        <v>131785041.43999982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9382714.5299999993</v>
      </c>
      <c r="E49" s="60">
        <v>11446973.869999999</v>
      </c>
      <c r="F49" s="60">
        <v>11446973.869999999</v>
      </c>
      <c r="G49" s="60">
        <v>0</v>
      </c>
      <c r="H49" s="60">
        <v>0</v>
      </c>
      <c r="I49" s="60">
        <v>-375671.83999999985</v>
      </c>
      <c r="J49" s="60">
        <v>-375671.83999999985</v>
      </c>
      <c r="K49" s="60">
        <v>-12980864.890000001</v>
      </c>
      <c r="L49" s="60">
        <v>12605193.050000001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-4307063.3899999997</v>
      </c>
      <c r="T49" s="60">
        <v>-4307063.3899999997</v>
      </c>
      <c r="U49" s="60">
        <v>-4307063.3899999997</v>
      </c>
      <c r="V49" s="60">
        <v>0</v>
      </c>
      <c r="W49" s="60">
        <v>0</v>
      </c>
      <c r="X49" s="60">
        <v>0</v>
      </c>
      <c r="Y49" s="60">
        <v>0</v>
      </c>
      <c r="Z49" s="60">
        <v>2618475.89</v>
      </c>
      <c r="AA49" s="60">
        <v>2532368.96</v>
      </c>
      <c r="AB49" s="60">
        <v>0</v>
      </c>
      <c r="AC49" s="60">
        <v>0</v>
      </c>
      <c r="AD49" s="60">
        <v>86106.93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-7180132.1500000004</v>
      </c>
      <c r="AT49" s="60">
        <v>-562013.52</v>
      </c>
      <c r="AU49" s="60">
        <v>-562013.52</v>
      </c>
      <c r="AV49" s="60">
        <v>0</v>
      </c>
      <c r="AW49" s="60">
        <v>-3923974.1900000013</v>
      </c>
      <c r="AX49" s="60">
        <v>-3923974.1900000013</v>
      </c>
      <c r="AY49" s="60">
        <v>-28957631.890000001</v>
      </c>
      <c r="AZ49" s="60">
        <v>-2558875.9900000002</v>
      </c>
      <c r="BA49" s="60">
        <v>-43695234.189999998</v>
      </c>
      <c r="BB49" s="60">
        <v>0</v>
      </c>
      <c r="BC49" s="60">
        <v>17296478.289999999</v>
      </c>
      <c r="BD49" s="60">
        <v>25033657.699999999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-2617554.34</v>
      </c>
      <c r="BT49" s="60">
        <v>-1814307.64</v>
      </c>
      <c r="BU49" s="60">
        <v>-633385.35</v>
      </c>
      <c r="BV49" s="60">
        <v>-7787.5</v>
      </c>
      <c r="BW49" s="60">
        <v>0</v>
      </c>
      <c r="BX49" s="60">
        <v>-920.79</v>
      </c>
      <c r="BY49" s="60">
        <v>-135905.46</v>
      </c>
      <c r="BZ49" s="60">
        <v>0</v>
      </c>
      <c r="CA49" s="60">
        <v>-25247.599999999999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-76590.100000000006</v>
      </c>
      <c r="CJ49" s="60">
        <v>-76590.100000000006</v>
      </c>
      <c r="CK49" s="60">
        <v>0</v>
      </c>
      <c r="CL49" s="60">
        <v>2202582.379999999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168337783.56999999</v>
      </c>
      <c r="E74" s="60">
        <v>163043410.21000001</v>
      </c>
      <c r="F74" s="60">
        <v>163043410.21000001</v>
      </c>
      <c r="G74" s="60">
        <v>0</v>
      </c>
      <c r="H74" s="60">
        <v>0</v>
      </c>
      <c r="I74" s="60">
        <v>-25119060.010000005</v>
      </c>
      <c r="J74" s="60">
        <v>-25119060.010000005</v>
      </c>
      <c r="K74" s="60">
        <v>-135981788.12</v>
      </c>
      <c r="L74" s="60">
        <v>110862728.11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-2042179.5699999984</v>
      </c>
      <c r="T74" s="60">
        <v>-2042179.5699999984</v>
      </c>
      <c r="U74" s="60">
        <v>-11055319.369999999</v>
      </c>
      <c r="V74" s="60">
        <v>9013139.8000000007</v>
      </c>
      <c r="W74" s="60">
        <v>0</v>
      </c>
      <c r="X74" s="60">
        <v>0</v>
      </c>
      <c r="Y74" s="60">
        <v>0</v>
      </c>
      <c r="Z74" s="60">
        <v>32246449.240000002</v>
      </c>
      <c r="AA74" s="60">
        <v>17793581.900000002</v>
      </c>
      <c r="AB74" s="60">
        <v>3422581.56</v>
      </c>
      <c r="AC74" s="60">
        <v>7234116.0100000007</v>
      </c>
      <c r="AD74" s="60">
        <v>2995100.59</v>
      </c>
      <c r="AE74" s="60">
        <v>0</v>
      </c>
      <c r="AF74" s="60">
        <v>0</v>
      </c>
      <c r="AG74" s="60">
        <v>0</v>
      </c>
      <c r="AH74" s="60">
        <v>801069.18</v>
      </c>
      <c r="AI74" s="60">
        <v>0</v>
      </c>
      <c r="AJ74" s="60">
        <v>209163.7</v>
      </c>
      <c r="AK74" s="60">
        <v>209163.7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-125360040.40000001</v>
      </c>
      <c r="AT74" s="60">
        <v>-98360527.170000017</v>
      </c>
      <c r="AU74" s="60">
        <v>-98364367.310000017</v>
      </c>
      <c r="AV74" s="60">
        <v>3840.14</v>
      </c>
      <c r="AW74" s="60">
        <v>7714604.7100000093</v>
      </c>
      <c r="AX74" s="60">
        <v>7774611.4900000095</v>
      </c>
      <c r="AY74" s="60">
        <v>-389547592.47999996</v>
      </c>
      <c r="AZ74" s="60">
        <v>-310305630.81999999</v>
      </c>
      <c r="BA74" s="60">
        <v>-569881277.69000006</v>
      </c>
      <c r="BB74" s="60">
        <v>0</v>
      </c>
      <c r="BC74" s="60">
        <v>490639316.03000003</v>
      </c>
      <c r="BD74" s="60">
        <v>397322203.96999997</v>
      </c>
      <c r="BE74" s="60">
        <v>-60006.779999999912</v>
      </c>
      <c r="BF74" s="60">
        <v>966095.77</v>
      </c>
      <c r="BG74" s="60">
        <v>51904.07</v>
      </c>
      <c r="BH74" s="60">
        <v>2131012.85</v>
      </c>
      <c r="BI74" s="60">
        <v>0</v>
      </c>
      <c r="BJ74" s="60">
        <v>-1216821.1499999999</v>
      </c>
      <c r="BK74" s="60">
        <v>-1026102.5499999999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-34714117.939999998</v>
      </c>
      <c r="BT74" s="60">
        <v>-25242158.449999999</v>
      </c>
      <c r="BU74" s="60">
        <v>-6775725.9299999997</v>
      </c>
      <c r="BV74" s="60">
        <v>-1593661.51</v>
      </c>
      <c r="BW74" s="60">
        <v>0</v>
      </c>
      <c r="BX74" s="60">
        <v>0</v>
      </c>
      <c r="BY74" s="60">
        <v>-475671.72</v>
      </c>
      <c r="BZ74" s="60">
        <v>0</v>
      </c>
      <c r="CA74" s="60">
        <v>-626900.33000000007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42977743.169999987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-1714107.1350275418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-1714107.1350275418</v>
      </c>
      <c r="BT75" s="60">
        <v>0</v>
      </c>
      <c r="BU75" s="60">
        <v>-1139779.397709819</v>
      </c>
      <c r="BV75" s="60">
        <v>-555872.97587466426</v>
      </c>
      <c r="BW75" s="60">
        <v>0</v>
      </c>
      <c r="BX75" s="60">
        <v>0</v>
      </c>
      <c r="BY75" s="60">
        <v>-2089.4090514904647</v>
      </c>
      <c r="BZ75" s="60">
        <v>0</v>
      </c>
      <c r="CA75" s="60">
        <v>-16365.352391568085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-1714107.1350275418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32388783.740000002</v>
      </c>
      <c r="E76" s="60">
        <v>39529852.170000002</v>
      </c>
      <c r="F76" s="60">
        <v>39529852.170000002</v>
      </c>
      <c r="G76" s="60">
        <v>0</v>
      </c>
      <c r="H76" s="60">
        <v>0</v>
      </c>
      <c r="I76" s="60">
        <v>-19106756.539999999</v>
      </c>
      <c r="J76" s="60">
        <v>-19106756.539999999</v>
      </c>
      <c r="K76" s="60">
        <v>-25206112.669999998</v>
      </c>
      <c r="L76" s="60">
        <v>6099356.1299999999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11965688.110000001</v>
      </c>
      <c r="AA76" s="60">
        <v>9775955.0600000005</v>
      </c>
      <c r="AB76" s="60">
        <v>760016.83</v>
      </c>
      <c r="AC76" s="60">
        <v>1115011.9000000001</v>
      </c>
      <c r="AD76" s="60">
        <v>314704.32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-3554106.5599999996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-3554106.5599999996</v>
      </c>
      <c r="BT76" s="60">
        <v>-1710260.6600000001</v>
      </c>
      <c r="BU76" s="60">
        <v>-1017850.11</v>
      </c>
      <c r="BV76" s="60">
        <v>-261479.30000000002</v>
      </c>
      <c r="BW76" s="60">
        <v>0</v>
      </c>
      <c r="BX76" s="60">
        <v>0</v>
      </c>
      <c r="BY76" s="60">
        <v>-564516.49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28834677.180000003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5627423.25</v>
      </c>
      <c r="E77" s="60">
        <v>7616926.7999999998</v>
      </c>
      <c r="F77" s="60">
        <v>7616926.7999999998</v>
      </c>
      <c r="G77" s="60">
        <v>0</v>
      </c>
      <c r="H77" s="60">
        <v>0</v>
      </c>
      <c r="I77" s="60">
        <v>-3839852.76</v>
      </c>
      <c r="J77" s="60">
        <v>-3839852.76</v>
      </c>
      <c r="K77" s="60">
        <v>-3839852.76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1850349.2100000002</v>
      </c>
      <c r="AA77" s="60">
        <v>1569965.9500000002</v>
      </c>
      <c r="AB77" s="60">
        <v>0</v>
      </c>
      <c r="AC77" s="60">
        <v>149297.66999999998</v>
      </c>
      <c r="AD77" s="60">
        <v>131085.59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-2321894.48</v>
      </c>
      <c r="AT77" s="60">
        <v>0</v>
      </c>
      <c r="AU77" s="60">
        <v>0</v>
      </c>
      <c r="AV77" s="60">
        <v>0</v>
      </c>
      <c r="AW77" s="60">
        <v>-1771455.37</v>
      </c>
      <c r="AX77" s="60">
        <v>-1771455.37</v>
      </c>
      <c r="AY77" s="60">
        <v>-8114141.3199999994</v>
      </c>
      <c r="AZ77" s="60">
        <v>0</v>
      </c>
      <c r="BA77" s="60">
        <v>-12960645.189999999</v>
      </c>
      <c r="BB77" s="60">
        <v>0</v>
      </c>
      <c r="BC77" s="60">
        <v>4846503.87</v>
      </c>
      <c r="BD77" s="60">
        <v>6342685.9499999993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-550439.11</v>
      </c>
      <c r="BT77" s="60">
        <v>-377707.4</v>
      </c>
      <c r="BU77" s="60">
        <v>-97807.75</v>
      </c>
      <c r="BV77" s="60">
        <v>-18246.47</v>
      </c>
      <c r="BW77" s="60">
        <v>0</v>
      </c>
      <c r="BX77" s="60">
        <v>0</v>
      </c>
      <c r="BY77" s="60">
        <v>-56677.49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3305528.77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165203322121.89105</v>
      </c>
      <c r="E78" s="63">
        <v>137241260515.50917</v>
      </c>
      <c r="F78" s="63">
        <v>166381144897.99924</v>
      </c>
      <c r="G78" s="63">
        <v>-14967910890.34</v>
      </c>
      <c r="H78" s="63">
        <v>-14171973492.149998</v>
      </c>
      <c r="I78" s="63">
        <v>-5455942755.009901</v>
      </c>
      <c r="J78" s="63">
        <v>-8385181435.7198982</v>
      </c>
      <c r="K78" s="63">
        <v>-177002651312.45996</v>
      </c>
      <c r="L78" s="63">
        <v>168617469876.73993</v>
      </c>
      <c r="M78" s="63">
        <v>1116417550.1199996</v>
      </c>
      <c r="N78" s="63">
        <v>15754714425.93</v>
      </c>
      <c r="O78" s="63">
        <v>-14638296875.810001</v>
      </c>
      <c r="P78" s="63">
        <v>1812821130.5899997</v>
      </c>
      <c r="Q78" s="63">
        <v>14701791714.719997</v>
      </c>
      <c r="R78" s="63">
        <v>-12888970584.130001</v>
      </c>
      <c r="S78" s="63">
        <v>-2550296273.0799994</v>
      </c>
      <c r="T78" s="63">
        <v>-2685835066.4999995</v>
      </c>
      <c r="U78" s="63">
        <v>-18530455417.169998</v>
      </c>
      <c r="V78" s="63">
        <v>15844620350.670004</v>
      </c>
      <c r="W78" s="63">
        <v>135538793.42000014</v>
      </c>
      <c r="X78" s="63">
        <v>1942227498.3300002</v>
      </c>
      <c r="Y78" s="63">
        <v>-1806688704.9099998</v>
      </c>
      <c r="Z78" s="63">
        <v>33761753014.531746</v>
      </c>
      <c r="AA78" s="63">
        <v>23795795608.45615</v>
      </c>
      <c r="AB78" s="63">
        <v>1571194294.3163271</v>
      </c>
      <c r="AC78" s="63">
        <v>5416673714.202384</v>
      </c>
      <c r="AD78" s="63">
        <v>2146866751.3858397</v>
      </c>
      <c r="AE78" s="63">
        <v>32579285.850012697</v>
      </c>
      <c r="AF78" s="63">
        <v>224872074.87788469</v>
      </c>
      <c r="AG78" s="63">
        <v>522174128.48148847</v>
      </c>
      <c r="AH78" s="63">
        <v>48347043.789999999</v>
      </c>
      <c r="AI78" s="63">
        <v>3250113.1716639167</v>
      </c>
      <c r="AJ78" s="63">
        <v>85077262.689999968</v>
      </c>
      <c r="AK78" s="63">
        <v>85016191.089999974</v>
      </c>
      <c r="AL78" s="63">
        <v>61071.6</v>
      </c>
      <c r="AM78" s="63">
        <v>2121470357.250001</v>
      </c>
      <c r="AN78" s="63">
        <v>3315940059.4500008</v>
      </c>
      <c r="AO78" s="63">
        <v>-380682873.66999996</v>
      </c>
      <c r="AP78" s="63">
        <v>1343636.5899999999</v>
      </c>
      <c r="AQ78" s="63">
        <v>-498774.48</v>
      </c>
      <c r="AR78" s="63">
        <v>-814631690.63999987</v>
      </c>
      <c r="AS78" s="63">
        <v>-175819437149.95416</v>
      </c>
      <c r="AT78" s="63">
        <v>-94311403192.910004</v>
      </c>
      <c r="AU78" s="63">
        <v>-107524151793.43002</v>
      </c>
      <c r="AV78" s="63">
        <v>13212748600.520004</v>
      </c>
      <c r="AW78" s="63">
        <v>-52443318111.449997</v>
      </c>
      <c r="AX78" s="63">
        <v>-55803052293.419991</v>
      </c>
      <c r="AY78" s="63">
        <v>-341121500751.06</v>
      </c>
      <c r="AZ78" s="63">
        <v>-134570084567.48384</v>
      </c>
      <c r="BA78" s="63">
        <v>-472827337603.68817</v>
      </c>
      <c r="BB78" s="63">
        <v>0</v>
      </c>
      <c r="BC78" s="63">
        <v>266275921420.11218</v>
      </c>
      <c r="BD78" s="63">
        <v>285318448457.64014</v>
      </c>
      <c r="BE78" s="63">
        <v>3359734181.9699955</v>
      </c>
      <c r="BF78" s="63">
        <v>42946672054.730019</v>
      </c>
      <c r="BG78" s="63">
        <v>20626066691.655258</v>
      </c>
      <c r="BH78" s="63">
        <v>56956991852.701546</v>
      </c>
      <c r="BI78" s="63">
        <v>0</v>
      </c>
      <c r="BJ78" s="63">
        <v>-34636386489.626808</v>
      </c>
      <c r="BK78" s="63">
        <v>-39586937872.759995</v>
      </c>
      <c r="BL78" s="63">
        <v>-308.97999999999996</v>
      </c>
      <c r="BM78" s="63">
        <v>-308.97999999999996</v>
      </c>
      <c r="BN78" s="63">
        <v>0</v>
      </c>
      <c r="BO78" s="63">
        <v>-38726.89</v>
      </c>
      <c r="BP78" s="63">
        <v>-38726.89</v>
      </c>
      <c r="BQ78" s="63">
        <v>0</v>
      </c>
      <c r="BR78" s="63">
        <v>0</v>
      </c>
      <c r="BS78" s="63">
        <v>-27547075807.443169</v>
      </c>
      <c r="BT78" s="63">
        <v>-16389721719.104221</v>
      </c>
      <c r="BU78" s="63">
        <v>-7416332114.951376</v>
      </c>
      <c r="BV78" s="63">
        <v>-2651795169.1460676</v>
      </c>
      <c r="BW78" s="63">
        <v>-935236.08</v>
      </c>
      <c r="BX78" s="63">
        <v>-963942314.86146593</v>
      </c>
      <c r="BY78" s="63">
        <v>-1189184227.9407647</v>
      </c>
      <c r="BZ78" s="63">
        <v>2407972563.7100005</v>
      </c>
      <c r="CA78" s="63">
        <v>-1343137589.0692749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-1517601002.2809844</v>
      </c>
      <c r="CJ78" s="63">
        <v>-1543950249.0909841</v>
      </c>
      <c r="CK78" s="63">
        <v>26349246.810000002</v>
      </c>
      <c r="CL78" s="63">
        <v>-10616115028.063107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206353990.56</v>
      </c>
      <c r="E80" s="63">
        <v>210190189.18000001</v>
      </c>
      <c r="F80" s="63">
        <v>210190189.18000001</v>
      </c>
      <c r="G80" s="63">
        <v>0</v>
      </c>
      <c r="H80" s="63">
        <v>0</v>
      </c>
      <c r="I80" s="63">
        <v>-48065669.310000002</v>
      </c>
      <c r="J80" s="63">
        <v>-48065669.310000002</v>
      </c>
      <c r="K80" s="63">
        <v>-165027753.54999998</v>
      </c>
      <c r="L80" s="63">
        <v>116962084.23999999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-2042179.5699999984</v>
      </c>
      <c r="T80" s="63">
        <v>-2042179.5699999984</v>
      </c>
      <c r="U80" s="63">
        <v>-11055319.369999999</v>
      </c>
      <c r="V80" s="63">
        <v>9013139.8000000007</v>
      </c>
      <c r="W80" s="63">
        <v>0</v>
      </c>
      <c r="X80" s="63">
        <v>0</v>
      </c>
      <c r="Y80" s="63">
        <v>0</v>
      </c>
      <c r="Z80" s="63">
        <v>46062486.560000002</v>
      </c>
      <c r="AA80" s="63">
        <v>29139502.91</v>
      </c>
      <c r="AB80" s="63">
        <v>4182598.39</v>
      </c>
      <c r="AC80" s="63">
        <v>8498425.5800000019</v>
      </c>
      <c r="AD80" s="63">
        <v>3440890.4999999995</v>
      </c>
      <c r="AE80" s="63">
        <v>0</v>
      </c>
      <c r="AF80" s="63">
        <v>0</v>
      </c>
      <c r="AG80" s="63">
        <v>0</v>
      </c>
      <c r="AH80" s="63">
        <v>801069.18</v>
      </c>
      <c r="AI80" s="63">
        <v>0</v>
      </c>
      <c r="AJ80" s="63">
        <v>209163.7</v>
      </c>
      <c r="AK80" s="63">
        <v>209163.7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-132950148.57502756</v>
      </c>
      <c r="AT80" s="63">
        <v>-98360527.170000017</v>
      </c>
      <c r="AU80" s="63">
        <v>-98364367.310000017</v>
      </c>
      <c r="AV80" s="63">
        <v>3840.14</v>
      </c>
      <c r="AW80" s="63">
        <v>5943149.3400000092</v>
      </c>
      <c r="AX80" s="63">
        <v>6003156.1200000094</v>
      </c>
      <c r="AY80" s="63">
        <v>-397661733.79999995</v>
      </c>
      <c r="AZ80" s="63">
        <v>-310305630.81999999</v>
      </c>
      <c r="BA80" s="63">
        <v>-582841922.88000011</v>
      </c>
      <c r="BB80" s="63">
        <v>0</v>
      </c>
      <c r="BC80" s="63">
        <v>495485819.90000004</v>
      </c>
      <c r="BD80" s="63">
        <v>403664889.91999996</v>
      </c>
      <c r="BE80" s="63">
        <v>-60006.779999999912</v>
      </c>
      <c r="BF80" s="63">
        <v>966095.77</v>
      </c>
      <c r="BG80" s="63">
        <v>51904.07</v>
      </c>
      <c r="BH80" s="63">
        <v>2131012.85</v>
      </c>
      <c r="BI80" s="63">
        <v>0</v>
      </c>
      <c r="BJ80" s="63">
        <v>-1216821.1499999999</v>
      </c>
      <c r="BK80" s="63">
        <v>-1026102.5499999999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-40532770.745027542</v>
      </c>
      <c r="BT80" s="63">
        <v>-27330126.509999998</v>
      </c>
      <c r="BU80" s="63">
        <v>-9031163.1877098177</v>
      </c>
      <c r="BV80" s="63">
        <v>-2429260.2558746641</v>
      </c>
      <c r="BW80" s="63">
        <v>0</v>
      </c>
      <c r="BX80" s="63">
        <v>0</v>
      </c>
      <c r="BY80" s="63">
        <v>-1098955.1090514904</v>
      </c>
      <c r="BZ80" s="63">
        <v>0</v>
      </c>
      <c r="CA80" s="63">
        <v>-643265.6823915682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73403841.984972447</v>
      </c>
    </row>
    <row r="81" spans="1:90" ht="12.75" customHeight="1">
      <c r="A81" s="45" t="s">
        <v>134</v>
      </c>
      <c r="B81" s="62">
        <v>9003</v>
      </c>
      <c r="C81" s="59" t="s">
        <v>383</v>
      </c>
      <c r="D81" s="63">
        <v>165203322121.89105</v>
      </c>
      <c r="E81" s="63">
        <v>137241260515.50917</v>
      </c>
      <c r="F81" s="63">
        <v>166381144897.99924</v>
      </c>
      <c r="G81" s="63">
        <v>-14967910890.34</v>
      </c>
      <c r="H81" s="63">
        <v>-14171973492.149998</v>
      </c>
      <c r="I81" s="63">
        <v>-5455942755.009901</v>
      </c>
      <c r="J81" s="63">
        <v>-8385181435.7198982</v>
      </c>
      <c r="K81" s="63">
        <v>-177002651312.45996</v>
      </c>
      <c r="L81" s="63">
        <v>168617469876.73993</v>
      </c>
      <c r="M81" s="63">
        <v>1116417550.1199996</v>
      </c>
      <c r="N81" s="63">
        <v>15754714425.93</v>
      </c>
      <c r="O81" s="63">
        <v>-14638296875.810001</v>
      </c>
      <c r="P81" s="63">
        <v>1812821130.5899997</v>
      </c>
      <c r="Q81" s="63">
        <v>14701791714.719997</v>
      </c>
      <c r="R81" s="63">
        <v>-12888970584.130001</v>
      </c>
      <c r="S81" s="63">
        <v>-2550296273.0799994</v>
      </c>
      <c r="T81" s="63">
        <v>-2685835066.4999995</v>
      </c>
      <c r="U81" s="63">
        <v>-18530455417.169998</v>
      </c>
      <c r="V81" s="63">
        <v>15844620350.670004</v>
      </c>
      <c r="W81" s="63">
        <v>135538793.42000014</v>
      </c>
      <c r="X81" s="63">
        <v>1942227498.3300002</v>
      </c>
      <c r="Y81" s="63">
        <v>-1806688704.9099998</v>
      </c>
      <c r="Z81" s="63">
        <v>33761753014.531746</v>
      </c>
      <c r="AA81" s="63">
        <v>23795795608.45615</v>
      </c>
      <c r="AB81" s="63">
        <v>1571194294.3163271</v>
      </c>
      <c r="AC81" s="63">
        <v>5416673714.202384</v>
      </c>
      <c r="AD81" s="63">
        <v>2146866751.3858397</v>
      </c>
      <c r="AE81" s="63">
        <v>32579285.850012697</v>
      </c>
      <c r="AF81" s="63">
        <v>224872074.87788469</v>
      </c>
      <c r="AG81" s="63">
        <v>522174128.48148847</v>
      </c>
      <c r="AH81" s="63">
        <v>48347043.789999999</v>
      </c>
      <c r="AI81" s="63">
        <v>3250113.1716639167</v>
      </c>
      <c r="AJ81" s="63">
        <v>85077262.689999968</v>
      </c>
      <c r="AK81" s="63">
        <v>85016191.089999974</v>
      </c>
      <c r="AL81" s="63">
        <v>61071.6</v>
      </c>
      <c r="AM81" s="63">
        <v>2121470357.250001</v>
      </c>
      <c r="AN81" s="63">
        <v>3315940059.4500008</v>
      </c>
      <c r="AO81" s="63">
        <v>-380682873.66999996</v>
      </c>
      <c r="AP81" s="63">
        <v>1343636.5899999999</v>
      </c>
      <c r="AQ81" s="63">
        <v>-498774.48</v>
      </c>
      <c r="AR81" s="63">
        <v>-814631690.63999987</v>
      </c>
      <c r="AS81" s="63">
        <v>-175819437149.95416</v>
      </c>
      <c r="AT81" s="63">
        <v>-94311403192.910004</v>
      </c>
      <c r="AU81" s="63">
        <v>-107524151793.43002</v>
      </c>
      <c r="AV81" s="63">
        <v>13212748600.520004</v>
      </c>
      <c r="AW81" s="63">
        <v>-52443318111.449997</v>
      </c>
      <c r="AX81" s="63">
        <v>-55803052293.419991</v>
      </c>
      <c r="AY81" s="63">
        <v>-341121500751.06</v>
      </c>
      <c r="AZ81" s="63">
        <v>-134570084567.48384</v>
      </c>
      <c r="BA81" s="63">
        <v>-472827337603.68817</v>
      </c>
      <c r="BB81" s="63">
        <v>0</v>
      </c>
      <c r="BC81" s="63">
        <v>266275921420.11218</v>
      </c>
      <c r="BD81" s="63">
        <v>285318448457.64014</v>
      </c>
      <c r="BE81" s="63">
        <v>3359734181.9699955</v>
      </c>
      <c r="BF81" s="63">
        <v>42946672054.730019</v>
      </c>
      <c r="BG81" s="63">
        <v>20626066691.655258</v>
      </c>
      <c r="BH81" s="63">
        <v>56956991852.701546</v>
      </c>
      <c r="BI81" s="63">
        <v>0</v>
      </c>
      <c r="BJ81" s="63">
        <v>-34636386489.626808</v>
      </c>
      <c r="BK81" s="63">
        <v>-39586937872.759995</v>
      </c>
      <c r="BL81" s="63">
        <v>-308.97999999999996</v>
      </c>
      <c r="BM81" s="63">
        <v>-308.97999999999996</v>
      </c>
      <c r="BN81" s="63">
        <v>0</v>
      </c>
      <c r="BO81" s="63">
        <v>-38726.89</v>
      </c>
      <c r="BP81" s="63">
        <v>-38726.89</v>
      </c>
      <c r="BQ81" s="63">
        <v>0</v>
      </c>
      <c r="BR81" s="63">
        <v>0</v>
      </c>
      <c r="BS81" s="63">
        <v>-27547075807.443169</v>
      </c>
      <c r="BT81" s="63">
        <v>-16389721719.104221</v>
      </c>
      <c r="BU81" s="63">
        <v>-7416332114.951376</v>
      </c>
      <c r="BV81" s="63">
        <v>-2651795169.1460676</v>
      </c>
      <c r="BW81" s="63">
        <v>-935236.08</v>
      </c>
      <c r="BX81" s="63">
        <v>-963942314.86146593</v>
      </c>
      <c r="BY81" s="63">
        <v>-1189184227.9407647</v>
      </c>
      <c r="BZ81" s="63">
        <v>2407972563.7100005</v>
      </c>
      <c r="CA81" s="63">
        <v>-1343137589.0692749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-1517601002.2809844</v>
      </c>
      <c r="CJ81" s="63">
        <v>-1543950249.0909841</v>
      </c>
      <c r="CK81" s="63">
        <v>26349246.810000002</v>
      </c>
      <c r="CL81" s="63">
        <v>-10616115028.063107</v>
      </c>
    </row>
    <row r="82" spans="1:90">
      <c r="A82" s="46" t="s">
        <v>136</v>
      </c>
      <c r="B82" s="64"/>
      <c r="C82" s="59" t="s">
        <v>384</v>
      </c>
      <c r="D82" s="63">
        <v>165409676112.45105</v>
      </c>
      <c r="E82" s="63">
        <v>137451450704.68918</v>
      </c>
      <c r="F82" s="63">
        <v>166591335087.17923</v>
      </c>
      <c r="G82" s="63">
        <v>-14967910890.34</v>
      </c>
      <c r="H82" s="63">
        <v>-14171973492.149998</v>
      </c>
      <c r="I82" s="63">
        <v>-5504008424.3199015</v>
      </c>
      <c r="J82" s="63">
        <v>-8433247105.0298986</v>
      </c>
      <c r="K82" s="63">
        <v>-177167679066.00995</v>
      </c>
      <c r="L82" s="63">
        <v>168734431960.97992</v>
      </c>
      <c r="M82" s="63">
        <v>1116417550.1199996</v>
      </c>
      <c r="N82" s="63">
        <v>15754714425.93</v>
      </c>
      <c r="O82" s="63">
        <v>-14638296875.810001</v>
      </c>
      <c r="P82" s="63">
        <v>1812821130.5899997</v>
      </c>
      <c r="Q82" s="63">
        <v>14701791714.719997</v>
      </c>
      <c r="R82" s="63">
        <v>-12888970584.130001</v>
      </c>
      <c r="S82" s="63">
        <v>-2552338452.6499996</v>
      </c>
      <c r="T82" s="63">
        <v>-2687877246.0699997</v>
      </c>
      <c r="U82" s="63">
        <v>-18541510736.539997</v>
      </c>
      <c r="V82" s="63">
        <v>15853633490.470003</v>
      </c>
      <c r="W82" s="63">
        <v>135538793.42000014</v>
      </c>
      <c r="X82" s="63">
        <v>1942227498.3300002</v>
      </c>
      <c r="Y82" s="63">
        <v>-1806688704.9099998</v>
      </c>
      <c r="Z82" s="63">
        <v>33807815501.091747</v>
      </c>
      <c r="AA82" s="63">
        <v>23824935111.36615</v>
      </c>
      <c r="AB82" s="63">
        <v>1575376892.7063272</v>
      </c>
      <c r="AC82" s="63">
        <v>5425172139.7823839</v>
      </c>
      <c r="AD82" s="63">
        <v>2150307641.8858395</v>
      </c>
      <c r="AE82" s="63">
        <v>32579285.850012697</v>
      </c>
      <c r="AF82" s="63">
        <v>224872074.87788469</v>
      </c>
      <c r="AG82" s="63">
        <v>522174128.48148847</v>
      </c>
      <c r="AH82" s="63">
        <v>49148112.969999999</v>
      </c>
      <c r="AI82" s="63">
        <v>3250113.1716639167</v>
      </c>
      <c r="AJ82" s="63">
        <v>85286426.389999971</v>
      </c>
      <c r="AK82" s="63">
        <v>85225354.789999977</v>
      </c>
      <c r="AL82" s="63">
        <v>61071.6</v>
      </c>
      <c r="AM82" s="63">
        <v>2121470357.250001</v>
      </c>
      <c r="AN82" s="63">
        <v>3315940059.4500008</v>
      </c>
      <c r="AO82" s="63">
        <v>-380682873.66999996</v>
      </c>
      <c r="AP82" s="63">
        <v>1343636.5899999999</v>
      </c>
      <c r="AQ82" s="63">
        <v>-498774.48</v>
      </c>
      <c r="AR82" s="63">
        <v>-814631690.63999987</v>
      </c>
      <c r="AS82" s="63">
        <v>-175952387298.52921</v>
      </c>
      <c r="AT82" s="63">
        <v>-94409763720.080002</v>
      </c>
      <c r="AU82" s="63">
        <v>-107622516160.74002</v>
      </c>
      <c r="AV82" s="63">
        <v>13212752440.660004</v>
      </c>
      <c r="AW82" s="63">
        <v>-52437374962.110001</v>
      </c>
      <c r="AX82" s="63">
        <v>-55797049137.299988</v>
      </c>
      <c r="AY82" s="63">
        <v>-341519162484.85999</v>
      </c>
      <c r="AZ82" s="63">
        <v>-134880390198.30385</v>
      </c>
      <c r="BA82" s="63">
        <v>-473410179526.56818</v>
      </c>
      <c r="BB82" s="63">
        <v>0</v>
      </c>
      <c r="BC82" s="63">
        <v>266771407240.01218</v>
      </c>
      <c r="BD82" s="63">
        <v>285722113347.56012</v>
      </c>
      <c r="BE82" s="63">
        <v>3359674175.1899953</v>
      </c>
      <c r="BF82" s="63">
        <v>42947638150.500015</v>
      </c>
      <c r="BG82" s="63">
        <v>20626118595.725258</v>
      </c>
      <c r="BH82" s="63">
        <v>56959122865.551544</v>
      </c>
      <c r="BI82" s="63">
        <v>0</v>
      </c>
      <c r="BJ82" s="63">
        <v>-34637603310.77681</v>
      </c>
      <c r="BK82" s="63">
        <v>-39587963975.309998</v>
      </c>
      <c r="BL82" s="63">
        <v>-308.97999999999996</v>
      </c>
      <c r="BM82" s="63">
        <v>-308.97999999999996</v>
      </c>
      <c r="BN82" s="63">
        <v>0</v>
      </c>
      <c r="BO82" s="63">
        <v>-38726.89</v>
      </c>
      <c r="BP82" s="63">
        <v>-38726.89</v>
      </c>
      <c r="BQ82" s="63">
        <v>0</v>
      </c>
      <c r="BR82" s="63">
        <v>0</v>
      </c>
      <c r="BS82" s="63">
        <v>-27587608578.188194</v>
      </c>
      <c r="BT82" s="63">
        <v>-16417051845.614222</v>
      </c>
      <c r="BU82" s="63">
        <v>-7425363278.1390858</v>
      </c>
      <c r="BV82" s="63">
        <v>-2654224429.4019423</v>
      </c>
      <c r="BW82" s="63">
        <v>-935236.08</v>
      </c>
      <c r="BX82" s="63">
        <v>-963942314.86146593</v>
      </c>
      <c r="BY82" s="63">
        <v>-1190283183.0498161</v>
      </c>
      <c r="BZ82" s="63">
        <v>2407972563.7100005</v>
      </c>
      <c r="CA82" s="63">
        <v>-1343780854.7516665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-1517601002.2809844</v>
      </c>
      <c r="CJ82" s="63">
        <v>-1543950249.0909841</v>
      </c>
      <c r="CK82" s="63">
        <v>26349246.810000002</v>
      </c>
      <c r="CL82" s="63">
        <v>-10542711186.078135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1A45-7F0C-4875-9E11-88A403FE8EDC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10" width="15.7109375" style="4" customWidth="1"/>
    <col min="11" max="11" width="16.42578125" style="4" bestFit="1" customWidth="1"/>
    <col min="12" max="44" width="15.7109375" style="4" customWidth="1"/>
    <col min="45" max="45" width="16.42578125" style="4" bestFit="1" customWidth="1"/>
    <col min="46" max="50" width="15.7109375" style="4" customWidth="1"/>
    <col min="51" max="51" width="16.42578125" style="4" bestFit="1" customWidth="1"/>
    <col min="52" max="52" width="15.7109375" style="4" customWidth="1"/>
    <col min="53" max="53" width="16.42578125" style="4" bestFit="1" customWidth="1"/>
    <col min="54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525</v>
      </c>
      <c r="B2" s="75">
        <v>715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2444088120.52</v>
      </c>
      <c r="E8" s="60">
        <v>3184509079.1199999</v>
      </c>
      <c r="F8" s="60">
        <v>3523384970.77</v>
      </c>
      <c r="G8" s="60">
        <v>-10098758.300000001</v>
      </c>
      <c r="H8" s="60">
        <v>-328777133.35000002</v>
      </c>
      <c r="I8" s="60">
        <v>-1013897829.0699998</v>
      </c>
      <c r="J8" s="60">
        <v>-1487576351.3599999</v>
      </c>
      <c r="K8" s="60">
        <v>-3384138318.3499999</v>
      </c>
      <c r="L8" s="60">
        <v>1896561966.99</v>
      </c>
      <c r="M8" s="60">
        <v>-71724265.299999997</v>
      </c>
      <c r="N8" s="60">
        <v>58527190.409999996</v>
      </c>
      <c r="O8" s="60">
        <v>-130251455.70999999</v>
      </c>
      <c r="P8" s="60">
        <v>545402787.59000003</v>
      </c>
      <c r="Q8" s="60">
        <v>317002721.36000001</v>
      </c>
      <c r="R8" s="60">
        <v>228400066.22999999</v>
      </c>
      <c r="S8" s="60">
        <v>-419766277.31999999</v>
      </c>
      <c r="T8" s="60">
        <v>-260362432.75</v>
      </c>
      <c r="U8" s="60">
        <v>-1423263056.3099999</v>
      </c>
      <c r="V8" s="60">
        <v>1162900623.5599999</v>
      </c>
      <c r="W8" s="60">
        <v>-159403844.56999999</v>
      </c>
      <c r="X8" s="60">
        <v>28552785.899999999</v>
      </c>
      <c r="Y8" s="60">
        <v>-187956630.47</v>
      </c>
      <c r="Z8" s="60">
        <v>689310957.8499999</v>
      </c>
      <c r="AA8" s="60">
        <v>244749296.81</v>
      </c>
      <c r="AB8" s="60">
        <v>9277490.8200000003</v>
      </c>
      <c r="AC8" s="60">
        <v>385685020.44999999</v>
      </c>
      <c r="AD8" s="60">
        <v>49599149.770000003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3932189.9400000051</v>
      </c>
      <c r="AN8" s="60">
        <v>92997815.069999993</v>
      </c>
      <c r="AO8" s="60">
        <v>-31740502.93</v>
      </c>
      <c r="AP8" s="60">
        <v>0</v>
      </c>
      <c r="AQ8" s="60">
        <v>0</v>
      </c>
      <c r="AR8" s="60">
        <v>-57325122.199999988</v>
      </c>
      <c r="AS8" s="60">
        <v>-3624375505.0800009</v>
      </c>
      <c r="AT8" s="60">
        <v>-1783864342.6599998</v>
      </c>
      <c r="AU8" s="60">
        <v>-2642637755.3099999</v>
      </c>
      <c r="AV8" s="60">
        <v>858773412.64999998</v>
      </c>
      <c r="AW8" s="60">
        <v>-1159829378.4100008</v>
      </c>
      <c r="AX8" s="60">
        <v>-672849282.76000023</v>
      </c>
      <c r="AY8" s="60">
        <v>-9225379232.7299995</v>
      </c>
      <c r="AZ8" s="60">
        <v>-3060950396.0299997</v>
      </c>
      <c r="BA8" s="60">
        <v>-12818535249.82</v>
      </c>
      <c r="BB8" s="60">
        <v>0</v>
      </c>
      <c r="BC8" s="60">
        <v>6654106413.1199999</v>
      </c>
      <c r="BD8" s="60">
        <v>8552529949.9699993</v>
      </c>
      <c r="BE8" s="60">
        <v>-486980095.65000057</v>
      </c>
      <c r="BF8" s="60">
        <v>2894222576.9099998</v>
      </c>
      <c r="BG8" s="60">
        <v>867148337.74000013</v>
      </c>
      <c r="BH8" s="60">
        <v>4265870139.5100002</v>
      </c>
      <c r="BI8" s="60">
        <v>0</v>
      </c>
      <c r="BJ8" s="60">
        <v>-2238795900.3400002</v>
      </c>
      <c r="BK8" s="60">
        <v>-3381202672.5600004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-680681784.00999999</v>
      </c>
      <c r="BT8" s="60">
        <v>-224416201.64999998</v>
      </c>
      <c r="BU8" s="60">
        <v>-328849972.52999997</v>
      </c>
      <c r="BV8" s="60">
        <v>-66758895.079999998</v>
      </c>
      <c r="BW8" s="60">
        <v>0</v>
      </c>
      <c r="BX8" s="60">
        <v>0</v>
      </c>
      <c r="BY8" s="60">
        <v>0</v>
      </c>
      <c r="BZ8" s="60">
        <v>16068555.52</v>
      </c>
      <c r="CA8" s="60">
        <v>-76725270.269999996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-1180287384.5600009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7477739856.9700003</v>
      </c>
      <c r="E9" s="60">
        <v>7504165440.0800009</v>
      </c>
      <c r="F9" s="60">
        <v>8903750409.0300007</v>
      </c>
      <c r="G9" s="60">
        <v>-580816898.71000004</v>
      </c>
      <c r="H9" s="60">
        <v>-818768070.24000001</v>
      </c>
      <c r="I9" s="60">
        <v>-1530746704.3800001</v>
      </c>
      <c r="J9" s="60">
        <v>-1926807226.46</v>
      </c>
      <c r="K9" s="60">
        <v>-9124950470.6100006</v>
      </c>
      <c r="L9" s="60">
        <v>7198143244.1500006</v>
      </c>
      <c r="M9" s="60">
        <v>216491974.77000004</v>
      </c>
      <c r="N9" s="60">
        <v>512674017.75</v>
      </c>
      <c r="O9" s="60">
        <v>-296182042.97999996</v>
      </c>
      <c r="P9" s="60">
        <v>179568547.30999994</v>
      </c>
      <c r="Q9" s="60">
        <v>847181526.54999995</v>
      </c>
      <c r="R9" s="60">
        <v>-667612979.24000001</v>
      </c>
      <c r="S9" s="60">
        <v>92983068.559999704</v>
      </c>
      <c r="T9" s="60">
        <v>-6227417.6800003052</v>
      </c>
      <c r="U9" s="60">
        <v>-4611001653.5200005</v>
      </c>
      <c r="V9" s="60">
        <v>4604774235.8400002</v>
      </c>
      <c r="W9" s="60">
        <v>99210486.24000001</v>
      </c>
      <c r="X9" s="60">
        <v>611324800.11000001</v>
      </c>
      <c r="Y9" s="60">
        <v>-512114313.87</v>
      </c>
      <c r="Z9" s="60">
        <v>1327870957.4299998</v>
      </c>
      <c r="AA9" s="60">
        <v>1012513320.4499999</v>
      </c>
      <c r="AB9" s="60">
        <v>0</v>
      </c>
      <c r="AC9" s="60">
        <v>180009478.94</v>
      </c>
      <c r="AD9" s="60">
        <v>58277142.960000001</v>
      </c>
      <c r="AE9" s="60">
        <v>0</v>
      </c>
      <c r="AF9" s="60">
        <v>62417349.5</v>
      </c>
      <c r="AG9" s="60">
        <v>14653665.58</v>
      </c>
      <c r="AH9" s="60">
        <v>0</v>
      </c>
      <c r="AI9" s="60">
        <v>0</v>
      </c>
      <c r="AJ9" s="60">
        <v>5410963.79</v>
      </c>
      <c r="AK9" s="60">
        <v>5410963.79</v>
      </c>
      <c r="AL9" s="60">
        <v>0</v>
      </c>
      <c r="AM9" s="60">
        <v>78056131.48999998</v>
      </c>
      <c r="AN9" s="60">
        <v>66721040.069999985</v>
      </c>
      <c r="AO9" s="60">
        <v>-3097311.15</v>
      </c>
      <c r="AP9" s="60">
        <v>0</v>
      </c>
      <c r="AQ9" s="60">
        <v>0</v>
      </c>
      <c r="AR9" s="60">
        <v>14432402.57</v>
      </c>
      <c r="AS9" s="60">
        <v>-10234205331.319996</v>
      </c>
      <c r="AT9" s="60">
        <v>-4336285141.6800003</v>
      </c>
      <c r="AU9" s="60">
        <v>-4946902495.6300001</v>
      </c>
      <c r="AV9" s="60">
        <v>610617353.94999981</v>
      </c>
      <c r="AW9" s="60">
        <v>-4583169929.0899973</v>
      </c>
      <c r="AX9" s="60">
        <v>-4650855534.079998</v>
      </c>
      <c r="AY9" s="60">
        <v>-29243174421.810001</v>
      </c>
      <c r="AZ9" s="60">
        <v>-8527282864.6099977</v>
      </c>
      <c r="BA9" s="60">
        <v>-47769262458.900002</v>
      </c>
      <c r="BB9" s="60">
        <v>0</v>
      </c>
      <c r="BC9" s="60">
        <v>27053370901.700001</v>
      </c>
      <c r="BD9" s="60">
        <v>24592318887.730003</v>
      </c>
      <c r="BE9" s="60">
        <v>67685604.990000725</v>
      </c>
      <c r="BF9" s="60">
        <v>4655171500.8800001</v>
      </c>
      <c r="BG9" s="60">
        <v>1769802125.0400002</v>
      </c>
      <c r="BH9" s="60">
        <v>7191912615.5</v>
      </c>
      <c r="BI9" s="60">
        <v>0</v>
      </c>
      <c r="BJ9" s="60">
        <v>-4306543239.6600008</v>
      </c>
      <c r="BK9" s="60">
        <v>-4587485895.8899994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-1307961797.0799997</v>
      </c>
      <c r="BT9" s="60">
        <v>-689305114.70999992</v>
      </c>
      <c r="BU9" s="60">
        <v>-379254800.67000002</v>
      </c>
      <c r="BV9" s="60">
        <v>-137909020.81999999</v>
      </c>
      <c r="BW9" s="60">
        <v>0</v>
      </c>
      <c r="BX9" s="60">
        <v>-51893370.689999998</v>
      </c>
      <c r="BY9" s="60">
        <v>-28890192.329999998</v>
      </c>
      <c r="BZ9" s="60">
        <v>74325776.670000017</v>
      </c>
      <c r="CA9" s="60">
        <v>-95035074.530000031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-6788463.4699999997</v>
      </c>
      <c r="CJ9" s="60">
        <v>-6788463.4699999997</v>
      </c>
      <c r="CK9" s="60">
        <v>0</v>
      </c>
      <c r="CL9" s="60">
        <v>-2756465474.3499956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6746235133.54</v>
      </c>
      <c r="E10" s="60">
        <v>4490398501.3199997</v>
      </c>
      <c r="F10" s="60">
        <v>6091969766.9200001</v>
      </c>
      <c r="G10" s="60">
        <v>-1080822709.3699999</v>
      </c>
      <c r="H10" s="60">
        <v>-520748556.23000002</v>
      </c>
      <c r="I10" s="60">
        <v>1759706069.4999998</v>
      </c>
      <c r="J10" s="60">
        <v>1714663926.4499998</v>
      </c>
      <c r="K10" s="60">
        <v>-7191684946.1400003</v>
      </c>
      <c r="L10" s="60">
        <v>8906348872.5900002</v>
      </c>
      <c r="M10" s="60">
        <v>207336461.04000008</v>
      </c>
      <c r="N10" s="60">
        <v>1078683740.6700001</v>
      </c>
      <c r="O10" s="60">
        <v>-871347279.63</v>
      </c>
      <c r="P10" s="60">
        <v>-162294317.99000001</v>
      </c>
      <c r="Q10" s="60">
        <v>626384073.99000001</v>
      </c>
      <c r="R10" s="60">
        <v>-788678391.98000002</v>
      </c>
      <c r="S10" s="60">
        <v>459812761.06000006</v>
      </c>
      <c r="T10" s="60">
        <v>459812761.06000006</v>
      </c>
      <c r="U10" s="60">
        <v>-1035638434.65</v>
      </c>
      <c r="V10" s="60">
        <v>1495451195.71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570.11</v>
      </c>
      <c r="AK10" s="60">
        <v>570.11</v>
      </c>
      <c r="AL10" s="60">
        <v>0</v>
      </c>
      <c r="AM10" s="60">
        <v>36317231.550000004</v>
      </c>
      <c r="AN10" s="60">
        <v>65068100.270000003</v>
      </c>
      <c r="AO10" s="60">
        <v>-6080035.8200000003</v>
      </c>
      <c r="AP10" s="60">
        <v>0</v>
      </c>
      <c r="AQ10" s="60">
        <v>0</v>
      </c>
      <c r="AR10" s="60">
        <v>-22670832.899999999</v>
      </c>
      <c r="AS10" s="60">
        <v>-10118702425.209997</v>
      </c>
      <c r="AT10" s="60">
        <v>-5689152820.5800009</v>
      </c>
      <c r="AU10" s="60">
        <v>-6385553657.7000008</v>
      </c>
      <c r="AV10" s="60">
        <v>696400837.12</v>
      </c>
      <c r="AW10" s="60">
        <v>-2197474589.7199974</v>
      </c>
      <c r="AX10" s="60">
        <v>-2225515342.369997</v>
      </c>
      <c r="AY10" s="60">
        <v>-17117196819.309998</v>
      </c>
      <c r="AZ10" s="60">
        <v>-7453638997.9799995</v>
      </c>
      <c r="BA10" s="60">
        <v>-23433915302.599998</v>
      </c>
      <c r="BB10" s="60">
        <v>0</v>
      </c>
      <c r="BC10" s="60">
        <v>13770357481.27</v>
      </c>
      <c r="BD10" s="60">
        <v>14891681476.940001</v>
      </c>
      <c r="BE10" s="60">
        <v>28040752.649999619</v>
      </c>
      <c r="BF10" s="60">
        <v>2646728057.9299998</v>
      </c>
      <c r="BG10" s="60">
        <v>1232635482.6599998</v>
      </c>
      <c r="BH10" s="60">
        <v>3543319217.8299999</v>
      </c>
      <c r="BI10" s="60">
        <v>0</v>
      </c>
      <c r="BJ10" s="60">
        <v>-2129226642.5599999</v>
      </c>
      <c r="BK10" s="60">
        <v>-2618687305.2800002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-1996542129.4200001</v>
      </c>
      <c r="BT10" s="60">
        <v>-717324753.5200001</v>
      </c>
      <c r="BU10" s="60">
        <v>-970346618.98000002</v>
      </c>
      <c r="BV10" s="60">
        <v>-287201121.64999998</v>
      </c>
      <c r="BW10" s="60">
        <v>0</v>
      </c>
      <c r="BX10" s="60">
        <v>-74269739.150000006</v>
      </c>
      <c r="BY10" s="60">
        <v>-47177820.770000003</v>
      </c>
      <c r="BZ10" s="60">
        <v>99777924.650000006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-235532885.49000001</v>
      </c>
      <c r="CJ10" s="60">
        <v>-244071761.11000001</v>
      </c>
      <c r="CK10" s="60">
        <v>8538875.6199999992</v>
      </c>
      <c r="CL10" s="60">
        <v>-3372467291.6699972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4669424547.6100016</v>
      </c>
      <c r="E11" s="60">
        <v>5136280296.4900007</v>
      </c>
      <c r="F11" s="60">
        <v>5756492476.920001</v>
      </c>
      <c r="G11" s="60">
        <v>-137215528.46000001</v>
      </c>
      <c r="H11" s="60">
        <v>-482996651.97000003</v>
      </c>
      <c r="I11" s="60">
        <v>-1117366471.8000002</v>
      </c>
      <c r="J11" s="60">
        <v>-879051026.5</v>
      </c>
      <c r="K11" s="60">
        <v>-5542396682.6300001</v>
      </c>
      <c r="L11" s="60">
        <v>4663345656.1300001</v>
      </c>
      <c r="M11" s="60">
        <v>-289041255.61000001</v>
      </c>
      <c r="N11" s="60">
        <v>228042874.06999999</v>
      </c>
      <c r="O11" s="60">
        <v>-517084129.68000001</v>
      </c>
      <c r="P11" s="60">
        <v>50725810.310000002</v>
      </c>
      <c r="Q11" s="60">
        <v>471687313.81999999</v>
      </c>
      <c r="R11" s="60">
        <v>-420961503.50999999</v>
      </c>
      <c r="S11" s="60">
        <v>-6039969.869999975</v>
      </c>
      <c r="T11" s="60">
        <v>122283253.47000003</v>
      </c>
      <c r="U11" s="60">
        <v>-1544689213.0799999</v>
      </c>
      <c r="V11" s="60">
        <v>1666972466.55</v>
      </c>
      <c r="W11" s="60">
        <v>-128323223.34</v>
      </c>
      <c r="X11" s="60">
        <v>182132629.91999999</v>
      </c>
      <c r="Y11" s="60">
        <v>-310455853.25999999</v>
      </c>
      <c r="Z11" s="60">
        <v>540546596.38999999</v>
      </c>
      <c r="AA11" s="60">
        <v>267952763.51999998</v>
      </c>
      <c r="AB11" s="60">
        <v>0</v>
      </c>
      <c r="AC11" s="60">
        <v>-76897782.569999993</v>
      </c>
      <c r="AD11" s="60">
        <v>315216643.75999999</v>
      </c>
      <c r="AE11" s="60">
        <v>0</v>
      </c>
      <c r="AF11" s="60">
        <v>0</v>
      </c>
      <c r="AG11" s="60">
        <v>796551.78</v>
      </c>
      <c r="AH11" s="60">
        <v>33478419.899999999</v>
      </c>
      <c r="AI11" s="60">
        <v>0</v>
      </c>
      <c r="AJ11" s="60">
        <v>187.14</v>
      </c>
      <c r="AK11" s="60">
        <v>187.14</v>
      </c>
      <c r="AL11" s="60">
        <v>0</v>
      </c>
      <c r="AM11" s="60">
        <v>116003909.26000001</v>
      </c>
      <c r="AN11" s="60">
        <v>103011314.40000001</v>
      </c>
      <c r="AO11" s="60">
        <v>0</v>
      </c>
      <c r="AP11" s="60">
        <v>0</v>
      </c>
      <c r="AQ11" s="60">
        <v>0</v>
      </c>
      <c r="AR11" s="60">
        <v>12992594.860000001</v>
      </c>
      <c r="AS11" s="60">
        <v>-5529604292.5899982</v>
      </c>
      <c r="AT11" s="60">
        <v>-3134034969.6900001</v>
      </c>
      <c r="AU11" s="60">
        <v>-3375416442.0599999</v>
      </c>
      <c r="AV11" s="60">
        <v>241381472.37</v>
      </c>
      <c r="AW11" s="60">
        <v>-1614058112.3499994</v>
      </c>
      <c r="AX11" s="60">
        <v>-1852245583.3499994</v>
      </c>
      <c r="AY11" s="60">
        <v>-9441073084.2299995</v>
      </c>
      <c r="AZ11" s="60">
        <v>-4780023862.4499998</v>
      </c>
      <c r="BA11" s="60">
        <v>-10730202944.83</v>
      </c>
      <c r="BB11" s="60">
        <v>0</v>
      </c>
      <c r="BC11" s="60">
        <v>6069153723.0500002</v>
      </c>
      <c r="BD11" s="60">
        <v>7588827500.8800001</v>
      </c>
      <c r="BE11" s="60">
        <v>238187471.00000006</v>
      </c>
      <c r="BF11" s="60">
        <v>771255883.92000008</v>
      </c>
      <c r="BG11" s="60">
        <v>316973005.19999999</v>
      </c>
      <c r="BH11" s="60">
        <v>949258402</v>
      </c>
      <c r="BI11" s="60">
        <v>0</v>
      </c>
      <c r="BJ11" s="60">
        <v>-494975523.27999997</v>
      </c>
      <c r="BK11" s="60">
        <v>-533068412.92000002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-673230038.82000005</v>
      </c>
      <c r="BT11" s="60">
        <v>-462422725.88</v>
      </c>
      <c r="BU11" s="60">
        <v>-152843605.53999999</v>
      </c>
      <c r="BV11" s="60">
        <v>-102960495.45</v>
      </c>
      <c r="BW11" s="60">
        <v>-679038.08</v>
      </c>
      <c r="BX11" s="60">
        <v>-5852397.1799999997</v>
      </c>
      <c r="BY11" s="60">
        <v>-20073673.829999998</v>
      </c>
      <c r="BZ11" s="60">
        <v>71601897.140000001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-108281171.73</v>
      </c>
      <c r="CJ11" s="60">
        <v>-109504998.43000001</v>
      </c>
      <c r="CK11" s="60">
        <v>1223826.7</v>
      </c>
      <c r="CL11" s="60">
        <v>-860179744.97999668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8070921956.1747971</v>
      </c>
      <c r="E13" s="60">
        <v>5892083757.4700003</v>
      </c>
      <c r="F13" s="60">
        <v>7114737099.1700001</v>
      </c>
      <c r="G13" s="60">
        <v>-554334618.09000003</v>
      </c>
      <c r="H13" s="60">
        <v>-668318723.61000001</v>
      </c>
      <c r="I13" s="60">
        <v>-99380652.620000601</v>
      </c>
      <c r="J13" s="60">
        <v>115512614.88999939</v>
      </c>
      <c r="K13" s="60">
        <v>-7910166560.7200003</v>
      </c>
      <c r="L13" s="60">
        <v>8025679175.6099997</v>
      </c>
      <c r="M13" s="60">
        <v>-206511137.20000005</v>
      </c>
      <c r="N13" s="60">
        <v>686975173.79999995</v>
      </c>
      <c r="O13" s="60">
        <v>-893486311</v>
      </c>
      <c r="P13" s="60">
        <v>-8382130.3099999428</v>
      </c>
      <c r="Q13" s="60">
        <v>746222136.20000005</v>
      </c>
      <c r="R13" s="60">
        <v>-754604266.50999999</v>
      </c>
      <c r="S13" s="60">
        <v>220816178</v>
      </c>
      <c r="T13" s="60">
        <v>220816178</v>
      </c>
      <c r="U13" s="60">
        <v>0</v>
      </c>
      <c r="V13" s="60">
        <v>220816178</v>
      </c>
      <c r="W13" s="60">
        <v>0</v>
      </c>
      <c r="X13" s="60">
        <v>0</v>
      </c>
      <c r="Y13" s="60">
        <v>0</v>
      </c>
      <c r="Z13" s="60">
        <v>1881545395.2747979</v>
      </c>
      <c r="AA13" s="60">
        <v>1115088306.5930359</v>
      </c>
      <c r="AB13" s="60">
        <v>62120490.821737304</v>
      </c>
      <c r="AC13" s="60">
        <v>368689888.27775425</v>
      </c>
      <c r="AD13" s="60">
        <v>20643318.27952214</v>
      </c>
      <c r="AE13" s="60">
        <v>0</v>
      </c>
      <c r="AF13" s="60">
        <v>2718015.3745067748</v>
      </c>
      <c r="AG13" s="60">
        <v>312285375.92824161</v>
      </c>
      <c r="AH13" s="60">
        <v>0</v>
      </c>
      <c r="AI13" s="60">
        <v>0</v>
      </c>
      <c r="AJ13" s="60">
        <v>1483979.73</v>
      </c>
      <c r="AK13" s="60">
        <v>1483979.73</v>
      </c>
      <c r="AL13" s="60">
        <v>0</v>
      </c>
      <c r="AM13" s="60">
        <v>174373298.31999999</v>
      </c>
      <c r="AN13" s="60">
        <v>165407050.19999999</v>
      </c>
      <c r="AO13" s="60">
        <v>-37915.879999999888</v>
      </c>
      <c r="AP13" s="60">
        <v>0</v>
      </c>
      <c r="AQ13" s="60">
        <v>0</v>
      </c>
      <c r="AR13" s="60">
        <v>9004163.9999999963</v>
      </c>
      <c r="AS13" s="60">
        <v>-8244124268.6333351</v>
      </c>
      <c r="AT13" s="60">
        <v>-4251506559.5699997</v>
      </c>
      <c r="AU13" s="60">
        <v>-4798757472.46</v>
      </c>
      <c r="AV13" s="60">
        <v>547250912.8900001</v>
      </c>
      <c r="AW13" s="60">
        <v>-2426535629.1100006</v>
      </c>
      <c r="AX13" s="60">
        <v>-2541257158.0600004</v>
      </c>
      <c r="AY13" s="60">
        <v>-10576386057.690001</v>
      </c>
      <c r="AZ13" s="60">
        <v>-4619645471.1900005</v>
      </c>
      <c r="BA13" s="60">
        <v>-12400567592</v>
      </c>
      <c r="BB13" s="60">
        <v>0</v>
      </c>
      <c r="BC13" s="60">
        <v>6443827005.5</v>
      </c>
      <c r="BD13" s="60">
        <v>8035128899.6300001</v>
      </c>
      <c r="BE13" s="60">
        <v>114721528.95000005</v>
      </c>
      <c r="BF13" s="60">
        <v>540768404.82000005</v>
      </c>
      <c r="BG13" s="60">
        <v>541736916.99000001</v>
      </c>
      <c r="BH13" s="60">
        <v>243431.5</v>
      </c>
      <c r="BI13" s="60">
        <v>0</v>
      </c>
      <c r="BJ13" s="60">
        <v>-1211943.67</v>
      </c>
      <c r="BK13" s="60">
        <v>-426046875.87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-1504330029.3833354</v>
      </c>
      <c r="BT13" s="60">
        <v>-712211236.53000009</v>
      </c>
      <c r="BU13" s="60">
        <v>-324017440.30506426</v>
      </c>
      <c r="BV13" s="60">
        <v>-207787556.10704497</v>
      </c>
      <c r="BW13" s="60">
        <v>0</v>
      </c>
      <c r="BX13" s="60">
        <v>-31380772.340366874</v>
      </c>
      <c r="BY13" s="60">
        <v>-35253890.978499241</v>
      </c>
      <c r="BZ13" s="60">
        <v>127764270.84999999</v>
      </c>
      <c r="CA13" s="60">
        <v>-321443403.97235984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-61752050.57</v>
      </c>
      <c r="CJ13" s="60">
        <v>-61752050.57</v>
      </c>
      <c r="CK13" s="60">
        <v>0</v>
      </c>
      <c r="CL13" s="60">
        <v>-173202312.45853806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9454763445.1382427</v>
      </c>
      <c r="E14" s="60">
        <v>9651426752.9099998</v>
      </c>
      <c r="F14" s="60">
        <v>11431051665.51</v>
      </c>
      <c r="G14" s="60">
        <v>-742314284.5</v>
      </c>
      <c r="H14" s="60">
        <v>-1037310628.0999999</v>
      </c>
      <c r="I14" s="60">
        <v>-1493832356.069901</v>
      </c>
      <c r="J14" s="60">
        <v>-1815493633.1699009</v>
      </c>
      <c r="K14" s="60">
        <v>-12278436606.8799</v>
      </c>
      <c r="L14" s="60">
        <v>10462942973.709999</v>
      </c>
      <c r="M14" s="60">
        <v>157006691.73000002</v>
      </c>
      <c r="N14" s="60">
        <v>770414803.61000001</v>
      </c>
      <c r="O14" s="60">
        <v>-613408111.88</v>
      </c>
      <c r="P14" s="60">
        <v>164654585.36999989</v>
      </c>
      <c r="Q14" s="60">
        <v>1120812423.4099998</v>
      </c>
      <c r="R14" s="60">
        <v>-956157838.03999996</v>
      </c>
      <c r="S14" s="60">
        <v>-3209656.3600000516</v>
      </c>
      <c r="T14" s="60">
        <v>-6644342.7000000477</v>
      </c>
      <c r="U14" s="60">
        <v>-1941738105.3800001</v>
      </c>
      <c r="V14" s="60">
        <v>1935093762.6800001</v>
      </c>
      <c r="W14" s="60">
        <v>3434686.3399999961</v>
      </c>
      <c r="X14" s="60">
        <v>56438925.479999997</v>
      </c>
      <c r="Y14" s="60">
        <v>-53004239.140000001</v>
      </c>
      <c r="Z14" s="60">
        <v>1237833210.7581415</v>
      </c>
      <c r="AA14" s="60">
        <v>710194949.77974403</v>
      </c>
      <c r="AB14" s="60">
        <v>-4411291.7099680007</v>
      </c>
      <c r="AC14" s="60">
        <v>373002966.6666137</v>
      </c>
      <c r="AD14" s="60">
        <v>156861234.46593601</v>
      </c>
      <c r="AE14" s="60">
        <v>125495.8848</v>
      </c>
      <c r="AF14" s="60">
        <v>788707.95889599994</v>
      </c>
      <c r="AG14" s="60">
        <v>1024658.5926720001</v>
      </c>
      <c r="AH14" s="60">
        <v>0</v>
      </c>
      <c r="AI14" s="60">
        <v>246489.11944799998</v>
      </c>
      <c r="AJ14" s="60">
        <v>5834376.7400000002</v>
      </c>
      <c r="AK14" s="60">
        <v>5834376.7400000002</v>
      </c>
      <c r="AL14" s="60">
        <v>0</v>
      </c>
      <c r="AM14" s="60">
        <v>56711117.160000995</v>
      </c>
      <c r="AN14" s="60">
        <v>66226234.400000997</v>
      </c>
      <c r="AO14" s="60">
        <v>-4109673.19</v>
      </c>
      <c r="AP14" s="60">
        <v>-10</v>
      </c>
      <c r="AQ14" s="60">
        <v>0</v>
      </c>
      <c r="AR14" s="60">
        <v>-5405434.0500000007</v>
      </c>
      <c r="AS14" s="60">
        <v>-10948783748.939993</v>
      </c>
      <c r="AT14" s="60">
        <v>-6078897783.3099995</v>
      </c>
      <c r="AU14" s="60">
        <v>-6542864035.1199999</v>
      </c>
      <c r="AV14" s="60">
        <v>463966251.81</v>
      </c>
      <c r="AW14" s="60">
        <v>-3147419914.5199938</v>
      </c>
      <c r="AX14" s="60">
        <v>-3219359721.4699936</v>
      </c>
      <c r="AY14" s="60">
        <v>-22165505125.059994</v>
      </c>
      <c r="AZ14" s="60">
        <v>-10320360978.29999</v>
      </c>
      <c r="BA14" s="60">
        <v>-24736778256.560001</v>
      </c>
      <c r="BB14" s="60">
        <v>0</v>
      </c>
      <c r="BC14" s="60">
        <v>12891634109.799999</v>
      </c>
      <c r="BD14" s="60">
        <v>18946145403.59</v>
      </c>
      <c r="BE14" s="60">
        <v>71939806.949999809</v>
      </c>
      <c r="BF14" s="60">
        <v>2636011291.71</v>
      </c>
      <c r="BG14" s="60">
        <v>1340571389.0999999</v>
      </c>
      <c r="BH14" s="60">
        <v>2829218781.5999999</v>
      </c>
      <c r="BI14" s="60">
        <v>0</v>
      </c>
      <c r="BJ14" s="60">
        <v>-1533778878.99</v>
      </c>
      <c r="BK14" s="60">
        <v>-2564071484.7600002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-1563161485.5599992</v>
      </c>
      <c r="BT14" s="60">
        <v>-1014289280.289999</v>
      </c>
      <c r="BU14" s="60">
        <v>-412688576.02999997</v>
      </c>
      <c r="BV14" s="60">
        <v>-141605537.09</v>
      </c>
      <c r="BW14" s="60">
        <v>0</v>
      </c>
      <c r="BX14" s="60">
        <v>-49590238.509999998</v>
      </c>
      <c r="BY14" s="60">
        <v>-231163.63</v>
      </c>
      <c r="BZ14" s="60">
        <v>78378045.379999995</v>
      </c>
      <c r="CA14" s="60">
        <v>-23134735.390000001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-159304565.55000001</v>
      </c>
      <c r="CJ14" s="60">
        <v>-159304565.55000001</v>
      </c>
      <c r="CK14" s="60">
        <v>0</v>
      </c>
      <c r="CL14" s="60">
        <v>-1494020303.8017502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2437702086.2250066</v>
      </c>
      <c r="E17" s="60">
        <v>2156792288.3800001</v>
      </c>
      <c r="F17" s="60">
        <v>2823297815.8800001</v>
      </c>
      <c r="G17" s="60">
        <v>-402608179.13</v>
      </c>
      <c r="H17" s="60">
        <v>-263897348.37</v>
      </c>
      <c r="I17" s="60">
        <v>-388206058.71999997</v>
      </c>
      <c r="J17" s="60">
        <v>-612435279.30999994</v>
      </c>
      <c r="K17" s="60">
        <v>-2579583147.8499999</v>
      </c>
      <c r="L17" s="60">
        <v>1967147868.54</v>
      </c>
      <c r="M17" s="60">
        <v>167276839.38999999</v>
      </c>
      <c r="N17" s="60">
        <v>335192001.69</v>
      </c>
      <c r="O17" s="60">
        <v>-167915162.30000001</v>
      </c>
      <c r="P17" s="60">
        <v>56952381.199999988</v>
      </c>
      <c r="Q17" s="60">
        <v>242042052.63</v>
      </c>
      <c r="R17" s="60">
        <v>-185089671.43000001</v>
      </c>
      <c r="S17" s="60">
        <v>-155865220.75</v>
      </c>
      <c r="T17" s="60">
        <v>-155865220.75</v>
      </c>
      <c r="U17" s="60">
        <v>-162569028.06</v>
      </c>
      <c r="V17" s="60">
        <v>6703807.3099999996</v>
      </c>
      <c r="W17" s="60">
        <v>0</v>
      </c>
      <c r="X17" s="60">
        <v>0</v>
      </c>
      <c r="Y17" s="60">
        <v>0</v>
      </c>
      <c r="Z17" s="60">
        <v>765236546.53500605</v>
      </c>
      <c r="AA17" s="60">
        <v>385161721.08250201</v>
      </c>
      <c r="AB17" s="60">
        <v>66080978.798015997</v>
      </c>
      <c r="AC17" s="60">
        <v>313993846.65448797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93660.63</v>
      </c>
      <c r="AK17" s="60">
        <v>93660.63</v>
      </c>
      <c r="AL17" s="60">
        <v>0</v>
      </c>
      <c r="AM17" s="60">
        <v>59650870.150000006</v>
      </c>
      <c r="AN17" s="60">
        <v>171826419.66</v>
      </c>
      <c r="AO17" s="60">
        <v>-28573981.82</v>
      </c>
      <c r="AP17" s="60">
        <v>0</v>
      </c>
      <c r="AQ17" s="60">
        <v>0</v>
      </c>
      <c r="AR17" s="60">
        <v>-83601567.689999998</v>
      </c>
      <c r="AS17" s="60">
        <v>-2701924268.8920217</v>
      </c>
      <c r="AT17" s="60">
        <v>-1461311044.2700005</v>
      </c>
      <c r="AU17" s="60">
        <v>-1702463015.4700005</v>
      </c>
      <c r="AV17" s="60">
        <v>241151971.19999999</v>
      </c>
      <c r="AW17" s="60">
        <v>-754958643.8599999</v>
      </c>
      <c r="AX17" s="60">
        <v>-322774365.51000023</v>
      </c>
      <c r="AY17" s="60">
        <v>-6225676315.9399996</v>
      </c>
      <c r="AZ17" s="60">
        <v>-3196732494.5600004</v>
      </c>
      <c r="BA17" s="60">
        <v>-10288163092.01</v>
      </c>
      <c r="BB17" s="60">
        <v>0</v>
      </c>
      <c r="BC17" s="60">
        <v>7259219270.6300001</v>
      </c>
      <c r="BD17" s="60">
        <v>5902901950.4299994</v>
      </c>
      <c r="BE17" s="60">
        <v>-432184278.34999967</v>
      </c>
      <c r="BF17" s="60">
        <v>510311414.43000031</v>
      </c>
      <c r="BG17" s="60">
        <v>451768179.60000002</v>
      </c>
      <c r="BH17" s="60">
        <v>1657465567.1800001</v>
      </c>
      <c r="BI17" s="60">
        <v>0</v>
      </c>
      <c r="BJ17" s="60">
        <v>-1598922332.3499999</v>
      </c>
      <c r="BK17" s="60">
        <v>-942495692.77999997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-485654580.76202154</v>
      </c>
      <c r="BT17" s="60">
        <v>-225478241.8799997</v>
      </c>
      <c r="BU17" s="60">
        <v>-105683145.03353998</v>
      </c>
      <c r="BV17" s="60">
        <v>-123157351.17592396</v>
      </c>
      <c r="BW17" s="60">
        <v>0</v>
      </c>
      <c r="BX17" s="60">
        <v>-1333138.3727059998</v>
      </c>
      <c r="BY17" s="60">
        <v>-28211046.739851996</v>
      </c>
      <c r="BZ17" s="60">
        <v>41803186.600000009</v>
      </c>
      <c r="CA17" s="60">
        <v>-43594844.159999996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-264222182.66701508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-61071.6</v>
      </c>
      <c r="AL18" s="60">
        <v>61071.6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-2500241.4900000016</v>
      </c>
      <c r="AT18" s="60">
        <v>-2046921.78</v>
      </c>
      <c r="AU18" s="60">
        <v>-2051679.47</v>
      </c>
      <c r="AV18" s="60">
        <v>4757.6899999999441</v>
      </c>
      <c r="AW18" s="60">
        <v>-438752.94000000181</v>
      </c>
      <c r="AX18" s="60">
        <v>-433995.24000000209</v>
      </c>
      <c r="AY18" s="60">
        <v>-15858990.390000002</v>
      </c>
      <c r="AZ18" s="60">
        <v>-15858990.390000002</v>
      </c>
      <c r="BA18" s="60">
        <v>0</v>
      </c>
      <c r="BB18" s="60">
        <v>0</v>
      </c>
      <c r="BC18" s="60">
        <v>0</v>
      </c>
      <c r="BD18" s="60">
        <v>15424995.15</v>
      </c>
      <c r="BE18" s="60">
        <v>-4757.6999999996988</v>
      </c>
      <c r="BF18" s="60">
        <v>39016.570000000298</v>
      </c>
      <c r="BG18" s="60">
        <v>39016.570000000298</v>
      </c>
      <c r="BH18" s="60">
        <v>0</v>
      </c>
      <c r="BI18" s="60">
        <v>0</v>
      </c>
      <c r="BJ18" s="60">
        <v>0</v>
      </c>
      <c r="BK18" s="60">
        <v>-43774.27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-14566.77</v>
      </c>
      <c r="BT18" s="60">
        <v>0</v>
      </c>
      <c r="BU18" s="60">
        <v>-9335.76</v>
      </c>
      <c r="BV18" s="60">
        <v>-2242.19</v>
      </c>
      <c r="BW18" s="60">
        <v>0</v>
      </c>
      <c r="BX18" s="60">
        <v>-258.47000000000003</v>
      </c>
      <c r="BY18" s="60">
        <v>-2730.35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-2500241.4900000016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1744809979.24</v>
      </c>
      <c r="E20" s="60">
        <v>1154656867.3299999</v>
      </c>
      <c r="F20" s="60">
        <v>1355945057.6199999</v>
      </c>
      <c r="G20" s="60">
        <v>-74741008.730000004</v>
      </c>
      <c r="H20" s="60">
        <v>-126547181.56</v>
      </c>
      <c r="I20" s="60">
        <v>547354699.1700002</v>
      </c>
      <c r="J20" s="60">
        <v>614974677.75000024</v>
      </c>
      <c r="K20" s="60">
        <v>-1957104653.3599999</v>
      </c>
      <c r="L20" s="60">
        <v>2572079331.1100001</v>
      </c>
      <c r="M20" s="60">
        <v>-12476249.86999999</v>
      </c>
      <c r="N20" s="60">
        <v>91299783.900000006</v>
      </c>
      <c r="O20" s="60">
        <v>-103776033.77</v>
      </c>
      <c r="P20" s="60">
        <v>-55143728.710000008</v>
      </c>
      <c r="Q20" s="60">
        <v>182226792.78999999</v>
      </c>
      <c r="R20" s="60">
        <v>-237370521.5</v>
      </c>
      <c r="S20" s="60">
        <v>7155884</v>
      </c>
      <c r="T20" s="60">
        <v>7155884</v>
      </c>
      <c r="U20" s="60">
        <v>-242460550</v>
      </c>
      <c r="V20" s="60">
        <v>249616434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-12159.26</v>
      </c>
      <c r="AK20" s="60">
        <v>-12159.26</v>
      </c>
      <c r="AL20" s="60">
        <v>0</v>
      </c>
      <c r="AM20" s="60">
        <v>35654688</v>
      </c>
      <c r="AN20" s="60">
        <v>35030160</v>
      </c>
      <c r="AO20" s="60">
        <v>-726632</v>
      </c>
      <c r="AP20" s="60">
        <v>0</v>
      </c>
      <c r="AQ20" s="60">
        <v>0</v>
      </c>
      <c r="AR20" s="60">
        <v>1351160</v>
      </c>
      <c r="AS20" s="60">
        <v>-2605284057.9400001</v>
      </c>
      <c r="AT20" s="60">
        <v>-1509925063.8499999</v>
      </c>
      <c r="AU20" s="60">
        <v>-1598515231.8499999</v>
      </c>
      <c r="AV20" s="60">
        <v>88590167.999999985</v>
      </c>
      <c r="AW20" s="60">
        <v>-565518456.44999993</v>
      </c>
      <c r="AX20" s="60">
        <v>-621051503.0999999</v>
      </c>
      <c r="AY20" s="60">
        <v>-4409943580.04</v>
      </c>
      <c r="AZ20" s="60">
        <v>-1791655509.75</v>
      </c>
      <c r="BA20" s="60">
        <v>-5774411458.8800001</v>
      </c>
      <c r="BB20" s="60">
        <v>0</v>
      </c>
      <c r="BC20" s="60">
        <v>3156123388.5900002</v>
      </c>
      <c r="BD20" s="60">
        <v>3788892076.9400001</v>
      </c>
      <c r="BE20" s="60">
        <v>55533046.649999976</v>
      </c>
      <c r="BF20" s="60">
        <v>408436816.92999995</v>
      </c>
      <c r="BG20" s="60">
        <v>97564329.75999999</v>
      </c>
      <c r="BH20" s="60">
        <v>603183934.42999995</v>
      </c>
      <c r="BI20" s="60">
        <v>0</v>
      </c>
      <c r="BJ20" s="60">
        <v>-292311447.25999999</v>
      </c>
      <c r="BK20" s="60">
        <v>-352903770.27999997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-477785563.32000005</v>
      </c>
      <c r="BT20" s="60">
        <v>-197818906.59999999</v>
      </c>
      <c r="BU20" s="60">
        <v>-201384050.52000001</v>
      </c>
      <c r="BV20" s="60">
        <v>-25442716.219999999</v>
      </c>
      <c r="BW20" s="60">
        <v>-158853.96</v>
      </c>
      <c r="BX20" s="60">
        <v>-16246779.58</v>
      </c>
      <c r="BY20" s="60">
        <v>-51277687.229999997</v>
      </c>
      <c r="BZ20" s="60">
        <v>14512560.58</v>
      </c>
      <c r="CA20" s="60">
        <v>30870.21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-52054974.32</v>
      </c>
      <c r="CJ20" s="60">
        <v>-52054974.32</v>
      </c>
      <c r="CK20" s="60">
        <v>0</v>
      </c>
      <c r="CL20" s="60">
        <v>-860474078.70000005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3552526230.3099995</v>
      </c>
      <c r="E21" s="60">
        <v>3130859544.8799996</v>
      </c>
      <c r="F21" s="60">
        <v>3468698572.7199998</v>
      </c>
      <c r="G21" s="60">
        <v>-12770147.710000001</v>
      </c>
      <c r="H21" s="60">
        <v>-325068880.13</v>
      </c>
      <c r="I21" s="60">
        <v>-702928000.21000004</v>
      </c>
      <c r="J21" s="60">
        <v>-786644493.73000002</v>
      </c>
      <c r="K21" s="60">
        <v>-3883362424.79</v>
      </c>
      <c r="L21" s="60">
        <v>3096717931.0599999</v>
      </c>
      <c r="M21" s="60">
        <v>8448486.4299999997</v>
      </c>
      <c r="N21" s="60">
        <v>9824116.25</v>
      </c>
      <c r="O21" s="60">
        <v>-1375629.82</v>
      </c>
      <c r="P21" s="60">
        <v>75268007.089999974</v>
      </c>
      <c r="Q21" s="60">
        <v>364560083.63999999</v>
      </c>
      <c r="R21" s="60">
        <v>-289292076.55000001</v>
      </c>
      <c r="S21" s="60">
        <v>12175836.289999999</v>
      </c>
      <c r="T21" s="60">
        <v>12175836.289999999</v>
      </c>
      <c r="U21" s="60">
        <v>0</v>
      </c>
      <c r="V21" s="60">
        <v>12175836.289999999</v>
      </c>
      <c r="W21" s="60">
        <v>0</v>
      </c>
      <c r="X21" s="60">
        <v>0</v>
      </c>
      <c r="Y21" s="60">
        <v>0</v>
      </c>
      <c r="Z21" s="60">
        <v>1102186955.25</v>
      </c>
      <c r="AA21" s="60">
        <v>749333318.53000009</v>
      </c>
      <c r="AB21" s="60">
        <v>0</v>
      </c>
      <c r="AC21" s="60">
        <v>317097269.52999997</v>
      </c>
      <c r="AD21" s="60">
        <v>35756367.189999998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10231894.1</v>
      </c>
      <c r="AN21" s="60">
        <v>13732204.029999999</v>
      </c>
      <c r="AO21" s="60">
        <v>43909.91</v>
      </c>
      <c r="AP21" s="60">
        <v>0</v>
      </c>
      <c r="AQ21" s="60">
        <v>0</v>
      </c>
      <c r="AR21" s="60">
        <v>-3544219.84</v>
      </c>
      <c r="AS21" s="60">
        <v>-2875050242.5100002</v>
      </c>
      <c r="AT21" s="60">
        <v>-994146051.69000018</v>
      </c>
      <c r="AU21" s="60">
        <v>-995024412.05000019</v>
      </c>
      <c r="AV21" s="60">
        <v>878360.36</v>
      </c>
      <c r="AW21" s="60">
        <v>-1476880563.4700003</v>
      </c>
      <c r="AX21" s="60">
        <v>-1452352539.5500002</v>
      </c>
      <c r="AY21" s="60">
        <v>-2500430579.21</v>
      </c>
      <c r="AZ21" s="60">
        <v>-1216177310.7</v>
      </c>
      <c r="BA21" s="60">
        <v>-3238707608.5599999</v>
      </c>
      <c r="BB21" s="60">
        <v>0</v>
      </c>
      <c r="BC21" s="60">
        <v>1954454340.05</v>
      </c>
      <c r="BD21" s="60">
        <v>1048078039.66</v>
      </c>
      <c r="BE21" s="60">
        <v>-24528023.920000002</v>
      </c>
      <c r="BF21" s="60">
        <v>4948155.3400000008</v>
      </c>
      <c r="BG21" s="60">
        <v>4875710.4700000007</v>
      </c>
      <c r="BH21" s="60">
        <v>186051.61</v>
      </c>
      <c r="BI21" s="60">
        <v>0</v>
      </c>
      <c r="BJ21" s="60">
        <v>-113606.74</v>
      </c>
      <c r="BK21" s="60">
        <v>-29476179.260000002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-347581754.39999998</v>
      </c>
      <c r="BT21" s="60">
        <v>-267070100.00999996</v>
      </c>
      <c r="BU21" s="60">
        <v>-57612551.640000001</v>
      </c>
      <c r="BV21" s="60">
        <v>-21669735.109999999</v>
      </c>
      <c r="BW21" s="60">
        <v>0</v>
      </c>
      <c r="BX21" s="60">
        <v>-606454.81999999995</v>
      </c>
      <c r="BY21" s="60">
        <v>-1300602.98</v>
      </c>
      <c r="BZ21" s="60">
        <v>677690.15999999992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-56441872.950000003</v>
      </c>
      <c r="CJ21" s="60">
        <v>-56441872.950000003</v>
      </c>
      <c r="CK21" s="60">
        <v>0</v>
      </c>
      <c r="CL21" s="60">
        <v>677475987.79999924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6905421434.6999998</v>
      </c>
      <c r="E22" s="60">
        <v>5634305160.9200001</v>
      </c>
      <c r="F22" s="60">
        <v>7573233769.0900002</v>
      </c>
      <c r="G22" s="60">
        <v>-1321890078.8199997</v>
      </c>
      <c r="H22" s="60">
        <v>-617038529.35000002</v>
      </c>
      <c r="I22" s="60">
        <v>464865526.19999993</v>
      </c>
      <c r="J22" s="60">
        <v>269600364.07999992</v>
      </c>
      <c r="K22" s="60">
        <v>-8653177318.2600002</v>
      </c>
      <c r="L22" s="60">
        <v>8922777682.3400002</v>
      </c>
      <c r="M22" s="60">
        <v>235661704.47000003</v>
      </c>
      <c r="N22" s="60">
        <v>1289670523.5</v>
      </c>
      <c r="O22" s="60">
        <v>-1054008819.03</v>
      </c>
      <c r="P22" s="60">
        <v>-40396542.350000024</v>
      </c>
      <c r="Q22" s="60">
        <v>718198479.11000001</v>
      </c>
      <c r="R22" s="60">
        <v>-758595021.46000004</v>
      </c>
      <c r="S22" s="60">
        <v>553164922.62999988</v>
      </c>
      <c r="T22" s="60">
        <v>243057472.33999991</v>
      </c>
      <c r="U22" s="60">
        <v>-1089140261.6600001</v>
      </c>
      <c r="V22" s="60">
        <v>1332197734</v>
      </c>
      <c r="W22" s="60">
        <v>310107450.29000002</v>
      </c>
      <c r="X22" s="60">
        <v>361557569.29000002</v>
      </c>
      <c r="Y22" s="60">
        <v>-51450119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2866296.3</v>
      </c>
      <c r="AK22" s="60">
        <v>2866296.3</v>
      </c>
      <c r="AL22" s="60">
        <v>0</v>
      </c>
      <c r="AM22" s="60">
        <v>250219528.65000004</v>
      </c>
      <c r="AN22" s="60">
        <v>-7108934</v>
      </c>
      <c r="AO22" s="60">
        <v>3366.77</v>
      </c>
      <c r="AP22" s="60">
        <v>0</v>
      </c>
      <c r="AQ22" s="60">
        <v>0</v>
      </c>
      <c r="AR22" s="60">
        <v>257325095.88000003</v>
      </c>
      <c r="AS22" s="60">
        <v>-7993089570.5880775</v>
      </c>
      <c r="AT22" s="60">
        <v>-6404682908.4700003</v>
      </c>
      <c r="AU22" s="60">
        <v>-7437210001.9700003</v>
      </c>
      <c r="AV22" s="60">
        <v>1032527093.5000001</v>
      </c>
      <c r="AW22" s="60">
        <v>-547671490.09999895</v>
      </c>
      <c r="AX22" s="60">
        <v>-442454023.09999847</v>
      </c>
      <c r="AY22" s="60">
        <v>-19596539186.910004</v>
      </c>
      <c r="AZ22" s="60">
        <v>-7419271806.2200012</v>
      </c>
      <c r="BA22" s="60">
        <v>-30424641463.27</v>
      </c>
      <c r="BB22" s="60">
        <v>0</v>
      </c>
      <c r="BC22" s="60">
        <v>18247374082.580002</v>
      </c>
      <c r="BD22" s="60">
        <v>19154085163.810005</v>
      </c>
      <c r="BE22" s="60">
        <v>-105217467.00000048</v>
      </c>
      <c r="BF22" s="60">
        <v>3102366072.77</v>
      </c>
      <c r="BG22" s="60">
        <v>1395081101.9400001</v>
      </c>
      <c r="BH22" s="60">
        <v>4596062102.8999996</v>
      </c>
      <c r="BI22" s="60">
        <v>0</v>
      </c>
      <c r="BJ22" s="60">
        <v>-2888777132.0700002</v>
      </c>
      <c r="BK22" s="60">
        <v>-3207583539.7700005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-1040735172.018078</v>
      </c>
      <c r="BT22" s="60">
        <v>-764948176.75000012</v>
      </c>
      <c r="BU22" s="60">
        <v>-264875615.73947433</v>
      </c>
      <c r="BV22" s="60">
        <v>-10419591.172747742</v>
      </c>
      <c r="BW22" s="60">
        <v>0</v>
      </c>
      <c r="BX22" s="60">
        <v>-20153889.144234225</v>
      </c>
      <c r="BY22" s="60">
        <v>-21298540.861621611</v>
      </c>
      <c r="BZ22" s="60">
        <v>182226120.78999996</v>
      </c>
      <c r="CA22" s="60">
        <v>-141265479.13999999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-1087668135.8880777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9011506329.1199989</v>
      </c>
      <c r="E23" s="60">
        <v>6689032356.0400009</v>
      </c>
      <c r="F23" s="60">
        <v>9138551933.6000004</v>
      </c>
      <c r="G23" s="60">
        <v>-1606982772.29</v>
      </c>
      <c r="H23" s="60">
        <v>-842536805.26999998</v>
      </c>
      <c r="I23" s="60">
        <v>-432483768.08000112</v>
      </c>
      <c r="J23" s="60">
        <v>3320653.2999992371</v>
      </c>
      <c r="K23" s="60">
        <v>-9861774717.3500004</v>
      </c>
      <c r="L23" s="60">
        <v>9865095370.6499996</v>
      </c>
      <c r="M23" s="60">
        <v>-436091858.93000031</v>
      </c>
      <c r="N23" s="60">
        <v>1908545765.5499997</v>
      </c>
      <c r="O23" s="60">
        <v>-2344637624.48</v>
      </c>
      <c r="P23" s="60">
        <v>287437.54999995232</v>
      </c>
      <c r="Q23" s="60">
        <v>915533313.80999994</v>
      </c>
      <c r="R23" s="60">
        <v>-915245876.25999999</v>
      </c>
      <c r="S23" s="60">
        <v>318126410.42000008</v>
      </c>
      <c r="T23" s="60">
        <v>382284330.70000005</v>
      </c>
      <c r="U23" s="60">
        <v>0</v>
      </c>
      <c r="V23" s="60">
        <v>382284330.70000005</v>
      </c>
      <c r="W23" s="60">
        <v>-64157920.280000001</v>
      </c>
      <c r="X23" s="60">
        <v>0</v>
      </c>
      <c r="Y23" s="60">
        <v>-64157920.280000001</v>
      </c>
      <c r="Z23" s="60">
        <v>2344256647.52</v>
      </c>
      <c r="AA23" s="60">
        <v>1848084626.8000002</v>
      </c>
      <c r="AB23" s="60">
        <v>188206162.87</v>
      </c>
      <c r="AC23" s="60">
        <v>78874084.689999998</v>
      </c>
      <c r="AD23" s="60">
        <v>139956474.91</v>
      </c>
      <c r="AE23" s="60">
        <v>1402559.4</v>
      </c>
      <c r="AF23" s="60">
        <v>83160202.609999999</v>
      </c>
      <c r="AG23" s="60">
        <v>4572536.24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92574683.220000014</v>
      </c>
      <c r="AN23" s="60">
        <v>134661681.80000001</v>
      </c>
      <c r="AO23" s="60">
        <v>-41943088.579999998</v>
      </c>
      <c r="AP23" s="60">
        <v>0</v>
      </c>
      <c r="AQ23" s="60">
        <v>0</v>
      </c>
      <c r="AR23" s="60">
        <v>-143909.99999999988</v>
      </c>
      <c r="AS23" s="60">
        <v>-8284239102.3299932</v>
      </c>
      <c r="AT23" s="60">
        <v>-4197764469.7699943</v>
      </c>
      <c r="AU23" s="60">
        <v>-5945093580.9300003</v>
      </c>
      <c r="AV23" s="60">
        <v>1747329111.160006</v>
      </c>
      <c r="AW23" s="60">
        <v>-2988137657.2999988</v>
      </c>
      <c r="AX23" s="60">
        <v>-4731747294.0999985</v>
      </c>
      <c r="AY23" s="60">
        <v>-19310829762.059998</v>
      </c>
      <c r="AZ23" s="60">
        <v>-5921186459.1400003</v>
      </c>
      <c r="BA23" s="60">
        <v>-24614494010.209999</v>
      </c>
      <c r="BB23" s="60">
        <v>0</v>
      </c>
      <c r="BC23" s="60">
        <v>11224850707.290001</v>
      </c>
      <c r="BD23" s="60">
        <v>14579082467.959999</v>
      </c>
      <c r="BE23" s="60">
        <v>1743609636.7999997</v>
      </c>
      <c r="BF23" s="60">
        <v>5991745708.3999996</v>
      </c>
      <c r="BG23" s="60">
        <v>1681450089.6699998</v>
      </c>
      <c r="BH23" s="60">
        <v>7793166303.7300005</v>
      </c>
      <c r="BI23" s="60">
        <v>0</v>
      </c>
      <c r="BJ23" s="60">
        <v>-3482870685</v>
      </c>
      <c r="BK23" s="60">
        <v>-4248136071.5999999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-866613264.60000026</v>
      </c>
      <c r="BT23" s="60">
        <v>-903864166.83000016</v>
      </c>
      <c r="BU23" s="60">
        <v>-241407083.87</v>
      </c>
      <c r="BV23" s="60">
        <v>-5876795.3099999996</v>
      </c>
      <c r="BW23" s="60">
        <v>0</v>
      </c>
      <c r="BX23" s="60">
        <v>-25728608.91</v>
      </c>
      <c r="BY23" s="60">
        <v>-61896921.729999997</v>
      </c>
      <c r="BZ23" s="60">
        <v>377541489.70000005</v>
      </c>
      <c r="CA23" s="60">
        <v>-5381177.6500000004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-231723710.66</v>
      </c>
      <c r="CJ23" s="60">
        <v>-248306098.44</v>
      </c>
      <c r="CK23" s="60">
        <v>16582387.780000001</v>
      </c>
      <c r="CL23" s="60">
        <v>727267226.79000568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1640977912.0899997</v>
      </c>
      <c r="E24" s="60">
        <v>1519589400.4699998</v>
      </c>
      <c r="F24" s="60">
        <v>2591745584.2799997</v>
      </c>
      <c r="G24" s="60">
        <v>-831980228.68999994</v>
      </c>
      <c r="H24" s="60">
        <v>-240175955.12</v>
      </c>
      <c r="I24" s="60">
        <v>-100161657.13999999</v>
      </c>
      <c r="J24" s="60">
        <v>-184629950.76999998</v>
      </c>
      <c r="K24" s="60">
        <v>-2798019230.52</v>
      </c>
      <c r="L24" s="60">
        <v>2613389279.75</v>
      </c>
      <c r="M24" s="60">
        <v>65951271.120000005</v>
      </c>
      <c r="N24" s="60">
        <v>896535241.95000005</v>
      </c>
      <c r="O24" s="60">
        <v>-830583970.83000004</v>
      </c>
      <c r="P24" s="60">
        <v>18517022.50999999</v>
      </c>
      <c r="Q24" s="60">
        <v>259624117.44999999</v>
      </c>
      <c r="R24" s="60">
        <v>-241107094.94</v>
      </c>
      <c r="S24" s="60">
        <v>-19892233.460000038</v>
      </c>
      <c r="T24" s="60">
        <v>-36766124.700000048</v>
      </c>
      <c r="U24" s="60">
        <v>-574236509.75999999</v>
      </c>
      <c r="V24" s="60">
        <v>537470385.05999994</v>
      </c>
      <c r="W24" s="60">
        <v>16873891.24000001</v>
      </c>
      <c r="X24" s="60">
        <v>237278181.66</v>
      </c>
      <c r="Y24" s="60">
        <v>-220404290.41999999</v>
      </c>
      <c r="Z24" s="60">
        <v>246125464.92999995</v>
      </c>
      <c r="AA24" s="60">
        <v>191103610.90999997</v>
      </c>
      <c r="AB24" s="60">
        <v>0</v>
      </c>
      <c r="AC24" s="60">
        <v>55021854.019999996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-4683062.7100000009</v>
      </c>
      <c r="AN24" s="60">
        <v>36137093.340000004</v>
      </c>
      <c r="AO24" s="60">
        <v>-14945381.99</v>
      </c>
      <c r="AP24" s="60">
        <v>0</v>
      </c>
      <c r="AQ24" s="60">
        <v>0</v>
      </c>
      <c r="AR24" s="60">
        <v>-25874774.060000002</v>
      </c>
      <c r="AS24" s="60">
        <v>-2358927632.849999</v>
      </c>
      <c r="AT24" s="60">
        <v>-1204727819.75</v>
      </c>
      <c r="AU24" s="60">
        <v>-1837891037.1999998</v>
      </c>
      <c r="AV24" s="60">
        <v>633163217.44999993</v>
      </c>
      <c r="AW24" s="60">
        <v>-753237928.49999881</v>
      </c>
      <c r="AX24" s="60">
        <v>-1146263786.5599995</v>
      </c>
      <c r="AY24" s="60">
        <v>-5146958718.1399994</v>
      </c>
      <c r="AZ24" s="60">
        <v>-1902985196.72</v>
      </c>
      <c r="BA24" s="60">
        <v>-7556748288.5100002</v>
      </c>
      <c r="BB24" s="60">
        <v>0</v>
      </c>
      <c r="BC24" s="60">
        <v>4312774767.0900002</v>
      </c>
      <c r="BD24" s="60">
        <v>4000694931.5799999</v>
      </c>
      <c r="BE24" s="60">
        <v>393025858.06000066</v>
      </c>
      <c r="BF24" s="60">
        <v>1761863762.7500002</v>
      </c>
      <c r="BG24" s="60">
        <v>549096871.60000002</v>
      </c>
      <c r="BH24" s="60">
        <v>2698036240.5100002</v>
      </c>
      <c r="BI24" s="60">
        <v>0</v>
      </c>
      <c r="BJ24" s="60">
        <v>-1485269349.3599999</v>
      </c>
      <c r="BK24" s="60">
        <v>-1368837904.6899996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-400961884.60000002</v>
      </c>
      <c r="BT24" s="60">
        <v>-234842374.37</v>
      </c>
      <c r="BU24" s="60">
        <v>-120716215.09999999</v>
      </c>
      <c r="BV24" s="60">
        <v>-17376772.329999998</v>
      </c>
      <c r="BW24" s="60">
        <v>0</v>
      </c>
      <c r="BX24" s="60">
        <v>-13299193.220000001</v>
      </c>
      <c r="BY24" s="60">
        <v>-26945846.100000001</v>
      </c>
      <c r="BZ24" s="60">
        <v>131690239.75</v>
      </c>
      <c r="CA24" s="60">
        <v>-119471723.22999999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-717949720.75999928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952814561.41999996</v>
      </c>
      <c r="E25" s="60">
        <v>222888172.25999999</v>
      </c>
      <c r="F25" s="60">
        <v>266052971.06999999</v>
      </c>
      <c r="G25" s="60">
        <v>-20044317.18</v>
      </c>
      <c r="H25" s="60">
        <v>-23120481.629999999</v>
      </c>
      <c r="I25" s="60">
        <v>729299111.30999994</v>
      </c>
      <c r="J25" s="60">
        <v>850799890.74000001</v>
      </c>
      <c r="K25" s="60">
        <v>-589267281.67000008</v>
      </c>
      <c r="L25" s="60">
        <v>1440067172.4100001</v>
      </c>
      <c r="M25" s="60">
        <v>-43233956.859999999</v>
      </c>
      <c r="N25" s="60">
        <v>30346639.219999999</v>
      </c>
      <c r="O25" s="60">
        <v>-73580596.079999998</v>
      </c>
      <c r="P25" s="60">
        <v>-78266822.570000023</v>
      </c>
      <c r="Q25" s="60">
        <v>52981814.529999971</v>
      </c>
      <c r="R25" s="60">
        <v>-131248637.09999999</v>
      </c>
      <c r="S25" s="60">
        <v>-3142412.7600000002</v>
      </c>
      <c r="T25" s="60">
        <v>-5610110.3300000001</v>
      </c>
      <c r="U25" s="60">
        <v>-5610110.3300000001</v>
      </c>
      <c r="V25" s="60">
        <v>0</v>
      </c>
      <c r="W25" s="60">
        <v>2467697.5699999998</v>
      </c>
      <c r="X25" s="60">
        <v>2467697.5699999998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3769690.6099999733</v>
      </c>
      <c r="AN25" s="60">
        <v>15701788.329999972</v>
      </c>
      <c r="AO25" s="60">
        <v>0</v>
      </c>
      <c r="AP25" s="60">
        <v>0</v>
      </c>
      <c r="AQ25" s="60">
        <v>0</v>
      </c>
      <c r="AR25" s="60">
        <v>-11932097.719999999</v>
      </c>
      <c r="AS25" s="60">
        <v>-1344700440.9716806</v>
      </c>
      <c r="AT25" s="60">
        <v>-704775307.91000009</v>
      </c>
      <c r="AU25" s="60">
        <v>-782020491.75000012</v>
      </c>
      <c r="AV25" s="60">
        <v>77245183.840000004</v>
      </c>
      <c r="AW25" s="60">
        <v>-331843203.27999926</v>
      </c>
      <c r="AX25" s="60">
        <v>-353620724.61999917</v>
      </c>
      <c r="AY25" s="60">
        <v>-1809929106.6899991</v>
      </c>
      <c r="AZ25" s="60">
        <v>-927110153.18999851</v>
      </c>
      <c r="BA25" s="60">
        <v>-1948254925.5700002</v>
      </c>
      <c r="BB25" s="60">
        <v>0</v>
      </c>
      <c r="BC25" s="60">
        <v>1065435972.0699998</v>
      </c>
      <c r="BD25" s="60">
        <v>1456308382.0699999</v>
      </c>
      <c r="BE25" s="60">
        <v>21777521.339999929</v>
      </c>
      <c r="BF25" s="60">
        <v>136795700.12999994</v>
      </c>
      <c r="BG25" s="60">
        <v>96382647.539999962</v>
      </c>
      <c r="BH25" s="60">
        <v>120939444.26999998</v>
      </c>
      <c r="BI25" s="60">
        <v>0</v>
      </c>
      <c r="BJ25" s="60">
        <v>-80526391.680000007</v>
      </c>
      <c r="BK25" s="60">
        <v>-115018178.79000001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-298040251.38168114</v>
      </c>
      <c r="BT25" s="60">
        <v>-111099186.29999995</v>
      </c>
      <c r="BU25" s="60">
        <v>-88764594.04448691</v>
      </c>
      <c r="BV25" s="60">
        <v>-29388584.816298559</v>
      </c>
      <c r="BW25" s="60">
        <v>0</v>
      </c>
      <c r="BX25" s="60">
        <v>-60868004.001101874</v>
      </c>
      <c r="BY25" s="60">
        <v>-6738375.649793854</v>
      </c>
      <c r="BZ25" s="60">
        <v>3101140.3500000015</v>
      </c>
      <c r="CA25" s="60">
        <v>-4282646.92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-10041678.399999999</v>
      </c>
      <c r="CJ25" s="60">
        <v>-10041678.399999999</v>
      </c>
      <c r="CK25" s="60">
        <v>0</v>
      </c>
      <c r="CL25" s="60">
        <v>-391885879.55168068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2455311687.2799997</v>
      </c>
      <c r="E26" s="60">
        <v>2875753179.9799995</v>
      </c>
      <c r="F26" s="60">
        <v>3211521042.7799997</v>
      </c>
      <c r="G26" s="60">
        <v>-39236018.920000002</v>
      </c>
      <c r="H26" s="60">
        <v>-296531843.88</v>
      </c>
      <c r="I26" s="60">
        <v>-613129503.87000012</v>
      </c>
      <c r="J26" s="60">
        <v>-673363760.1500001</v>
      </c>
      <c r="K26" s="60">
        <v>-3274603370.1800003</v>
      </c>
      <c r="L26" s="60">
        <v>2601239610.0300002</v>
      </c>
      <c r="M26" s="60">
        <v>-634022.98999999464</v>
      </c>
      <c r="N26" s="60">
        <v>36684224.560000002</v>
      </c>
      <c r="O26" s="60">
        <v>-37318247.549999997</v>
      </c>
      <c r="P26" s="60">
        <v>60868279.269999981</v>
      </c>
      <c r="Q26" s="60">
        <v>305104917.82999998</v>
      </c>
      <c r="R26" s="60">
        <v>-244236638.56</v>
      </c>
      <c r="S26" s="60">
        <v>-27896692.209999997</v>
      </c>
      <c r="T26" s="60">
        <v>-28435535.549999997</v>
      </c>
      <c r="U26" s="60">
        <v>-85347491</v>
      </c>
      <c r="V26" s="60">
        <v>56911955.450000003</v>
      </c>
      <c r="W26" s="60">
        <v>538843.33999999985</v>
      </c>
      <c r="X26" s="60">
        <v>8927927</v>
      </c>
      <c r="Y26" s="60">
        <v>-8389083.6600000001</v>
      </c>
      <c r="Z26" s="60">
        <v>140181548.04999998</v>
      </c>
      <c r="AA26" s="60">
        <v>140694732.88</v>
      </c>
      <c r="AB26" s="60">
        <v>0</v>
      </c>
      <c r="AC26" s="60">
        <v>-1261510.0199999998</v>
      </c>
      <c r="AD26" s="60">
        <v>0</v>
      </c>
      <c r="AE26" s="60">
        <v>0</v>
      </c>
      <c r="AF26" s="60">
        <v>0</v>
      </c>
      <c r="AG26" s="60">
        <v>748325.19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80403155.329999998</v>
      </c>
      <c r="AN26" s="60">
        <v>57524614.030000001</v>
      </c>
      <c r="AO26" s="60">
        <v>165157.21</v>
      </c>
      <c r="AP26" s="60">
        <v>0</v>
      </c>
      <c r="AQ26" s="60">
        <v>0</v>
      </c>
      <c r="AR26" s="60">
        <v>22713384.09</v>
      </c>
      <c r="AS26" s="60">
        <v>-3190133932.309998</v>
      </c>
      <c r="AT26" s="60">
        <v>-2381977846.5099998</v>
      </c>
      <c r="AU26" s="60">
        <v>-2410408320.1199999</v>
      </c>
      <c r="AV26" s="60">
        <v>28430473.609999999</v>
      </c>
      <c r="AW26" s="60">
        <v>-225974901.78999862</v>
      </c>
      <c r="AX26" s="60">
        <v>-240978042.93999863</v>
      </c>
      <c r="AY26" s="60">
        <v>-5188031977.3999996</v>
      </c>
      <c r="AZ26" s="60">
        <v>-3162142624.7299995</v>
      </c>
      <c r="BA26" s="60">
        <v>-4561711605.2699995</v>
      </c>
      <c r="BB26" s="60">
        <v>0</v>
      </c>
      <c r="BC26" s="60">
        <v>2535822252.5999999</v>
      </c>
      <c r="BD26" s="60">
        <v>4947053934.460001</v>
      </c>
      <c r="BE26" s="60">
        <v>15003141.150000006</v>
      </c>
      <c r="BF26" s="60">
        <v>196672001.83000001</v>
      </c>
      <c r="BG26" s="60">
        <v>82024502.430000007</v>
      </c>
      <c r="BH26" s="60">
        <v>239901192.68000001</v>
      </c>
      <c r="BI26" s="60">
        <v>0</v>
      </c>
      <c r="BJ26" s="60">
        <v>-125253693.28</v>
      </c>
      <c r="BK26" s="60">
        <v>-181668860.68000001</v>
      </c>
      <c r="BL26" s="60">
        <v>0</v>
      </c>
      <c r="BM26" s="60">
        <v>0</v>
      </c>
      <c r="BN26" s="60">
        <v>0</v>
      </c>
      <c r="BO26" s="60">
        <v>-38726.89</v>
      </c>
      <c r="BP26" s="60">
        <v>-38726.89</v>
      </c>
      <c r="BQ26" s="60">
        <v>0</v>
      </c>
      <c r="BR26" s="60">
        <v>0</v>
      </c>
      <c r="BS26" s="60">
        <v>-567322790.67999995</v>
      </c>
      <c r="BT26" s="60">
        <v>-265591147.79000005</v>
      </c>
      <c r="BU26" s="60">
        <v>-191538401.31</v>
      </c>
      <c r="BV26" s="60">
        <v>-35972028</v>
      </c>
      <c r="BW26" s="60">
        <v>0</v>
      </c>
      <c r="BX26" s="60">
        <v>-15115286.91</v>
      </c>
      <c r="BY26" s="60">
        <v>-30711839</v>
      </c>
      <c r="BZ26" s="60">
        <v>7028540.1600000001</v>
      </c>
      <c r="CA26" s="60">
        <v>-35422627.829999998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-14819666.439999999</v>
      </c>
      <c r="CJ26" s="60">
        <v>-14819666.439999999</v>
      </c>
      <c r="CK26" s="60">
        <v>0</v>
      </c>
      <c r="CL26" s="60">
        <v>-734822245.0299983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6453089822.3800011</v>
      </c>
      <c r="E27" s="60">
        <v>5371617468.3199997</v>
      </c>
      <c r="F27" s="60">
        <v>7500802649.5199995</v>
      </c>
      <c r="G27" s="60">
        <v>-1427842947.8399999</v>
      </c>
      <c r="H27" s="60">
        <v>-701342233.36000001</v>
      </c>
      <c r="I27" s="60">
        <v>-15396946.279999495</v>
      </c>
      <c r="J27" s="60">
        <v>-1087162878.7699995</v>
      </c>
      <c r="K27" s="60">
        <v>-7940055665.7699995</v>
      </c>
      <c r="L27" s="60">
        <v>6852892787</v>
      </c>
      <c r="M27" s="60">
        <v>970786211.5</v>
      </c>
      <c r="N27" s="60">
        <v>1201086892.5</v>
      </c>
      <c r="O27" s="60">
        <v>-230300681</v>
      </c>
      <c r="P27" s="60">
        <v>100979720.99000001</v>
      </c>
      <c r="Q27" s="60">
        <v>744166798.52999997</v>
      </c>
      <c r="R27" s="60">
        <v>-643187077.53999996</v>
      </c>
      <c r="S27" s="60">
        <v>-96684811.480000004</v>
      </c>
      <c r="T27" s="60">
        <v>-192681290.87</v>
      </c>
      <c r="U27" s="60">
        <v>-746826466.21000004</v>
      </c>
      <c r="V27" s="60">
        <v>554145175.34000003</v>
      </c>
      <c r="W27" s="60">
        <v>95996479.390000001</v>
      </c>
      <c r="X27" s="60">
        <v>114525227.2</v>
      </c>
      <c r="Y27" s="60">
        <v>-18528747.809999999</v>
      </c>
      <c r="Z27" s="60">
        <v>1154753684.8200002</v>
      </c>
      <c r="AA27" s="60">
        <v>325945205.02000004</v>
      </c>
      <c r="AB27" s="60">
        <v>45851682.61999999</v>
      </c>
      <c r="AC27" s="60">
        <v>782956797.18000007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38800427</v>
      </c>
      <c r="AN27" s="60">
        <v>64151436.969999999</v>
      </c>
      <c r="AO27" s="60">
        <v>-2061955.47</v>
      </c>
      <c r="AP27" s="60">
        <v>0</v>
      </c>
      <c r="AQ27" s="60">
        <v>0</v>
      </c>
      <c r="AR27" s="60">
        <v>-23289054.5</v>
      </c>
      <c r="AS27" s="60">
        <v>-7551463612.2300005</v>
      </c>
      <c r="AT27" s="60">
        <v>-3835019046.3500004</v>
      </c>
      <c r="AU27" s="60">
        <v>-4074700643.2900004</v>
      </c>
      <c r="AV27" s="60">
        <v>239681596.93999997</v>
      </c>
      <c r="AW27" s="60">
        <v>-2534184600.23</v>
      </c>
      <c r="AX27" s="60">
        <v>-2589289568.25</v>
      </c>
      <c r="AY27" s="60">
        <v>-17770099270.07</v>
      </c>
      <c r="AZ27" s="60">
        <v>-6680229915.8600006</v>
      </c>
      <c r="BA27" s="60">
        <v>-22980998426.959999</v>
      </c>
      <c r="BB27" s="60">
        <v>0</v>
      </c>
      <c r="BC27" s="60">
        <v>11891129072.75</v>
      </c>
      <c r="BD27" s="60">
        <v>15180809701.82</v>
      </c>
      <c r="BE27" s="60">
        <v>55104968.019999981</v>
      </c>
      <c r="BF27" s="60">
        <v>396547160.66999996</v>
      </c>
      <c r="BG27" s="60">
        <v>668613778.38</v>
      </c>
      <c r="BH27" s="60">
        <v>90540.9</v>
      </c>
      <c r="BI27" s="60">
        <v>0</v>
      </c>
      <c r="BJ27" s="60">
        <v>-272157158.61000001</v>
      </c>
      <c r="BK27" s="60">
        <v>-341442192.64999998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-1101383331.9800003</v>
      </c>
      <c r="BT27" s="60">
        <v>-645043196.78000021</v>
      </c>
      <c r="BU27" s="60">
        <v>-364279393.18000001</v>
      </c>
      <c r="BV27" s="60">
        <v>-68497765.379999995</v>
      </c>
      <c r="BW27" s="60">
        <v>0</v>
      </c>
      <c r="BX27" s="60">
        <v>-64709179.420000002</v>
      </c>
      <c r="BY27" s="60">
        <v>-40063419.710000001</v>
      </c>
      <c r="BZ27" s="60">
        <v>81209622.489999995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-80876633.670000002</v>
      </c>
      <c r="CJ27" s="60">
        <v>-80876633.670000002</v>
      </c>
      <c r="CK27" s="60">
        <v>0</v>
      </c>
      <c r="CL27" s="60">
        <v>-1098373789.8499994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-1055510.2800000005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-1055510.2800000005</v>
      </c>
      <c r="AN28" s="60">
        <v>-115304.70000000019</v>
      </c>
      <c r="AO28" s="60">
        <v>0</v>
      </c>
      <c r="AP28" s="60">
        <v>0</v>
      </c>
      <c r="AQ28" s="60">
        <v>0</v>
      </c>
      <c r="AR28" s="60">
        <v>-940205.58000000031</v>
      </c>
      <c r="AS28" s="60">
        <v>-4306654.5499999905</v>
      </c>
      <c r="AT28" s="60">
        <v>-4464929.33</v>
      </c>
      <c r="AU28" s="60">
        <v>-6168163.8099999996</v>
      </c>
      <c r="AV28" s="60">
        <v>1703234.48</v>
      </c>
      <c r="AW28" s="60">
        <v>191336.00000000931</v>
      </c>
      <c r="AX28" s="60">
        <v>1268465.1300000101</v>
      </c>
      <c r="AY28" s="60">
        <v>-50770903.539999992</v>
      </c>
      <c r="AZ28" s="60">
        <v>-39864837.68</v>
      </c>
      <c r="BA28" s="60">
        <v>-40417786.479999997</v>
      </c>
      <c r="BB28" s="60">
        <v>0</v>
      </c>
      <c r="BC28" s="60">
        <v>29511720.620000001</v>
      </c>
      <c r="BD28" s="60">
        <v>52039368.670000002</v>
      </c>
      <c r="BE28" s="60">
        <v>-1077129.1300000008</v>
      </c>
      <c r="BF28" s="60">
        <v>8679118.75</v>
      </c>
      <c r="BG28" s="60">
        <v>4062790.56</v>
      </c>
      <c r="BH28" s="60">
        <v>9661259.6300000008</v>
      </c>
      <c r="BI28" s="60">
        <v>0</v>
      </c>
      <c r="BJ28" s="60">
        <v>-5044931.4400000004</v>
      </c>
      <c r="BK28" s="60">
        <v>-9756247.8800000008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-30202.5</v>
      </c>
      <c r="BT28" s="60">
        <v>0</v>
      </c>
      <c r="BU28" s="60">
        <v>-20176.849999999999</v>
      </c>
      <c r="BV28" s="60">
        <v>-6088.83</v>
      </c>
      <c r="BW28" s="60">
        <v>0</v>
      </c>
      <c r="BX28" s="60">
        <v>-99.18</v>
      </c>
      <c r="BY28" s="60">
        <v>-3837.64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-2858.72</v>
      </c>
      <c r="CJ28" s="60">
        <v>-2858.72</v>
      </c>
      <c r="CK28" s="60">
        <v>0</v>
      </c>
      <c r="CL28" s="60">
        <v>-5362164.8299999908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5306654690.4499969</v>
      </c>
      <c r="E29" s="60">
        <v>4555727635.8699989</v>
      </c>
      <c r="F29" s="60">
        <v>5180870807.9899988</v>
      </c>
      <c r="G29" s="60">
        <v>-139256130.3900001</v>
      </c>
      <c r="H29" s="60">
        <v>-485887041.73000002</v>
      </c>
      <c r="I29" s="60">
        <v>546954802.15999806</v>
      </c>
      <c r="J29" s="60">
        <v>1018853056.1799984</v>
      </c>
      <c r="K29" s="60">
        <v>-5843367144.2900009</v>
      </c>
      <c r="L29" s="60">
        <v>6862220200.4699993</v>
      </c>
      <c r="M29" s="60">
        <v>-418199526.11000001</v>
      </c>
      <c r="N29" s="60">
        <v>301050879.40999997</v>
      </c>
      <c r="O29" s="60">
        <v>-719250405.51999998</v>
      </c>
      <c r="P29" s="60">
        <v>-53698727.910000324</v>
      </c>
      <c r="Q29" s="60">
        <v>519390538.03999972</v>
      </c>
      <c r="R29" s="60">
        <v>-573089265.95000005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34143131.639999986</v>
      </c>
      <c r="AK29" s="60">
        <v>34143131.639999986</v>
      </c>
      <c r="AL29" s="60">
        <v>0</v>
      </c>
      <c r="AM29" s="60">
        <v>169829120.77999997</v>
      </c>
      <c r="AN29" s="60">
        <v>186893798.26999998</v>
      </c>
      <c r="AO29" s="60">
        <v>-16022774.249999993</v>
      </c>
      <c r="AP29" s="60">
        <v>1124325.98</v>
      </c>
      <c r="AQ29" s="60">
        <v>-498774.48</v>
      </c>
      <c r="AR29" s="60">
        <v>-1667454.7399999998</v>
      </c>
      <c r="AS29" s="60">
        <v>-7894070725.0123816</v>
      </c>
      <c r="AT29" s="60">
        <v>-5333702727.7800064</v>
      </c>
      <c r="AU29" s="60">
        <v>-5990798189.260006</v>
      </c>
      <c r="AV29" s="60">
        <v>657095461.48000002</v>
      </c>
      <c r="AW29" s="60">
        <v>-1139029399.7799921</v>
      </c>
      <c r="AX29" s="60">
        <v>-1302029056.3699932</v>
      </c>
      <c r="AY29" s="60">
        <v>-11635726665.549995</v>
      </c>
      <c r="AZ29" s="60">
        <v>-6087779901.119997</v>
      </c>
      <c r="BA29" s="60">
        <v>-14127296708.25</v>
      </c>
      <c r="BB29" s="60">
        <v>0</v>
      </c>
      <c r="BC29" s="60">
        <v>8579349943.8199997</v>
      </c>
      <c r="BD29" s="60">
        <v>10333697609.180002</v>
      </c>
      <c r="BE29" s="60">
        <v>162999656.59000111</v>
      </c>
      <c r="BF29" s="60">
        <v>2398836446.3400011</v>
      </c>
      <c r="BG29" s="60">
        <v>1161803640.6900003</v>
      </c>
      <c r="BH29" s="60">
        <v>3005762677.2600002</v>
      </c>
      <c r="BI29" s="60">
        <v>0</v>
      </c>
      <c r="BJ29" s="60">
        <v>-1768729871.6099999</v>
      </c>
      <c r="BK29" s="60">
        <v>-2235836789.75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-1244817403.6023827</v>
      </c>
      <c r="BT29" s="60">
        <v>-655975276.06999946</v>
      </c>
      <c r="BU29" s="60">
        <v>-408673376.11129379</v>
      </c>
      <c r="BV29" s="60">
        <v>-50234527.351090625</v>
      </c>
      <c r="BW29" s="60">
        <v>0</v>
      </c>
      <c r="BX29" s="60">
        <v>-110404294.70509949</v>
      </c>
      <c r="BY29" s="60">
        <v>-112889401.077169</v>
      </c>
      <c r="BZ29" s="60">
        <v>89946078.640000045</v>
      </c>
      <c r="CA29" s="60">
        <v>3413393.0722696502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-176521193.85000002</v>
      </c>
      <c r="CJ29" s="60">
        <v>-176521193.85000002</v>
      </c>
      <c r="CK29" s="60">
        <v>0</v>
      </c>
      <c r="CL29" s="60">
        <v>-2587416034.5623846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1592339196.8355429</v>
      </c>
      <c r="E30" s="60">
        <v>1464954081.55</v>
      </c>
      <c r="F30" s="60">
        <v>1616956325.24</v>
      </c>
      <c r="G30" s="60">
        <v>-1282050.4099999999</v>
      </c>
      <c r="H30" s="60">
        <v>-150720193.28</v>
      </c>
      <c r="I30" s="60">
        <v>-379265394.95999992</v>
      </c>
      <c r="J30" s="60">
        <v>-418327005.3599999</v>
      </c>
      <c r="K30" s="60">
        <v>-1611026631.5799999</v>
      </c>
      <c r="L30" s="60">
        <v>1192699626.22</v>
      </c>
      <c r="M30" s="60">
        <v>336645.64</v>
      </c>
      <c r="N30" s="60">
        <v>1037995.51</v>
      </c>
      <c r="O30" s="60">
        <v>-701349.87</v>
      </c>
      <c r="P30" s="60">
        <v>38724964.760000005</v>
      </c>
      <c r="Q30" s="60">
        <v>151581559.78</v>
      </c>
      <c r="R30" s="60">
        <v>-112856595.02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513065762.85554278</v>
      </c>
      <c r="AA30" s="60">
        <v>280981751.02104485</v>
      </c>
      <c r="AB30" s="60">
        <v>232084011.83449793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-6415252.6100000003</v>
      </c>
      <c r="AN30" s="60">
        <v>-6415252.6100000003</v>
      </c>
      <c r="AO30" s="60">
        <v>0</v>
      </c>
      <c r="AP30" s="60">
        <v>0</v>
      </c>
      <c r="AQ30" s="60">
        <v>0</v>
      </c>
      <c r="AR30" s="60">
        <v>0</v>
      </c>
      <c r="AS30" s="60">
        <v>-1813484928.6929326</v>
      </c>
      <c r="AT30" s="60">
        <v>-950671736.39999998</v>
      </c>
      <c r="AU30" s="60">
        <v>-995216440.25999999</v>
      </c>
      <c r="AV30" s="60">
        <v>44544703.859999999</v>
      </c>
      <c r="AW30" s="60">
        <v>-614986385.43999934</v>
      </c>
      <c r="AX30" s="60">
        <v>-604459968.15999937</v>
      </c>
      <c r="AY30" s="60">
        <v>-3303472925.5199995</v>
      </c>
      <c r="AZ30" s="60">
        <v>-1332038690.4499998</v>
      </c>
      <c r="BA30" s="60">
        <v>-3891651588.4400001</v>
      </c>
      <c r="BB30" s="60">
        <v>0</v>
      </c>
      <c r="BC30" s="60">
        <v>1920217353.3699999</v>
      </c>
      <c r="BD30" s="60">
        <v>2699012957.3600001</v>
      </c>
      <c r="BE30" s="60">
        <v>-10526417.280000001</v>
      </c>
      <c r="BF30" s="60">
        <v>68432865.489999995</v>
      </c>
      <c r="BG30" s="60">
        <v>108210995.38</v>
      </c>
      <c r="BH30" s="60">
        <v>0</v>
      </c>
      <c r="BI30" s="60">
        <v>0</v>
      </c>
      <c r="BJ30" s="60">
        <v>-39778129.890000001</v>
      </c>
      <c r="BK30" s="60">
        <v>-78959282.769999996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-247826806.85293341</v>
      </c>
      <c r="BT30" s="60">
        <v>-121722427.59</v>
      </c>
      <c r="BU30" s="60">
        <v>-71434532.135058925</v>
      </c>
      <c r="BV30" s="60">
        <v>-28144936.567363031</v>
      </c>
      <c r="BW30" s="60">
        <v>0</v>
      </c>
      <c r="BX30" s="60">
        <v>-4118974.856214514</v>
      </c>
      <c r="BY30" s="60">
        <v>-4431271.0942969667</v>
      </c>
      <c r="BZ30" s="60">
        <v>157567.46</v>
      </c>
      <c r="CA30" s="60">
        <v>-18132232.07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-221145731.85738969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12185617120.677126</v>
      </c>
      <c r="E31" s="60">
        <v>10099197456.018951</v>
      </c>
      <c r="F31" s="60">
        <v>11558282423.968952</v>
      </c>
      <c r="G31" s="60">
        <v>-377285419.75</v>
      </c>
      <c r="H31" s="60">
        <v>-1081799548.2</v>
      </c>
      <c r="I31" s="60">
        <v>-1063365745.5200006</v>
      </c>
      <c r="J31" s="60">
        <v>-1034261647.1100006</v>
      </c>
      <c r="K31" s="60">
        <v>-11774516786.58</v>
      </c>
      <c r="L31" s="60">
        <v>10740255139.469999</v>
      </c>
      <c r="M31" s="60">
        <v>-128724053.97000003</v>
      </c>
      <c r="N31" s="60">
        <v>407411207.44999999</v>
      </c>
      <c r="O31" s="60">
        <v>-536135261.42000002</v>
      </c>
      <c r="P31" s="60">
        <v>99619955.560000062</v>
      </c>
      <c r="Q31" s="60">
        <v>1105476402.4200001</v>
      </c>
      <c r="R31" s="60">
        <v>-1005856446.86</v>
      </c>
      <c r="S31" s="60">
        <v>45964435.099999964</v>
      </c>
      <c r="T31" s="60">
        <v>45964435.099999964</v>
      </c>
      <c r="U31" s="60">
        <v>-373515015.22000003</v>
      </c>
      <c r="V31" s="60">
        <v>419479450.31999999</v>
      </c>
      <c r="W31" s="60">
        <v>0</v>
      </c>
      <c r="X31" s="60">
        <v>0</v>
      </c>
      <c r="Y31" s="60">
        <v>0</v>
      </c>
      <c r="Z31" s="60">
        <v>2990986772.1181755</v>
      </c>
      <c r="AA31" s="60">
        <v>2990986772.1181755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112834202.96000001</v>
      </c>
      <c r="AN31" s="60">
        <v>108761427.29000001</v>
      </c>
      <c r="AO31" s="60">
        <v>64079.87</v>
      </c>
      <c r="AP31" s="60">
        <v>0</v>
      </c>
      <c r="AQ31" s="60">
        <v>0</v>
      </c>
      <c r="AR31" s="60">
        <v>4008695.8</v>
      </c>
      <c r="AS31" s="60">
        <v>-12890012357.727531</v>
      </c>
      <c r="AT31" s="60">
        <v>-5755398931.289999</v>
      </c>
      <c r="AU31" s="60">
        <v>-6568154948.5999994</v>
      </c>
      <c r="AV31" s="60">
        <v>812756017.31000006</v>
      </c>
      <c r="AW31" s="60">
        <v>-5258741443.9299955</v>
      </c>
      <c r="AX31" s="60">
        <v>-5396658494.6399956</v>
      </c>
      <c r="AY31" s="60">
        <v>-26282641795.129997</v>
      </c>
      <c r="AZ31" s="60">
        <v>-7400365242.75</v>
      </c>
      <c r="BA31" s="60">
        <v>-33856618224.889999</v>
      </c>
      <c r="BB31" s="60">
        <v>0</v>
      </c>
      <c r="BC31" s="60">
        <v>14974341672.51</v>
      </c>
      <c r="BD31" s="60">
        <v>20885983300.490002</v>
      </c>
      <c r="BE31" s="60">
        <v>137917050.70999992</v>
      </c>
      <c r="BF31" s="60">
        <v>1079315497.8399999</v>
      </c>
      <c r="BG31" s="60">
        <v>1694247596.3399999</v>
      </c>
      <c r="BH31" s="60">
        <v>0</v>
      </c>
      <c r="BI31" s="60">
        <v>0</v>
      </c>
      <c r="BJ31" s="60">
        <v>-614932098.5</v>
      </c>
      <c r="BK31" s="60">
        <v>-941398447.13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-1840308368.3575385</v>
      </c>
      <c r="BT31" s="60">
        <v>-1099421229.5999999</v>
      </c>
      <c r="BU31" s="60">
        <v>-465147564.54504049</v>
      </c>
      <c r="BV31" s="60">
        <v>-201391446.53026393</v>
      </c>
      <c r="BW31" s="60">
        <v>0</v>
      </c>
      <c r="BX31" s="60">
        <v>-55997600.362234034</v>
      </c>
      <c r="BY31" s="60">
        <v>0</v>
      </c>
      <c r="BZ31" s="60">
        <v>86329179.700000003</v>
      </c>
      <c r="CA31" s="60">
        <v>-104679707.02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-35563614.149999999</v>
      </c>
      <c r="CJ31" s="60">
        <v>-35563614.149999999</v>
      </c>
      <c r="CK31" s="60">
        <v>0</v>
      </c>
      <c r="CL31" s="60">
        <v>-704395237.0504055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5539731695.4803448</v>
      </c>
      <c r="E32" s="60">
        <v>6132808511.6200008</v>
      </c>
      <c r="F32" s="60">
        <v>9041590141.1900005</v>
      </c>
      <c r="G32" s="60">
        <v>-2067393446</v>
      </c>
      <c r="H32" s="60">
        <v>-841388183.57000005</v>
      </c>
      <c r="I32" s="60">
        <v>-1687836389.1700001</v>
      </c>
      <c r="J32" s="60">
        <v>-2492528831.3299999</v>
      </c>
      <c r="K32" s="60">
        <v>-8832160602.3199997</v>
      </c>
      <c r="L32" s="60">
        <v>6339631770.9899998</v>
      </c>
      <c r="M32" s="60">
        <v>571297364.03999996</v>
      </c>
      <c r="N32" s="60">
        <v>2069933890.6700001</v>
      </c>
      <c r="O32" s="60">
        <v>-1498636526.6300001</v>
      </c>
      <c r="P32" s="60">
        <v>233395078.12</v>
      </c>
      <c r="Q32" s="60">
        <v>824831917.16999996</v>
      </c>
      <c r="R32" s="60">
        <v>-591436839.04999995</v>
      </c>
      <c r="S32" s="60">
        <v>-535157722.73999995</v>
      </c>
      <c r="T32" s="60">
        <v>-617029162.54999995</v>
      </c>
      <c r="U32" s="60">
        <v>-801454512.54999995</v>
      </c>
      <c r="V32" s="60">
        <v>184425350</v>
      </c>
      <c r="W32" s="60">
        <v>81871439.810000002</v>
      </c>
      <c r="X32" s="60">
        <v>165224522.81</v>
      </c>
      <c r="Y32" s="60">
        <v>-83353083</v>
      </c>
      <c r="Z32" s="60">
        <v>1473141881.300344</v>
      </c>
      <c r="AA32" s="60">
        <v>690134091.23058581</v>
      </c>
      <c r="AB32" s="60">
        <v>0</v>
      </c>
      <c r="AC32" s="60">
        <v>26310991.795269009</v>
      </c>
      <c r="AD32" s="60">
        <v>631434821.29890931</v>
      </c>
      <c r="AE32" s="60">
        <v>2759108.1339740166</v>
      </c>
      <c r="AF32" s="60">
        <v>0</v>
      </c>
      <c r="AG32" s="60">
        <v>122502868.84160571</v>
      </c>
      <c r="AH32" s="60">
        <v>0</v>
      </c>
      <c r="AI32" s="60">
        <v>0</v>
      </c>
      <c r="AJ32" s="60">
        <v>24532077.609999999</v>
      </c>
      <c r="AK32" s="60">
        <v>24532077.609999999</v>
      </c>
      <c r="AL32" s="60">
        <v>0</v>
      </c>
      <c r="AM32" s="60">
        <v>132243336.86</v>
      </c>
      <c r="AN32" s="60">
        <v>149275508.16999999</v>
      </c>
      <c r="AO32" s="60">
        <v>-18543863.32</v>
      </c>
      <c r="AP32" s="60">
        <v>0</v>
      </c>
      <c r="AQ32" s="60">
        <v>0</v>
      </c>
      <c r="AR32" s="60">
        <v>1511692.0099999998</v>
      </c>
      <c r="AS32" s="60">
        <v>-6786601966.7322426</v>
      </c>
      <c r="AT32" s="60">
        <v>-4356325898.3599987</v>
      </c>
      <c r="AU32" s="60">
        <v>-5540493140.4199991</v>
      </c>
      <c r="AV32" s="60">
        <v>1184167242.0599999</v>
      </c>
      <c r="AW32" s="60">
        <v>-1699622814.6599998</v>
      </c>
      <c r="AX32" s="60">
        <v>-2365093515.4599991</v>
      </c>
      <c r="AY32" s="60">
        <v>-9667513452.7799988</v>
      </c>
      <c r="AZ32" s="60">
        <v>-5504541940.9499998</v>
      </c>
      <c r="BA32" s="60">
        <v>-10761321956.619999</v>
      </c>
      <c r="BB32" s="60">
        <v>0</v>
      </c>
      <c r="BC32" s="60">
        <v>6598350444.79</v>
      </c>
      <c r="BD32" s="60">
        <v>7302419937.3199997</v>
      </c>
      <c r="BE32" s="60">
        <v>665470700.79999924</v>
      </c>
      <c r="BF32" s="60">
        <v>2719666422.8799992</v>
      </c>
      <c r="BG32" s="60">
        <v>1423085932.6699994</v>
      </c>
      <c r="BH32" s="60">
        <v>3152829489.1400003</v>
      </c>
      <c r="BI32" s="60">
        <v>0</v>
      </c>
      <c r="BJ32" s="60">
        <v>-1856248998.9300001</v>
      </c>
      <c r="BK32" s="60">
        <v>-2054195722.0799999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-730693057.57125926</v>
      </c>
      <c r="BT32" s="60">
        <v>-647624369.55999994</v>
      </c>
      <c r="BU32" s="60">
        <v>-149696323.53795153</v>
      </c>
      <c r="BV32" s="60">
        <v>-130097120.35264389</v>
      </c>
      <c r="BW32" s="60">
        <v>0</v>
      </c>
      <c r="BX32" s="60">
        <v>-15776523.953243099</v>
      </c>
      <c r="BY32" s="60">
        <v>-24693655.477420855</v>
      </c>
      <c r="BZ32" s="60">
        <v>338198127.27999997</v>
      </c>
      <c r="CA32" s="60">
        <v>-101003191.97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39803.859015636845</v>
      </c>
      <c r="CJ32" s="60">
        <v>39803.859015636845</v>
      </c>
      <c r="CK32" s="60">
        <v>0</v>
      </c>
      <c r="CL32" s="60">
        <v>-1246870271.2518978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1734645434.8455801</v>
      </c>
      <c r="E33" s="60">
        <v>1536912435.9600003</v>
      </c>
      <c r="F33" s="60">
        <v>2301559163.2200003</v>
      </c>
      <c r="G33" s="60">
        <v>-550001704.27999997</v>
      </c>
      <c r="H33" s="60">
        <v>-214645022.97999999</v>
      </c>
      <c r="I33" s="60">
        <v>-377549120.49000007</v>
      </c>
      <c r="J33" s="60">
        <v>-859508265.93000007</v>
      </c>
      <c r="K33" s="60">
        <v>-2130334202.46</v>
      </c>
      <c r="L33" s="60">
        <v>1270825936.53</v>
      </c>
      <c r="M33" s="60">
        <v>402314452.31999999</v>
      </c>
      <c r="N33" s="60">
        <v>470668347.74000001</v>
      </c>
      <c r="O33" s="60">
        <v>-68353895.420000002</v>
      </c>
      <c r="P33" s="60">
        <v>79644693.11999999</v>
      </c>
      <c r="Q33" s="60">
        <v>199883560.13999999</v>
      </c>
      <c r="R33" s="60">
        <v>-120238867.02</v>
      </c>
      <c r="S33" s="60">
        <v>-25504737.280000001</v>
      </c>
      <c r="T33" s="60">
        <v>-25504737.280000001</v>
      </c>
      <c r="U33" s="60">
        <v>-35971781.280000001</v>
      </c>
      <c r="V33" s="60">
        <v>10467044</v>
      </c>
      <c r="W33" s="60">
        <v>0</v>
      </c>
      <c r="X33" s="60">
        <v>0</v>
      </c>
      <c r="Y33" s="60">
        <v>0</v>
      </c>
      <c r="Z33" s="60">
        <v>385600554.13557959</v>
      </c>
      <c r="AA33" s="60">
        <v>385600554.13557959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152380.96</v>
      </c>
      <c r="AK33" s="60">
        <v>152380.96</v>
      </c>
      <c r="AL33" s="60">
        <v>0</v>
      </c>
      <c r="AM33" s="60">
        <v>215033921.56000006</v>
      </c>
      <c r="AN33" s="60">
        <v>213884392.21000004</v>
      </c>
      <c r="AO33" s="60">
        <v>-350900.42000000004</v>
      </c>
      <c r="AP33" s="60">
        <v>0</v>
      </c>
      <c r="AQ33" s="60">
        <v>0</v>
      </c>
      <c r="AR33" s="60">
        <v>1500429.77</v>
      </c>
      <c r="AS33" s="60">
        <v>-1580383068.0618355</v>
      </c>
      <c r="AT33" s="60">
        <v>-1137796900.8300002</v>
      </c>
      <c r="AU33" s="60">
        <v>-1185776139.0400002</v>
      </c>
      <c r="AV33" s="60">
        <v>47979238.210000001</v>
      </c>
      <c r="AW33" s="60">
        <v>-237296516.48000002</v>
      </c>
      <c r="AX33" s="60">
        <v>-487624955</v>
      </c>
      <c r="AY33" s="60">
        <v>-2685800319.6599998</v>
      </c>
      <c r="AZ33" s="60">
        <v>-1442011123.75</v>
      </c>
      <c r="BA33" s="60">
        <v>-3606809933</v>
      </c>
      <c r="BB33" s="60">
        <v>0</v>
      </c>
      <c r="BC33" s="60">
        <v>2363020737.0900002</v>
      </c>
      <c r="BD33" s="60">
        <v>2198175364.6599998</v>
      </c>
      <c r="BE33" s="60">
        <v>250328438.51999998</v>
      </c>
      <c r="BF33" s="60">
        <v>334389559.81999999</v>
      </c>
      <c r="BG33" s="60">
        <v>111506276.13999999</v>
      </c>
      <c r="BH33" s="60">
        <v>414779873</v>
      </c>
      <c r="BI33" s="60">
        <v>0</v>
      </c>
      <c r="BJ33" s="60">
        <v>-191896589.31999999</v>
      </c>
      <c r="BK33" s="60">
        <v>-84061121.299999997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-183401560.96183538</v>
      </c>
      <c r="BT33" s="60">
        <v>-145922911.84999996</v>
      </c>
      <c r="BU33" s="60">
        <v>-37641389.629317664</v>
      </c>
      <c r="BV33" s="60">
        <v>-20720573.599386971</v>
      </c>
      <c r="BW33" s="60">
        <v>0</v>
      </c>
      <c r="BX33" s="60">
        <v>-1061818.4595677895</v>
      </c>
      <c r="BY33" s="60">
        <v>-2624644.6435629972</v>
      </c>
      <c r="BZ33" s="60">
        <v>24569777.219999995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-21888089.789999999</v>
      </c>
      <c r="CJ33" s="60">
        <v>-21888089.789999999</v>
      </c>
      <c r="CK33" s="60">
        <v>0</v>
      </c>
      <c r="CL33" s="60">
        <v>154262366.78374457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-265900.59000000003</v>
      </c>
      <c r="E34" s="60">
        <v>-275226.27</v>
      </c>
      <c r="F34" s="60">
        <v>444614.72</v>
      </c>
      <c r="G34" s="60">
        <v>-719840.99</v>
      </c>
      <c r="H34" s="60">
        <v>0</v>
      </c>
      <c r="I34" s="60">
        <v>9325.679999999993</v>
      </c>
      <c r="J34" s="60">
        <v>-115602.51999999999</v>
      </c>
      <c r="K34" s="60">
        <v>-371424.73</v>
      </c>
      <c r="L34" s="60">
        <v>255822.21</v>
      </c>
      <c r="M34" s="60">
        <v>124928.19999999998</v>
      </c>
      <c r="N34" s="60">
        <v>364639.62</v>
      </c>
      <c r="O34" s="60">
        <v>-239711.42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-3285732.8026349414</v>
      </c>
      <c r="AT34" s="60">
        <v>-1785651.7499999995</v>
      </c>
      <c r="AU34" s="60">
        <v>-2603948.5399999996</v>
      </c>
      <c r="AV34" s="60">
        <v>818296.79</v>
      </c>
      <c r="AW34" s="60">
        <v>1624915.3900000032</v>
      </c>
      <c r="AX34" s="60">
        <v>1589116.5200000033</v>
      </c>
      <c r="AY34" s="60">
        <v>-31868026.809999999</v>
      </c>
      <c r="AZ34" s="60">
        <v>-21250348.337751731</v>
      </c>
      <c r="BA34" s="60">
        <v>-29141368.607082013</v>
      </c>
      <c r="BB34" s="60">
        <v>0</v>
      </c>
      <c r="BC34" s="60">
        <v>18523690.134833742</v>
      </c>
      <c r="BD34" s="60">
        <v>33457143.330000002</v>
      </c>
      <c r="BE34" s="60">
        <v>35798.869999999937</v>
      </c>
      <c r="BF34" s="60">
        <v>229269.66999999993</v>
      </c>
      <c r="BG34" s="60">
        <v>214216.63718637644</v>
      </c>
      <c r="BH34" s="60">
        <v>148321.14821376506</v>
      </c>
      <c r="BI34" s="60">
        <v>0</v>
      </c>
      <c r="BJ34" s="60">
        <v>-133268.11540014157</v>
      </c>
      <c r="BK34" s="60">
        <v>-193470.8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-3124996.4426349453</v>
      </c>
      <c r="BT34" s="60">
        <v>-76578.140000000014</v>
      </c>
      <c r="BU34" s="60">
        <v>-853873.97625447041</v>
      </c>
      <c r="BV34" s="60">
        <v>-2419228.2156175827</v>
      </c>
      <c r="BW34" s="60">
        <v>0</v>
      </c>
      <c r="BX34" s="60">
        <v>-8419.2788855000308</v>
      </c>
      <c r="BY34" s="60">
        <v>-4845.0871903054931</v>
      </c>
      <c r="BZ34" s="60">
        <v>237965.13000000003</v>
      </c>
      <c r="CA34" s="60">
        <v>-16.874687086613523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-3551633.3926349413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633422918.06999993</v>
      </c>
      <c r="E35" s="60">
        <v>634445817.77999997</v>
      </c>
      <c r="F35" s="60">
        <v>732925113.28999996</v>
      </c>
      <c r="G35" s="60">
        <v>-30679191.350000001</v>
      </c>
      <c r="H35" s="60">
        <v>-67800104.159999996</v>
      </c>
      <c r="I35" s="60">
        <v>179082.31000000611</v>
      </c>
      <c r="J35" s="60">
        <v>3461486.1800000072</v>
      </c>
      <c r="K35" s="60">
        <v>-487009861.58999997</v>
      </c>
      <c r="L35" s="60">
        <v>490471347.76999998</v>
      </c>
      <c r="M35" s="60">
        <v>-1126884.370000001</v>
      </c>
      <c r="N35" s="60">
        <v>25398957.73</v>
      </c>
      <c r="O35" s="60">
        <v>-26525842.100000001</v>
      </c>
      <c r="P35" s="60">
        <v>-2155519.5</v>
      </c>
      <c r="Q35" s="60">
        <v>43545211.32</v>
      </c>
      <c r="R35" s="60">
        <v>-45700730.82</v>
      </c>
      <c r="S35" s="60">
        <v>-1201550.83</v>
      </c>
      <c r="T35" s="60">
        <v>-1201550.83</v>
      </c>
      <c r="U35" s="60">
        <v>-3202369</v>
      </c>
      <c r="V35" s="60">
        <v>2000818.17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-431.19000000017695</v>
      </c>
      <c r="AN35" s="60">
        <v>796970.85</v>
      </c>
      <c r="AO35" s="60">
        <v>399301.22</v>
      </c>
      <c r="AP35" s="60">
        <v>0</v>
      </c>
      <c r="AQ35" s="60">
        <v>0</v>
      </c>
      <c r="AR35" s="60">
        <v>-1196703.26</v>
      </c>
      <c r="AS35" s="60">
        <v>-862396516.90760005</v>
      </c>
      <c r="AT35" s="60">
        <v>-598045973.10000002</v>
      </c>
      <c r="AU35" s="60">
        <v>-715508081.08000004</v>
      </c>
      <c r="AV35" s="60">
        <v>117462107.98</v>
      </c>
      <c r="AW35" s="60">
        <v>-31609238.420000024</v>
      </c>
      <c r="AX35" s="60">
        <v>-35734790.230000019</v>
      </c>
      <c r="AY35" s="60">
        <v>-1262927846.3099999</v>
      </c>
      <c r="AZ35" s="60">
        <v>-1085267336.3099999</v>
      </c>
      <c r="BA35" s="60">
        <v>-1178449901</v>
      </c>
      <c r="BB35" s="60">
        <v>0</v>
      </c>
      <c r="BC35" s="60">
        <v>1000789391</v>
      </c>
      <c r="BD35" s="60">
        <v>1227193056.0799999</v>
      </c>
      <c r="BE35" s="60">
        <v>4125551.8099999949</v>
      </c>
      <c r="BF35" s="60">
        <v>69089216.439999998</v>
      </c>
      <c r="BG35" s="60">
        <v>123837993.44</v>
      </c>
      <c r="BH35" s="60">
        <v>0</v>
      </c>
      <c r="BI35" s="60">
        <v>0</v>
      </c>
      <c r="BJ35" s="60">
        <v>-54748777</v>
      </c>
      <c r="BK35" s="60">
        <v>-64963664.630000003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-222189061.48759997</v>
      </c>
      <c r="BT35" s="60">
        <v>-149621467.76999998</v>
      </c>
      <c r="BU35" s="60">
        <v>-46510914.076000005</v>
      </c>
      <c r="BV35" s="60">
        <v>-26497356.527400002</v>
      </c>
      <c r="BW35" s="60">
        <v>0</v>
      </c>
      <c r="BX35" s="60">
        <v>-4326162.7442000005</v>
      </c>
      <c r="BY35" s="60">
        <v>0</v>
      </c>
      <c r="BZ35" s="60">
        <v>4766839.63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-10552243.9</v>
      </c>
      <c r="CJ35" s="60">
        <v>-10552243.9</v>
      </c>
      <c r="CK35" s="60">
        <v>0</v>
      </c>
      <c r="CL35" s="60">
        <v>-228973598.83760011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3171478799.105732</v>
      </c>
      <c r="E37" s="60">
        <v>6420823321.7000008</v>
      </c>
      <c r="F37" s="60">
        <v>7160423828.8200006</v>
      </c>
      <c r="G37" s="60">
        <v>-78096416.650000006</v>
      </c>
      <c r="H37" s="60">
        <v>-661504090.47000003</v>
      </c>
      <c r="I37" s="60">
        <v>-3546459200.2599998</v>
      </c>
      <c r="J37" s="60">
        <v>-3750171235.8399997</v>
      </c>
      <c r="K37" s="60">
        <v>-6875372818.8199997</v>
      </c>
      <c r="L37" s="60">
        <v>3125201582.98</v>
      </c>
      <c r="M37" s="60">
        <v>-141309144.79000002</v>
      </c>
      <c r="N37" s="60">
        <v>127754346.89</v>
      </c>
      <c r="O37" s="60">
        <v>-269063491.68000001</v>
      </c>
      <c r="P37" s="60">
        <v>345021180.37</v>
      </c>
      <c r="Q37" s="60">
        <v>637803862.14999998</v>
      </c>
      <c r="R37" s="60">
        <v>-292782681.77999997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294129346.75573105</v>
      </c>
      <c r="AA37" s="60">
        <v>294129346.75573105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2985330.91</v>
      </c>
      <c r="AK37" s="60">
        <v>2985330.91</v>
      </c>
      <c r="AL37" s="60">
        <v>0</v>
      </c>
      <c r="AM37" s="60">
        <v>0</v>
      </c>
      <c r="AN37" s="60">
        <v>2191643.37</v>
      </c>
      <c r="AO37" s="60">
        <v>-114852.57</v>
      </c>
      <c r="AP37" s="60">
        <v>0</v>
      </c>
      <c r="AQ37" s="60">
        <v>0</v>
      </c>
      <c r="AR37" s="60">
        <v>-2076790.8</v>
      </c>
      <c r="AS37" s="60">
        <v>-3629025777.1148748</v>
      </c>
      <c r="AT37" s="60">
        <v>-2476612846.8999996</v>
      </c>
      <c r="AU37" s="60">
        <v>-2644427565.6799998</v>
      </c>
      <c r="AV37" s="60">
        <v>167814718.78000003</v>
      </c>
      <c r="AW37" s="60">
        <v>-410149747.53999889</v>
      </c>
      <c r="AX37" s="60">
        <v>-443117905.09999895</v>
      </c>
      <c r="AY37" s="60">
        <v>-3366420809.5899987</v>
      </c>
      <c r="AZ37" s="60">
        <v>-2904940059.9499993</v>
      </c>
      <c r="BA37" s="60">
        <v>-3802569222.25</v>
      </c>
      <c r="BB37" s="60">
        <v>0</v>
      </c>
      <c r="BC37" s="60">
        <v>3341088472.6100001</v>
      </c>
      <c r="BD37" s="60">
        <v>2923302904.4899998</v>
      </c>
      <c r="BE37" s="60">
        <v>32968157.560000062</v>
      </c>
      <c r="BF37" s="60">
        <v>185985945.54000005</v>
      </c>
      <c r="BG37" s="60">
        <v>155964756.03</v>
      </c>
      <c r="BH37" s="60">
        <v>214308444.18000001</v>
      </c>
      <c r="BI37" s="60">
        <v>0</v>
      </c>
      <c r="BJ37" s="60">
        <v>-184287254.66999999</v>
      </c>
      <c r="BK37" s="60">
        <v>-153017787.97999999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-742263182.67487621</v>
      </c>
      <c r="BT37" s="60">
        <v>-358930007.19999987</v>
      </c>
      <c r="BU37" s="60">
        <v>-271634517.37645113</v>
      </c>
      <c r="BV37" s="60">
        <v>-11262464.921696568</v>
      </c>
      <c r="BW37" s="60">
        <v>0</v>
      </c>
      <c r="BX37" s="60">
        <v>-30665413.195091121</v>
      </c>
      <c r="BY37" s="60">
        <v>-82022827.33277835</v>
      </c>
      <c r="BZ37" s="60">
        <v>33858428.5</v>
      </c>
      <c r="CA37" s="60">
        <v>-21606381.14885911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-457546978.00914288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6500003979.9299984</v>
      </c>
      <c r="E38" s="60">
        <v>5971678476.0299997</v>
      </c>
      <c r="F38" s="60">
        <v>6587663352.9399996</v>
      </c>
      <c r="G38" s="60">
        <v>-638396.37</v>
      </c>
      <c r="H38" s="60">
        <v>-615346480.53999996</v>
      </c>
      <c r="I38" s="60">
        <v>-1063709298.4900002</v>
      </c>
      <c r="J38" s="60">
        <v>-1171490509.1400003</v>
      </c>
      <c r="K38" s="60">
        <v>-6821586954.0500002</v>
      </c>
      <c r="L38" s="60">
        <v>5650096444.9099998</v>
      </c>
      <c r="M38" s="60">
        <v>85186.640000000014</v>
      </c>
      <c r="N38" s="60">
        <v>405296.55</v>
      </c>
      <c r="O38" s="60">
        <v>-320109.90999999997</v>
      </c>
      <c r="P38" s="60">
        <v>107696024.00999993</v>
      </c>
      <c r="Q38" s="60">
        <v>641984789.30999994</v>
      </c>
      <c r="R38" s="60">
        <v>-534288765.30000001</v>
      </c>
      <c r="S38" s="60">
        <v>-29887872.890000004</v>
      </c>
      <c r="T38" s="60">
        <v>-29887872.890000004</v>
      </c>
      <c r="U38" s="60">
        <v>-54921365.700000003</v>
      </c>
      <c r="V38" s="60">
        <v>25033492.809999999</v>
      </c>
      <c r="W38" s="60">
        <v>0</v>
      </c>
      <c r="X38" s="60">
        <v>0</v>
      </c>
      <c r="Y38" s="60">
        <v>0</v>
      </c>
      <c r="Z38" s="60">
        <v>1560324455.6100001</v>
      </c>
      <c r="AA38" s="60">
        <v>1421279960.73</v>
      </c>
      <c r="AB38" s="60">
        <v>63425437.960000001</v>
      </c>
      <c r="AC38" s="60">
        <v>86864236.519999981</v>
      </c>
      <c r="AD38" s="60">
        <v>-11245179.6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340649.26</v>
      </c>
      <c r="AK38" s="60">
        <v>340649.26</v>
      </c>
      <c r="AL38" s="60">
        <v>0</v>
      </c>
      <c r="AM38" s="60">
        <v>61257570.410000011</v>
      </c>
      <c r="AN38" s="60">
        <v>64339793.270000003</v>
      </c>
      <c r="AO38" s="60">
        <v>6083822.4400000004</v>
      </c>
      <c r="AP38" s="60">
        <v>0</v>
      </c>
      <c r="AQ38" s="60">
        <v>0</v>
      </c>
      <c r="AR38" s="60">
        <v>-9166045.2999999933</v>
      </c>
      <c r="AS38" s="60">
        <v>-6501087413.4700003</v>
      </c>
      <c r="AT38" s="60">
        <v>-3819512226.6799998</v>
      </c>
      <c r="AU38" s="60">
        <v>-3911933851.4499998</v>
      </c>
      <c r="AV38" s="60">
        <v>92421624.769999996</v>
      </c>
      <c r="AW38" s="60">
        <v>-1866187093.9399998</v>
      </c>
      <c r="AX38" s="60">
        <v>-1879485338.2399998</v>
      </c>
      <c r="AY38" s="60">
        <v>-8421571560.3899994</v>
      </c>
      <c r="AZ38" s="60">
        <v>-3312558578.9099998</v>
      </c>
      <c r="BA38" s="60">
        <v>-10883463951.58</v>
      </c>
      <c r="BB38" s="60">
        <v>0</v>
      </c>
      <c r="BC38" s="60">
        <v>5774450970.1000004</v>
      </c>
      <c r="BD38" s="60">
        <v>6542086222.1499996</v>
      </c>
      <c r="BE38" s="60">
        <v>13298244.299999952</v>
      </c>
      <c r="BF38" s="60">
        <v>454551766.56999993</v>
      </c>
      <c r="BG38" s="60">
        <v>222594037.42999998</v>
      </c>
      <c r="BH38" s="60">
        <v>543631966.00999999</v>
      </c>
      <c r="BI38" s="60">
        <v>0</v>
      </c>
      <c r="BJ38" s="60">
        <v>-311674236.87</v>
      </c>
      <c r="BK38" s="60">
        <v>-441253522.26999998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-814144834.8900001</v>
      </c>
      <c r="BT38" s="60">
        <v>-527669214.48000008</v>
      </c>
      <c r="BU38" s="60">
        <v>-128900731.23</v>
      </c>
      <c r="BV38" s="60">
        <v>-26529883.399999999</v>
      </c>
      <c r="BW38" s="60">
        <v>0</v>
      </c>
      <c r="BX38" s="60">
        <v>-5892623.5700000003</v>
      </c>
      <c r="BY38" s="60">
        <v>-9179975.6699999999</v>
      </c>
      <c r="BZ38" s="60">
        <v>50049.709999978542</v>
      </c>
      <c r="CA38" s="60">
        <v>-116022456.25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-1243257.96</v>
      </c>
      <c r="CJ38" s="60">
        <v>-1247414.67</v>
      </c>
      <c r="CK38" s="60">
        <v>4156.71</v>
      </c>
      <c r="CL38" s="60">
        <v>-1083433.5400018692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13710931700.07811</v>
      </c>
      <c r="E39" s="60">
        <v>9674915010.75</v>
      </c>
      <c r="F39" s="60">
        <v>11922746029.32</v>
      </c>
      <c r="G39" s="60">
        <v>-1124993602.4000001</v>
      </c>
      <c r="H39" s="60">
        <v>-1122837416.1700001</v>
      </c>
      <c r="I39" s="60">
        <v>2108324048.5200012</v>
      </c>
      <c r="J39" s="60">
        <v>2584309833.2900009</v>
      </c>
      <c r="K39" s="60">
        <v>-13886812448.59</v>
      </c>
      <c r="L39" s="60">
        <v>16471122281.880001</v>
      </c>
      <c r="M39" s="60">
        <v>-239534416.58000016</v>
      </c>
      <c r="N39" s="60">
        <v>1209130650.05</v>
      </c>
      <c r="O39" s="60">
        <v>-1448665066.6300001</v>
      </c>
      <c r="P39" s="60">
        <v>-236451368.18999982</v>
      </c>
      <c r="Q39" s="60">
        <v>1313565320.4300001</v>
      </c>
      <c r="R39" s="60">
        <v>-1550016688.6199999</v>
      </c>
      <c r="S39" s="60">
        <v>-2643996684.3099999</v>
      </c>
      <c r="T39" s="60">
        <v>-2643996684.3099999</v>
      </c>
      <c r="U39" s="60">
        <v>-2702643635.25</v>
      </c>
      <c r="V39" s="60">
        <v>58646950.939999998</v>
      </c>
      <c r="W39" s="60">
        <v>0</v>
      </c>
      <c r="X39" s="60">
        <v>0</v>
      </c>
      <c r="Y39" s="60">
        <v>0</v>
      </c>
      <c r="Z39" s="60">
        <v>4211376068.8281083</v>
      </c>
      <c r="AA39" s="60">
        <v>4658456313.4097643</v>
      </c>
      <c r="AB39" s="60">
        <v>418827894.275962</v>
      </c>
      <c r="AC39" s="60">
        <v>-922150634.71248615</v>
      </c>
      <c r="AD39" s="60">
        <v>31355014.402869999</v>
      </c>
      <c r="AE39" s="60">
        <v>0</v>
      </c>
      <c r="AF39" s="60">
        <v>24887481.451997999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360313256.28999996</v>
      </c>
      <c r="AN39" s="60">
        <v>1018472568.4299999</v>
      </c>
      <c r="AO39" s="60">
        <v>-27982054.969999999</v>
      </c>
      <c r="AP39" s="60">
        <v>0</v>
      </c>
      <c r="AQ39" s="60">
        <v>0</v>
      </c>
      <c r="AR39" s="60">
        <v>-630177257.16999996</v>
      </c>
      <c r="AS39" s="60">
        <v>-18640186647.486401</v>
      </c>
      <c r="AT39" s="60">
        <v>-11703725750.459997</v>
      </c>
      <c r="AU39" s="60">
        <v>-12824508943.819998</v>
      </c>
      <c r="AV39" s="60">
        <v>1120783193.3600001</v>
      </c>
      <c r="AW39" s="60">
        <v>-4731546922.9900026</v>
      </c>
      <c r="AX39" s="60">
        <v>-4354140692.5800018</v>
      </c>
      <c r="AY39" s="60">
        <v>-40680270649.82</v>
      </c>
      <c r="AZ39" s="60">
        <v>-19393742045.580002</v>
      </c>
      <c r="BA39" s="60">
        <v>-64700538420.169998</v>
      </c>
      <c r="BB39" s="60">
        <v>0</v>
      </c>
      <c r="BC39" s="60">
        <v>43414009815.93</v>
      </c>
      <c r="BD39" s="60">
        <v>36326129957.239998</v>
      </c>
      <c r="BE39" s="60">
        <v>-377406230.4100008</v>
      </c>
      <c r="BF39" s="60">
        <v>4711993292.1799994</v>
      </c>
      <c r="BG39" s="60">
        <v>2854060496.5299997</v>
      </c>
      <c r="BH39" s="60">
        <v>7220665671.1800003</v>
      </c>
      <c r="BI39" s="60">
        <v>0</v>
      </c>
      <c r="BJ39" s="60">
        <v>-5362732875.5299997</v>
      </c>
      <c r="BK39" s="60">
        <v>-5089399522.5900002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-2092609555.9763982</v>
      </c>
      <c r="BT39" s="60">
        <v>-1438974958.033206</v>
      </c>
      <c r="BU39" s="60">
        <v>-269873319.92779803</v>
      </c>
      <c r="BV39" s="60">
        <v>-397458834.41943002</v>
      </c>
      <c r="BW39" s="60">
        <v>0</v>
      </c>
      <c r="BX39" s="60">
        <v>-38892047.841359995</v>
      </c>
      <c r="BY39" s="60">
        <v>-227383077.450564</v>
      </c>
      <c r="BZ39" s="60">
        <v>279994988.38999999</v>
      </c>
      <c r="CA39" s="60">
        <v>-22306.694040000002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-112304418.05999999</v>
      </c>
      <c r="CJ39" s="60">
        <v>-112304418.05999999</v>
      </c>
      <c r="CK39" s="60">
        <v>0</v>
      </c>
      <c r="CL39" s="60">
        <v>-4929254947.4082909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1013013706.8156099</v>
      </c>
      <c r="E41" s="60">
        <v>2430017691.6602445</v>
      </c>
      <c r="F41" s="60">
        <v>3325808886.0502448</v>
      </c>
      <c r="G41" s="60">
        <v>-591216545.57000005</v>
      </c>
      <c r="H41" s="60">
        <v>-304574648.81999999</v>
      </c>
      <c r="I41" s="60">
        <v>-1385801106.1099997</v>
      </c>
      <c r="J41" s="60">
        <v>-1119765913.4999998</v>
      </c>
      <c r="K41" s="60">
        <v>-3054815899.8899999</v>
      </c>
      <c r="L41" s="60">
        <v>1935049986.3900001</v>
      </c>
      <c r="M41" s="60">
        <v>-369350780.51000011</v>
      </c>
      <c r="N41" s="60">
        <v>795475269.39999998</v>
      </c>
      <c r="O41" s="60">
        <v>-1164826049.9100001</v>
      </c>
      <c r="P41" s="60">
        <v>103315587.90000004</v>
      </c>
      <c r="Q41" s="60">
        <v>280766215.22000003</v>
      </c>
      <c r="R41" s="60">
        <v>-177450627.31999999</v>
      </c>
      <c r="S41" s="60">
        <v>-250657599.73999998</v>
      </c>
      <c r="T41" s="60">
        <v>-141467972.05000001</v>
      </c>
      <c r="U41" s="60">
        <v>-557707658.60000002</v>
      </c>
      <c r="V41" s="60">
        <v>416239686.55000001</v>
      </c>
      <c r="W41" s="60">
        <v>-109189627.68999997</v>
      </c>
      <c r="X41" s="60">
        <v>166080222.09</v>
      </c>
      <c r="Y41" s="60">
        <v>-275269849.77999997</v>
      </c>
      <c r="Z41" s="60">
        <v>211708972.81536517</v>
      </c>
      <c r="AA41" s="60">
        <v>211708972.81536517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7745748.1899999976</v>
      </c>
      <c r="AN41" s="60">
        <v>39577495.310000002</v>
      </c>
      <c r="AO41" s="60">
        <v>-43412599.07</v>
      </c>
      <c r="AP41" s="60">
        <v>218900.61</v>
      </c>
      <c r="AQ41" s="60">
        <v>0</v>
      </c>
      <c r="AR41" s="60">
        <v>11361951.339999996</v>
      </c>
      <c r="AS41" s="60">
        <v>-1625756468.4200003</v>
      </c>
      <c r="AT41" s="60">
        <v>-624243928.38000011</v>
      </c>
      <c r="AU41" s="60">
        <v>-1275251289.21</v>
      </c>
      <c r="AV41" s="60">
        <v>651007360.82999992</v>
      </c>
      <c r="AW41" s="60">
        <v>-727921441.07000029</v>
      </c>
      <c r="AX41" s="60">
        <v>-1168185456.6100001</v>
      </c>
      <c r="AY41" s="60">
        <v>-2585010463.73</v>
      </c>
      <c r="AZ41" s="60">
        <v>-1003324594.5000002</v>
      </c>
      <c r="BA41" s="60">
        <v>-3580142693.96</v>
      </c>
      <c r="BB41" s="60">
        <v>0</v>
      </c>
      <c r="BC41" s="60">
        <v>1998456824.73</v>
      </c>
      <c r="BD41" s="60">
        <v>1416825007.1199999</v>
      </c>
      <c r="BE41" s="60">
        <v>440264015.53999984</v>
      </c>
      <c r="BF41" s="60">
        <v>1082455963.1099999</v>
      </c>
      <c r="BG41" s="60">
        <v>444459383.80000001</v>
      </c>
      <c r="BH41" s="60">
        <v>1474837106.8099999</v>
      </c>
      <c r="BI41" s="60">
        <v>0</v>
      </c>
      <c r="BJ41" s="60">
        <v>-836840527.5</v>
      </c>
      <c r="BK41" s="60">
        <v>-642191947.57000005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-273591098.97000003</v>
      </c>
      <c r="BT41" s="60">
        <v>-217713672.65000001</v>
      </c>
      <c r="BU41" s="60">
        <v>-136244339.71000001</v>
      </c>
      <c r="BV41" s="60">
        <v>-44406378.100000001</v>
      </c>
      <c r="BW41" s="60">
        <v>0</v>
      </c>
      <c r="BX41" s="60">
        <v>-37519628.149999999</v>
      </c>
      <c r="BY41" s="60">
        <v>-22478038.039999999</v>
      </c>
      <c r="BZ41" s="60">
        <v>184770957.68000001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-612742761.60439038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1832471885.0277677</v>
      </c>
      <c r="E42" s="60">
        <v>1171009173.2800002</v>
      </c>
      <c r="F42" s="60">
        <v>1339576094.1600001</v>
      </c>
      <c r="G42" s="60">
        <v>-48843695.32</v>
      </c>
      <c r="H42" s="60">
        <v>-119723225.56</v>
      </c>
      <c r="I42" s="60">
        <v>370982496.2400009</v>
      </c>
      <c r="J42" s="60">
        <v>405774836.12000084</v>
      </c>
      <c r="K42" s="60">
        <v>-1280372836.6699991</v>
      </c>
      <c r="L42" s="60">
        <v>1686147672.79</v>
      </c>
      <c r="M42" s="60">
        <v>6098914.5500000045</v>
      </c>
      <c r="N42" s="60">
        <v>30170464.510000005</v>
      </c>
      <c r="O42" s="60">
        <v>-24071549.960000001</v>
      </c>
      <c r="P42" s="60">
        <v>-40891254.429999948</v>
      </c>
      <c r="Q42" s="60">
        <v>115117522.20000005</v>
      </c>
      <c r="R42" s="60">
        <v>-156008776.63</v>
      </c>
      <c r="S42" s="60">
        <v>3551654.46</v>
      </c>
      <c r="T42" s="60">
        <v>3965617.28</v>
      </c>
      <c r="U42" s="60">
        <v>0</v>
      </c>
      <c r="V42" s="60">
        <v>3965617.28</v>
      </c>
      <c r="W42" s="60">
        <v>-413962.82</v>
      </c>
      <c r="X42" s="60">
        <v>0</v>
      </c>
      <c r="Y42" s="60">
        <v>-413962.82</v>
      </c>
      <c r="Z42" s="60">
        <v>280788533.71776634</v>
      </c>
      <c r="AA42" s="60">
        <v>167375164.08677983</v>
      </c>
      <c r="AB42" s="60">
        <v>107064100.40680332</v>
      </c>
      <c r="AC42" s="60">
        <v>5842214.7603945155</v>
      </c>
      <c r="AD42" s="60">
        <v>507054.46378866117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405024.38</v>
      </c>
      <c r="AK42" s="60">
        <v>405024.38</v>
      </c>
      <c r="AL42" s="60">
        <v>0</v>
      </c>
      <c r="AM42" s="60">
        <v>5735002.9500000477</v>
      </c>
      <c r="AN42" s="60">
        <v>15631710.790000021</v>
      </c>
      <c r="AO42" s="60">
        <v>0</v>
      </c>
      <c r="AP42" s="60">
        <v>0</v>
      </c>
      <c r="AQ42" s="60">
        <v>0</v>
      </c>
      <c r="AR42" s="60">
        <v>-9896707.8399999738</v>
      </c>
      <c r="AS42" s="60">
        <v>-1932652624.0812654</v>
      </c>
      <c r="AT42" s="60">
        <v>-942293168.45000005</v>
      </c>
      <c r="AU42" s="60">
        <v>-960265317.00999999</v>
      </c>
      <c r="AV42" s="60">
        <v>17972148.560000002</v>
      </c>
      <c r="AW42" s="60">
        <v>-563445851.86000049</v>
      </c>
      <c r="AX42" s="60">
        <v>-562826453.78000045</v>
      </c>
      <c r="AY42" s="60">
        <v>-2186944284.1200004</v>
      </c>
      <c r="AZ42" s="60">
        <v>-1018963637.6400002</v>
      </c>
      <c r="BA42" s="60">
        <v>-2439190812.25</v>
      </c>
      <c r="BB42" s="60">
        <v>0</v>
      </c>
      <c r="BC42" s="60">
        <v>1271210165.77</v>
      </c>
      <c r="BD42" s="60">
        <v>1624117830.3399999</v>
      </c>
      <c r="BE42" s="60">
        <v>-619398.07999999821</v>
      </c>
      <c r="BF42" s="60">
        <v>85220060.600000009</v>
      </c>
      <c r="BG42" s="60">
        <v>31641417.599999994</v>
      </c>
      <c r="BH42" s="60">
        <v>103114704.87</v>
      </c>
      <c r="BI42" s="60">
        <v>0</v>
      </c>
      <c r="BJ42" s="60">
        <v>-49536061.86999999</v>
      </c>
      <c r="BK42" s="60">
        <v>-85839458.680000007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-367230672.50126511</v>
      </c>
      <c r="BT42" s="60">
        <v>-295140155.94000006</v>
      </c>
      <c r="BU42" s="60">
        <v>-43566071.30206684</v>
      </c>
      <c r="BV42" s="60">
        <v>-30387739.049400412</v>
      </c>
      <c r="BW42" s="60">
        <v>0</v>
      </c>
      <c r="BX42" s="60">
        <v>-3458251.2269414715</v>
      </c>
      <c r="BY42" s="60">
        <v>-2687859.6828563353</v>
      </c>
      <c r="BZ42" s="60">
        <v>8009404.700000003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-59682931.269999996</v>
      </c>
      <c r="CJ42" s="60">
        <v>-59682931.269999996</v>
      </c>
      <c r="CK42" s="60">
        <v>0</v>
      </c>
      <c r="CL42" s="60">
        <v>-100180739.05349779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9893643591.3799992</v>
      </c>
      <c r="E45" s="60">
        <v>8524022966.1199989</v>
      </c>
      <c r="F45" s="60">
        <v>10275461259.869999</v>
      </c>
      <c r="G45" s="60">
        <v>-791090284.99000001</v>
      </c>
      <c r="H45" s="60">
        <v>-960348008.75999999</v>
      </c>
      <c r="I45" s="60">
        <v>-1689958553.9099998</v>
      </c>
      <c r="J45" s="60">
        <v>-2480897509.3299999</v>
      </c>
      <c r="K45" s="60">
        <v>-10173510240.43</v>
      </c>
      <c r="L45" s="60">
        <v>7692612731.1000004</v>
      </c>
      <c r="M45" s="60">
        <v>561079475.89999998</v>
      </c>
      <c r="N45" s="60">
        <v>674090728.60000002</v>
      </c>
      <c r="O45" s="60">
        <v>-113011252.70000005</v>
      </c>
      <c r="P45" s="60">
        <v>229859479.51999998</v>
      </c>
      <c r="Q45" s="60">
        <v>954116250.88999999</v>
      </c>
      <c r="R45" s="60">
        <v>-724256771.37</v>
      </c>
      <c r="S45" s="60">
        <v>234903807.06999999</v>
      </c>
      <c r="T45" s="60">
        <v>238111885.16999999</v>
      </c>
      <c r="U45" s="60">
        <v>0</v>
      </c>
      <c r="V45" s="60">
        <v>238111885.16999999</v>
      </c>
      <c r="W45" s="60">
        <v>-3208078.1</v>
      </c>
      <c r="X45" s="60">
        <v>0</v>
      </c>
      <c r="Y45" s="60">
        <v>-3208078.1</v>
      </c>
      <c r="Z45" s="60">
        <v>2902908700.5200005</v>
      </c>
      <c r="AA45" s="60">
        <v>255320382.89999998</v>
      </c>
      <c r="AB45" s="60">
        <v>0</v>
      </c>
      <c r="AC45" s="60">
        <v>2432665441.5300002</v>
      </c>
      <c r="AD45" s="60">
        <v>214004878.56999999</v>
      </c>
      <c r="AE45" s="60">
        <v>0</v>
      </c>
      <c r="AF45" s="60">
        <v>0</v>
      </c>
      <c r="AG45" s="60">
        <v>0</v>
      </c>
      <c r="AH45" s="60">
        <v>917997.52</v>
      </c>
      <c r="AI45" s="60">
        <v>0</v>
      </c>
      <c r="AJ45" s="60">
        <v>0</v>
      </c>
      <c r="AK45" s="60">
        <v>0</v>
      </c>
      <c r="AL45" s="60">
        <v>0</v>
      </c>
      <c r="AM45" s="60">
        <v>-78233328.419999987</v>
      </c>
      <c r="AN45" s="60">
        <v>322145712.68000001</v>
      </c>
      <c r="AO45" s="60">
        <v>-145420613.34</v>
      </c>
      <c r="AP45" s="60">
        <v>0</v>
      </c>
      <c r="AQ45" s="60">
        <v>0</v>
      </c>
      <c r="AR45" s="60">
        <v>-254958427.75999999</v>
      </c>
      <c r="AS45" s="60">
        <v>-7740357546.4718018</v>
      </c>
      <c r="AT45" s="60">
        <v>-3917280962.9200001</v>
      </c>
      <c r="AU45" s="60">
        <v>-4472902137.0900002</v>
      </c>
      <c r="AV45" s="60">
        <v>555621174.16999996</v>
      </c>
      <c r="AW45" s="60">
        <v>-2612755127.6200008</v>
      </c>
      <c r="AX45" s="60">
        <v>-2559079254.8900013</v>
      </c>
      <c r="AY45" s="60">
        <v>-15218688885.290001</v>
      </c>
      <c r="AZ45" s="60">
        <v>-3883538659.8800001</v>
      </c>
      <c r="BA45" s="60">
        <v>-23101498532.900002</v>
      </c>
      <c r="BB45" s="60">
        <v>0</v>
      </c>
      <c r="BC45" s="60">
        <v>11766348307.490002</v>
      </c>
      <c r="BD45" s="60">
        <v>12659609630.4</v>
      </c>
      <c r="BE45" s="60">
        <v>-53675872.729999781</v>
      </c>
      <c r="BF45" s="60">
        <v>2109359132.1900003</v>
      </c>
      <c r="BG45" s="60">
        <v>705898885.17000008</v>
      </c>
      <c r="BH45" s="60">
        <v>3034284764.5900002</v>
      </c>
      <c r="BI45" s="60">
        <v>0</v>
      </c>
      <c r="BJ45" s="60">
        <v>-1630824517.5699999</v>
      </c>
      <c r="BK45" s="60">
        <v>-2163035004.9200001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-1210321455.9318011</v>
      </c>
      <c r="BT45" s="60">
        <v>-745898911.72000003</v>
      </c>
      <c r="BU45" s="60">
        <v>-211664255.47964987</v>
      </c>
      <c r="BV45" s="60">
        <v>-18400888.322023254</v>
      </c>
      <c r="BW45" s="60">
        <v>0</v>
      </c>
      <c r="BX45" s="60">
        <v>-87204217.393299639</v>
      </c>
      <c r="BY45" s="60">
        <v>-133789540.4694833</v>
      </c>
      <c r="BZ45" s="60">
        <v>38335134.799999997</v>
      </c>
      <c r="CA45" s="60">
        <v>-51698777.347344927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2153286044.9081974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1900055204.6599994</v>
      </c>
      <c r="E48" s="60">
        <v>2369705000.2999992</v>
      </c>
      <c r="F48" s="60">
        <v>2702753077.8599997</v>
      </c>
      <c r="G48" s="60">
        <v>-80827571.819999993</v>
      </c>
      <c r="H48" s="60">
        <v>-252220505.74000001</v>
      </c>
      <c r="I48" s="60">
        <v>-1093509526.8599997</v>
      </c>
      <c r="J48" s="60">
        <v>-1246125248.8599997</v>
      </c>
      <c r="K48" s="60">
        <v>-2520858221.2399998</v>
      </c>
      <c r="L48" s="60">
        <v>1274732972.3800001</v>
      </c>
      <c r="M48" s="60">
        <v>152615722</v>
      </c>
      <c r="N48" s="60">
        <v>318634642</v>
      </c>
      <c r="O48" s="60">
        <v>-166018920</v>
      </c>
      <c r="P48" s="60">
        <v>0</v>
      </c>
      <c r="Q48" s="60">
        <v>0</v>
      </c>
      <c r="R48" s="60">
        <v>0</v>
      </c>
      <c r="S48" s="60">
        <v>-243558743.44999999</v>
      </c>
      <c r="T48" s="60">
        <v>-243558743.44999999</v>
      </c>
      <c r="U48" s="60">
        <v>-449767906.38999999</v>
      </c>
      <c r="V48" s="60">
        <v>206209162.94</v>
      </c>
      <c r="W48" s="60">
        <v>0</v>
      </c>
      <c r="X48" s="60">
        <v>0</v>
      </c>
      <c r="Y48" s="60">
        <v>0</v>
      </c>
      <c r="Z48" s="60">
        <v>833835539.24999988</v>
      </c>
      <c r="AA48" s="60">
        <v>355894219.19999999</v>
      </c>
      <c r="AB48" s="60">
        <v>0</v>
      </c>
      <c r="AC48" s="60">
        <v>424374494.13</v>
      </c>
      <c r="AD48" s="60">
        <v>53566825.920000002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33582935.420000002</v>
      </c>
      <c r="AN48" s="60">
        <v>33582935.420000002</v>
      </c>
      <c r="AO48" s="60">
        <v>0</v>
      </c>
      <c r="AP48" s="60">
        <v>0</v>
      </c>
      <c r="AQ48" s="60">
        <v>0</v>
      </c>
      <c r="AR48" s="60">
        <v>0</v>
      </c>
      <c r="AS48" s="60">
        <v>-1793781731.5999999</v>
      </c>
      <c r="AT48" s="60">
        <v>-931490695.55999994</v>
      </c>
      <c r="AU48" s="60">
        <v>-996580116.32999992</v>
      </c>
      <c r="AV48" s="60">
        <v>65089420.770000003</v>
      </c>
      <c r="AW48" s="60">
        <v>-574264187.34999979</v>
      </c>
      <c r="AX48" s="60">
        <v>-584991564.46999979</v>
      </c>
      <c r="AY48" s="60">
        <v>-3325414855.5699997</v>
      </c>
      <c r="AZ48" s="60">
        <v>-1508681114.0799999</v>
      </c>
      <c r="BA48" s="60">
        <v>-4109148788</v>
      </c>
      <c r="BB48" s="60">
        <v>0</v>
      </c>
      <c r="BC48" s="60">
        <v>2292415046.5100002</v>
      </c>
      <c r="BD48" s="60">
        <v>2740423291.0999999</v>
      </c>
      <c r="BE48" s="60">
        <v>10727377.119999975</v>
      </c>
      <c r="BF48" s="60">
        <v>203600320.39999998</v>
      </c>
      <c r="BG48" s="60">
        <v>133387820</v>
      </c>
      <c r="BH48" s="60">
        <v>210675167.78999999</v>
      </c>
      <c r="BI48" s="60">
        <v>0</v>
      </c>
      <c r="BJ48" s="60">
        <v>-140462667.38999999</v>
      </c>
      <c r="BK48" s="60">
        <v>-192872943.28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-262769593.90000001</v>
      </c>
      <c r="BT48" s="60">
        <v>-143577678.20999998</v>
      </c>
      <c r="BU48" s="60">
        <v>-32077697.969999999</v>
      </c>
      <c r="BV48" s="60">
        <v>-55031679.700000003</v>
      </c>
      <c r="BW48" s="60">
        <v>0</v>
      </c>
      <c r="BX48" s="60">
        <v>-778489.54</v>
      </c>
      <c r="BY48" s="60">
        <v>-12402910.99</v>
      </c>
      <c r="BZ48" s="60">
        <v>0</v>
      </c>
      <c r="CA48" s="60">
        <v>-18901137.490000002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-25257254.789999999</v>
      </c>
      <c r="CJ48" s="60">
        <v>-25257254.789999999</v>
      </c>
      <c r="CK48" s="60">
        <v>0</v>
      </c>
      <c r="CL48" s="60">
        <v>106273473.05999947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161043484.39000002</v>
      </c>
      <c r="E74" s="60">
        <v>149571039.58000001</v>
      </c>
      <c r="F74" s="60">
        <v>149571039.58000001</v>
      </c>
      <c r="G74" s="60">
        <v>0</v>
      </c>
      <c r="H74" s="60">
        <v>0</v>
      </c>
      <c r="I74" s="60">
        <v>-20845764.11999999</v>
      </c>
      <c r="J74" s="60">
        <v>-20845764.11999999</v>
      </c>
      <c r="K74" s="60">
        <v>-130332233.70999999</v>
      </c>
      <c r="L74" s="60">
        <v>109486469.59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374444.37000000104</v>
      </c>
      <c r="T74" s="60">
        <v>374444.37000000104</v>
      </c>
      <c r="U74" s="60">
        <v>-8517018.0399999991</v>
      </c>
      <c r="V74" s="60">
        <v>8891462.4100000001</v>
      </c>
      <c r="W74" s="60">
        <v>0</v>
      </c>
      <c r="X74" s="60">
        <v>0</v>
      </c>
      <c r="Y74" s="60">
        <v>0</v>
      </c>
      <c r="Z74" s="60">
        <v>31734600.860000003</v>
      </c>
      <c r="AA74" s="60">
        <v>17511144.100000001</v>
      </c>
      <c r="AB74" s="60">
        <v>3368254.87</v>
      </c>
      <c r="AC74" s="60">
        <v>7119288.7800000003</v>
      </c>
      <c r="AD74" s="60">
        <v>2947559.31</v>
      </c>
      <c r="AE74" s="60">
        <v>0</v>
      </c>
      <c r="AF74" s="60">
        <v>0</v>
      </c>
      <c r="AG74" s="60">
        <v>0</v>
      </c>
      <c r="AH74" s="60">
        <v>788353.8</v>
      </c>
      <c r="AI74" s="60">
        <v>0</v>
      </c>
      <c r="AJ74" s="60">
        <v>209163.7</v>
      </c>
      <c r="AK74" s="60">
        <v>209163.7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-99551913.210000023</v>
      </c>
      <c r="AT74" s="60">
        <v>-85729352.040000007</v>
      </c>
      <c r="AU74" s="60">
        <v>-85733192.180000007</v>
      </c>
      <c r="AV74" s="60">
        <v>3840.14</v>
      </c>
      <c r="AW74" s="60">
        <v>20178765.079999987</v>
      </c>
      <c r="AX74" s="60">
        <v>20243638.949999988</v>
      </c>
      <c r="AY74" s="60">
        <v>-355304845.38</v>
      </c>
      <c r="AZ74" s="60">
        <v>-277477790.31</v>
      </c>
      <c r="BA74" s="60">
        <v>-525336793.92000002</v>
      </c>
      <c r="BB74" s="60">
        <v>0</v>
      </c>
      <c r="BC74" s="60">
        <v>447509738.85000002</v>
      </c>
      <c r="BD74" s="60">
        <v>375548484.32999998</v>
      </c>
      <c r="BE74" s="60">
        <v>-64873.869999999763</v>
      </c>
      <c r="BF74" s="60">
        <v>889718.7100000002</v>
      </c>
      <c r="BG74" s="60">
        <v>45897.86</v>
      </c>
      <c r="BH74" s="60">
        <v>1964443.3</v>
      </c>
      <c r="BI74" s="60">
        <v>0</v>
      </c>
      <c r="BJ74" s="60">
        <v>-1120622.45</v>
      </c>
      <c r="BK74" s="60">
        <v>-954592.58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-34001326.25</v>
      </c>
      <c r="BT74" s="60">
        <v>-24893738.460000001</v>
      </c>
      <c r="BU74" s="60">
        <v>-6506491.79</v>
      </c>
      <c r="BV74" s="60">
        <v>-1530337.21</v>
      </c>
      <c r="BW74" s="60">
        <v>0</v>
      </c>
      <c r="BX74" s="60">
        <v>0</v>
      </c>
      <c r="BY74" s="60">
        <v>-456770.86</v>
      </c>
      <c r="BZ74" s="60">
        <v>0</v>
      </c>
      <c r="CA74" s="60">
        <v>-613987.93000000005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61491571.179999992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-2399.0861741764052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-2399.0861741764052</v>
      </c>
      <c r="BT75" s="60">
        <v>0</v>
      </c>
      <c r="BU75" s="60">
        <v>-1595.2497593522946</v>
      </c>
      <c r="BV75" s="60">
        <v>-778.00689569953511</v>
      </c>
      <c r="BW75" s="60">
        <v>0</v>
      </c>
      <c r="BX75" s="60">
        <v>0</v>
      </c>
      <c r="BY75" s="60">
        <v>-2.924363515673289</v>
      </c>
      <c r="BZ75" s="60">
        <v>0</v>
      </c>
      <c r="CA75" s="60">
        <v>-22.905155608902422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-2399.0861741764052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6128803.040000001</v>
      </c>
      <c r="E76" s="60">
        <v>6918617.8200000003</v>
      </c>
      <c r="F76" s="60">
        <v>6918617.8200000003</v>
      </c>
      <c r="G76" s="60">
        <v>0</v>
      </c>
      <c r="H76" s="60">
        <v>0</v>
      </c>
      <c r="I76" s="60">
        <v>-2884080.72</v>
      </c>
      <c r="J76" s="60">
        <v>-2884080.72</v>
      </c>
      <c r="K76" s="60">
        <v>-2884080.72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2094265.9400000004</v>
      </c>
      <c r="AA76" s="60">
        <v>1711013.1500000001</v>
      </c>
      <c r="AB76" s="60">
        <v>133020.13</v>
      </c>
      <c r="AC76" s="60">
        <v>195152.29</v>
      </c>
      <c r="AD76" s="60">
        <v>55080.37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-476473.5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-476473.5</v>
      </c>
      <c r="BT76" s="60">
        <v>-153758.78000000003</v>
      </c>
      <c r="BU76" s="60">
        <v>-178146.78</v>
      </c>
      <c r="BV76" s="60">
        <v>-45764.79</v>
      </c>
      <c r="BW76" s="60">
        <v>0</v>
      </c>
      <c r="BX76" s="60">
        <v>0</v>
      </c>
      <c r="BY76" s="60">
        <v>-98803.15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5652329.540000001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135.66000000000167</v>
      </c>
      <c r="AT77" s="60">
        <v>0</v>
      </c>
      <c r="AU77" s="60">
        <v>0</v>
      </c>
      <c r="AV77" s="60">
        <v>0</v>
      </c>
      <c r="AW77" s="60">
        <v>135.66000000000167</v>
      </c>
      <c r="AX77" s="60">
        <v>135.66000000000167</v>
      </c>
      <c r="AY77" s="60">
        <v>-6019.74</v>
      </c>
      <c r="AZ77" s="60">
        <v>0</v>
      </c>
      <c r="BA77" s="60">
        <v>-9518.85</v>
      </c>
      <c r="BB77" s="60">
        <v>0</v>
      </c>
      <c r="BC77" s="60">
        <v>3499.11</v>
      </c>
      <c r="BD77" s="60">
        <v>6155.4000000000015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135.66000000000167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139030021615.20386</v>
      </c>
      <c r="E78" s="63">
        <v>125600300618.33919</v>
      </c>
      <c r="F78" s="63">
        <v>154498296903.5192</v>
      </c>
      <c r="G78" s="63">
        <v>-14726022793.029999</v>
      </c>
      <c r="H78" s="63">
        <v>-14171973492.149998</v>
      </c>
      <c r="I78" s="63">
        <v>-13267309122.919903</v>
      </c>
      <c r="J78" s="63">
        <v>-16445085030.159904</v>
      </c>
      <c r="K78" s="63">
        <v>-162260837468.31995</v>
      </c>
      <c r="L78" s="63">
        <v>145815752438.16003</v>
      </c>
      <c r="M78" s="63">
        <v>1364954776.6499996</v>
      </c>
      <c r="N78" s="63">
        <v>15566030305.559999</v>
      </c>
      <c r="O78" s="63">
        <v>-14201075528.91</v>
      </c>
      <c r="P78" s="63">
        <v>1812821130.5899997</v>
      </c>
      <c r="Q78" s="63">
        <v>14701791714.719997</v>
      </c>
      <c r="R78" s="63">
        <v>-12888970584.130001</v>
      </c>
      <c r="S78" s="63">
        <v>-2513807227.8599997</v>
      </c>
      <c r="T78" s="63">
        <v>-2659611545.2800002</v>
      </c>
      <c r="U78" s="63">
        <v>-18441705123.949997</v>
      </c>
      <c r="V78" s="63">
        <v>15782093578.670002</v>
      </c>
      <c r="W78" s="63">
        <v>145804317.42000008</v>
      </c>
      <c r="X78" s="63">
        <v>1934510489.03</v>
      </c>
      <c r="Y78" s="63">
        <v>-1788706171.6099999</v>
      </c>
      <c r="Z78" s="63">
        <v>27087714552.714561</v>
      </c>
      <c r="AA78" s="63">
        <v>18702689380.778313</v>
      </c>
      <c r="AB78" s="63">
        <v>1188526958.6970487</v>
      </c>
      <c r="AC78" s="63">
        <v>4831078657.8420343</v>
      </c>
      <c r="AD78" s="63">
        <v>1695933746.3910263</v>
      </c>
      <c r="AE78" s="63">
        <v>4287163.4187740162</v>
      </c>
      <c r="AF78" s="63">
        <v>173971756.89540076</v>
      </c>
      <c r="AG78" s="63">
        <v>456583982.15251935</v>
      </c>
      <c r="AH78" s="63">
        <v>34396417.420000002</v>
      </c>
      <c r="AI78" s="63">
        <v>246489.11944799998</v>
      </c>
      <c r="AJ78" s="63">
        <v>78236469.939999968</v>
      </c>
      <c r="AK78" s="63">
        <v>78175398.339999974</v>
      </c>
      <c r="AL78" s="63">
        <v>61071.6</v>
      </c>
      <c r="AM78" s="63">
        <v>2044886324.9900012</v>
      </c>
      <c r="AN78" s="63">
        <v>3230111417.3200006</v>
      </c>
      <c r="AO78" s="63">
        <v>-378404499.34999996</v>
      </c>
      <c r="AP78" s="63">
        <v>1343216.5899999999</v>
      </c>
      <c r="AQ78" s="63">
        <v>-498774.48</v>
      </c>
      <c r="AR78" s="63">
        <v>-807665035.08999991</v>
      </c>
      <c r="AS78" s="63">
        <v>-161304498833.01657</v>
      </c>
      <c r="AT78" s="63">
        <v>-90523470426.029999</v>
      </c>
      <c r="AU78" s="63">
        <v>-103568098543.97997</v>
      </c>
      <c r="AV78" s="63">
        <v>13044628117.950006</v>
      </c>
      <c r="AW78" s="63">
        <v>-45773073670.809975</v>
      </c>
      <c r="AX78" s="63">
        <v>-48803618328.939972</v>
      </c>
      <c r="AY78" s="63">
        <v>-310448055671.48999</v>
      </c>
      <c r="AZ78" s="63">
        <v>-126934121143.70772</v>
      </c>
      <c r="BA78" s="63">
        <v>-423385652572.34711</v>
      </c>
      <c r="BB78" s="63">
        <v>0</v>
      </c>
      <c r="BC78" s="63">
        <v>239871718044.56485</v>
      </c>
      <c r="BD78" s="63">
        <v>261644437342.54996</v>
      </c>
      <c r="BE78" s="63">
        <v>3030544658.1299992</v>
      </c>
      <c r="BF78" s="63">
        <v>42165688403.809998</v>
      </c>
      <c r="BG78" s="63">
        <v>20270739723.107185</v>
      </c>
      <c r="BH78" s="63">
        <v>55873553411.758217</v>
      </c>
      <c r="BI78" s="63">
        <v>0</v>
      </c>
      <c r="BJ78" s="63">
        <v>-33978604731.055393</v>
      </c>
      <c r="BK78" s="63">
        <v>-39135143745.68</v>
      </c>
      <c r="BL78" s="63">
        <v>0</v>
      </c>
      <c r="BM78" s="63">
        <v>0</v>
      </c>
      <c r="BN78" s="63">
        <v>0</v>
      </c>
      <c r="BO78" s="63">
        <v>-38726.89</v>
      </c>
      <c r="BP78" s="63">
        <v>-38726.89</v>
      </c>
      <c r="BQ78" s="63">
        <v>0</v>
      </c>
      <c r="BR78" s="63">
        <v>0</v>
      </c>
      <c r="BS78" s="63">
        <v>-23547322277.405643</v>
      </c>
      <c r="BT78" s="63">
        <v>-13983993668.703203</v>
      </c>
      <c r="BU78" s="63">
        <v>-6478210484.1094475</v>
      </c>
      <c r="BV78" s="63">
        <v>-2325015353.7883315</v>
      </c>
      <c r="BW78" s="63">
        <v>-837892.03999999992</v>
      </c>
      <c r="BX78" s="63">
        <v>-827151875.17454576</v>
      </c>
      <c r="BY78" s="63">
        <v>-1034665636.5450886</v>
      </c>
      <c r="BZ78" s="63">
        <v>2396931559.6300001</v>
      </c>
      <c r="CA78" s="63">
        <v>-1294378926.6750212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-1460593731.8809845</v>
      </c>
      <c r="CJ78" s="63">
        <v>-1486942978.6909845</v>
      </c>
      <c r="CK78" s="63">
        <v>26349246.810000002</v>
      </c>
      <c r="CL78" s="63">
        <v>-22274477217.812744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167172287.43000001</v>
      </c>
      <c r="E80" s="63">
        <v>156489657.40000001</v>
      </c>
      <c r="F80" s="63">
        <v>156489657.40000001</v>
      </c>
      <c r="G80" s="63">
        <v>0</v>
      </c>
      <c r="H80" s="63">
        <v>0</v>
      </c>
      <c r="I80" s="63">
        <v>-23729844.839999989</v>
      </c>
      <c r="J80" s="63">
        <v>-23729844.839999989</v>
      </c>
      <c r="K80" s="63">
        <v>-133216314.42999999</v>
      </c>
      <c r="L80" s="63">
        <v>109486469.59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374444.37000000104</v>
      </c>
      <c r="T80" s="63">
        <v>374444.37000000104</v>
      </c>
      <c r="U80" s="63">
        <v>-8517018.0399999991</v>
      </c>
      <c r="V80" s="63">
        <v>8891462.4100000001</v>
      </c>
      <c r="W80" s="63">
        <v>0</v>
      </c>
      <c r="X80" s="63">
        <v>0</v>
      </c>
      <c r="Y80" s="63">
        <v>0</v>
      </c>
      <c r="Z80" s="63">
        <v>33828866.800000004</v>
      </c>
      <c r="AA80" s="63">
        <v>19222157.25</v>
      </c>
      <c r="AB80" s="63">
        <v>3501275</v>
      </c>
      <c r="AC80" s="63">
        <v>7314441.0700000003</v>
      </c>
      <c r="AD80" s="63">
        <v>3002639.68</v>
      </c>
      <c r="AE80" s="63">
        <v>0</v>
      </c>
      <c r="AF80" s="63">
        <v>0</v>
      </c>
      <c r="AG80" s="63">
        <v>0</v>
      </c>
      <c r="AH80" s="63">
        <v>788353.8</v>
      </c>
      <c r="AI80" s="63">
        <v>0</v>
      </c>
      <c r="AJ80" s="63">
        <v>209163.7</v>
      </c>
      <c r="AK80" s="63">
        <v>209163.7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-100030650.1361742</v>
      </c>
      <c r="AT80" s="63">
        <v>-85729352.040000007</v>
      </c>
      <c r="AU80" s="63">
        <v>-85733192.180000007</v>
      </c>
      <c r="AV80" s="63">
        <v>3840.14</v>
      </c>
      <c r="AW80" s="63">
        <v>20178900.739999987</v>
      </c>
      <c r="AX80" s="63">
        <v>20243774.609999988</v>
      </c>
      <c r="AY80" s="63">
        <v>-355310865.12</v>
      </c>
      <c r="AZ80" s="63">
        <v>-277477790.31</v>
      </c>
      <c r="BA80" s="63">
        <v>-525346312.77000004</v>
      </c>
      <c r="BB80" s="63">
        <v>0</v>
      </c>
      <c r="BC80" s="63">
        <v>447513237.96000004</v>
      </c>
      <c r="BD80" s="63">
        <v>375554639.72999996</v>
      </c>
      <c r="BE80" s="63">
        <v>-64873.869999999763</v>
      </c>
      <c r="BF80" s="63">
        <v>889718.7100000002</v>
      </c>
      <c r="BG80" s="63">
        <v>45897.86</v>
      </c>
      <c r="BH80" s="63">
        <v>1964443.3</v>
      </c>
      <c r="BI80" s="63">
        <v>0</v>
      </c>
      <c r="BJ80" s="63">
        <v>-1120622.45</v>
      </c>
      <c r="BK80" s="63">
        <v>-954592.58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-34480198.836174175</v>
      </c>
      <c r="BT80" s="63">
        <v>-25047497.240000002</v>
      </c>
      <c r="BU80" s="63">
        <v>-6686233.8197593521</v>
      </c>
      <c r="BV80" s="63">
        <v>-1576880.0068956995</v>
      </c>
      <c r="BW80" s="63">
        <v>0</v>
      </c>
      <c r="BX80" s="63">
        <v>0</v>
      </c>
      <c r="BY80" s="63">
        <v>-555576.9343635157</v>
      </c>
      <c r="BZ80" s="63">
        <v>0</v>
      </c>
      <c r="CA80" s="63">
        <v>-614010.83515560895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67141637.29382582</v>
      </c>
    </row>
    <row r="81" spans="1:90">
      <c r="A81" s="45" t="s">
        <v>134</v>
      </c>
      <c r="B81" s="62">
        <v>9003</v>
      </c>
      <c r="C81" s="59" t="s">
        <v>383</v>
      </c>
      <c r="D81" s="63">
        <v>139030021615.20386</v>
      </c>
      <c r="E81" s="63">
        <v>125600300618.33919</v>
      </c>
      <c r="F81" s="63">
        <v>154498296903.5192</v>
      </c>
      <c r="G81" s="63">
        <v>-14726022793.029999</v>
      </c>
      <c r="H81" s="63">
        <v>-14171973492.149998</v>
      </c>
      <c r="I81" s="63">
        <v>-13267309122.919903</v>
      </c>
      <c r="J81" s="63">
        <v>-16445085030.159904</v>
      </c>
      <c r="K81" s="63">
        <v>-162260837468.31995</v>
      </c>
      <c r="L81" s="63">
        <v>145815752438.16003</v>
      </c>
      <c r="M81" s="63">
        <v>1364954776.6499996</v>
      </c>
      <c r="N81" s="63">
        <v>15566030305.559999</v>
      </c>
      <c r="O81" s="63">
        <v>-14201075528.91</v>
      </c>
      <c r="P81" s="63">
        <v>1812821130.5899997</v>
      </c>
      <c r="Q81" s="63">
        <v>14701791714.719997</v>
      </c>
      <c r="R81" s="63">
        <v>-12888970584.130001</v>
      </c>
      <c r="S81" s="63">
        <v>-2513807227.8599997</v>
      </c>
      <c r="T81" s="63">
        <v>-2659611545.2800002</v>
      </c>
      <c r="U81" s="63">
        <v>-18441705123.949997</v>
      </c>
      <c r="V81" s="63">
        <v>15782093578.670002</v>
      </c>
      <c r="W81" s="63">
        <v>145804317.42000008</v>
      </c>
      <c r="X81" s="63">
        <v>1934510489.03</v>
      </c>
      <c r="Y81" s="63">
        <v>-1788706171.6099999</v>
      </c>
      <c r="Z81" s="63">
        <v>27087714552.714561</v>
      </c>
      <c r="AA81" s="63">
        <v>18702689380.778313</v>
      </c>
      <c r="AB81" s="63">
        <v>1188526958.6970487</v>
      </c>
      <c r="AC81" s="63">
        <v>4831078657.8420343</v>
      </c>
      <c r="AD81" s="63">
        <v>1695933746.3910263</v>
      </c>
      <c r="AE81" s="63">
        <v>4287163.4187740162</v>
      </c>
      <c r="AF81" s="63">
        <v>173971756.89540076</v>
      </c>
      <c r="AG81" s="63">
        <v>456583982.15251935</v>
      </c>
      <c r="AH81" s="63">
        <v>34396417.420000002</v>
      </c>
      <c r="AI81" s="63">
        <v>246489.11944799998</v>
      </c>
      <c r="AJ81" s="63">
        <v>78236469.939999968</v>
      </c>
      <c r="AK81" s="63">
        <v>78175398.339999974</v>
      </c>
      <c r="AL81" s="63">
        <v>61071.6</v>
      </c>
      <c r="AM81" s="63">
        <v>2044886324.9900012</v>
      </c>
      <c r="AN81" s="63">
        <v>3230111417.3200006</v>
      </c>
      <c r="AO81" s="63">
        <v>-378404499.34999996</v>
      </c>
      <c r="AP81" s="63">
        <v>1343216.5899999999</v>
      </c>
      <c r="AQ81" s="63">
        <v>-498774.48</v>
      </c>
      <c r="AR81" s="63">
        <v>-807665035.08999991</v>
      </c>
      <c r="AS81" s="63">
        <v>-161304498833.01657</v>
      </c>
      <c r="AT81" s="63">
        <v>-90523470426.029999</v>
      </c>
      <c r="AU81" s="63">
        <v>-103568098543.97997</v>
      </c>
      <c r="AV81" s="63">
        <v>13044628117.950006</v>
      </c>
      <c r="AW81" s="63">
        <v>-45773073670.809975</v>
      </c>
      <c r="AX81" s="63">
        <v>-48803618328.939972</v>
      </c>
      <c r="AY81" s="63">
        <v>-310448055671.48999</v>
      </c>
      <c r="AZ81" s="63">
        <v>-126934121143.70772</v>
      </c>
      <c r="BA81" s="63">
        <v>-423385652572.34711</v>
      </c>
      <c r="BB81" s="63">
        <v>0</v>
      </c>
      <c r="BC81" s="63">
        <v>239871718044.56485</v>
      </c>
      <c r="BD81" s="63">
        <v>261644437342.54996</v>
      </c>
      <c r="BE81" s="63">
        <v>3030544658.1299992</v>
      </c>
      <c r="BF81" s="63">
        <v>42165688403.809998</v>
      </c>
      <c r="BG81" s="63">
        <v>20270739723.107185</v>
      </c>
      <c r="BH81" s="63">
        <v>55873553411.758217</v>
      </c>
      <c r="BI81" s="63">
        <v>0</v>
      </c>
      <c r="BJ81" s="63">
        <v>-33978604731.055393</v>
      </c>
      <c r="BK81" s="63">
        <v>-39135143745.68</v>
      </c>
      <c r="BL81" s="63">
        <v>0</v>
      </c>
      <c r="BM81" s="63">
        <v>0</v>
      </c>
      <c r="BN81" s="63">
        <v>0</v>
      </c>
      <c r="BO81" s="63">
        <v>-38726.89</v>
      </c>
      <c r="BP81" s="63">
        <v>-38726.89</v>
      </c>
      <c r="BQ81" s="63">
        <v>0</v>
      </c>
      <c r="BR81" s="63">
        <v>0</v>
      </c>
      <c r="BS81" s="63">
        <v>-23547322277.405643</v>
      </c>
      <c r="BT81" s="63">
        <v>-13983993668.703203</v>
      </c>
      <c r="BU81" s="63">
        <v>-6478210484.1094475</v>
      </c>
      <c r="BV81" s="63">
        <v>-2325015353.7883315</v>
      </c>
      <c r="BW81" s="63">
        <v>-837892.03999999992</v>
      </c>
      <c r="BX81" s="63">
        <v>-827151875.17454576</v>
      </c>
      <c r="BY81" s="63">
        <v>-1034665636.5450886</v>
      </c>
      <c r="BZ81" s="63">
        <v>2396931559.6300001</v>
      </c>
      <c r="CA81" s="63">
        <v>-1294378926.6750212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-1460593731.8809845</v>
      </c>
      <c r="CJ81" s="63">
        <v>-1486942978.6909845</v>
      </c>
      <c r="CK81" s="63">
        <v>26349246.810000002</v>
      </c>
      <c r="CL81" s="63">
        <v>-22274477217.812744</v>
      </c>
    </row>
    <row r="82" spans="1:90" ht="12.75" customHeight="1">
      <c r="A82" s="46" t="s">
        <v>136</v>
      </c>
      <c r="B82" s="64"/>
      <c r="C82" s="59" t="s">
        <v>384</v>
      </c>
      <c r="D82" s="63">
        <v>139197193902.63385</v>
      </c>
      <c r="E82" s="63">
        <v>125756790275.73918</v>
      </c>
      <c r="F82" s="63">
        <v>154654786560.91919</v>
      </c>
      <c r="G82" s="63">
        <v>-14726022793.029999</v>
      </c>
      <c r="H82" s="63">
        <v>-14171973492.149998</v>
      </c>
      <c r="I82" s="63">
        <v>-13291038967.759903</v>
      </c>
      <c r="J82" s="63">
        <v>-16468814874.999905</v>
      </c>
      <c r="K82" s="63">
        <v>-162394053782.74994</v>
      </c>
      <c r="L82" s="63">
        <v>145925238907.75003</v>
      </c>
      <c r="M82" s="63">
        <v>1364954776.6499996</v>
      </c>
      <c r="N82" s="63">
        <v>15566030305.559999</v>
      </c>
      <c r="O82" s="63">
        <v>-14201075528.91</v>
      </c>
      <c r="P82" s="63">
        <v>1812821130.5899997</v>
      </c>
      <c r="Q82" s="63">
        <v>14701791714.719997</v>
      </c>
      <c r="R82" s="63">
        <v>-12888970584.130001</v>
      </c>
      <c r="S82" s="63">
        <v>-2513432783.4899998</v>
      </c>
      <c r="T82" s="63">
        <v>-2659237100.9100003</v>
      </c>
      <c r="U82" s="63">
        <v>-18450222141.989998</v>
      </c>
      <c r="V82" s="63">
        <v>15790985041.080002</v>
      </c>
      <c r="W82" s="63">
        <v>145804317.42000008</v>
      </c>
      <c r="X82" s="63">
        <v>1934510489.03</v>
      </c>
      <c r="Y82" s="63">
        <v>-1788706171.6099999</v>
      </c>
      <c r="Z82" s="63">
        <v>27121543419.514561</v>
      </c>
      <c r="AA82" s="63">
        <v>18721911538.028313</v>
      </c>
      <c r="AB82" s="63">
        <v>1192028233.6970487</v>
      </c>
      <c r="AC82" s="63">
        <v>4838393098.912034</v>
      </c>
      <c r="AD82" s="63">
        <v>1698936386.0710263</v>
      </c>
      <c r="AE82" s="63">
        <v>4287163.4187740162</v>
      </c>
      <c r="AF82" s="63">
        <v>173971756.89540076</v>
      </c>
      <c r="AG82" s="63">
        <v>456583982.15251935</v>
      </c>
      <c r="AH82" s="63">
        <v>35184771.219999999</v>
      </c>
      <c r="AI82" s="63">
        <v>246489.11944799998</v>
      </c>
      <c r="AJ82" s="63">
        <v>78445633.639999971</v>
      </c>
      <c r="AK82" s="63">
        <v>78384562.039999977</v>
      </c>
      <c r="AL82" s="63">
        <v>61071.6</v>
      </c>
      <c r="AM82" s="63">
        <v>2044886324.9900012</v>
      </c>
      <c r="AN82" s="63">
        <v>3230111417.3200006</v>
      </c>
      <c r="AO82" s="63">
        <v>-378404499.34999996</v>
      </c>
      <c r="AP82" s="63">
        <v>1343216.5899999999</v>
      </c>
      <c r="AQ82" s="63">
        <v>-498774.48</v>
      </c>
      <c r="AR82" s="63">
        <v>-807665035.08999991</v>
      </c>
      <c r="AS82" s="63">
        <v>-161404529483.15274</v>
      </c>
      <c r="AT82" s="63">
        <v>-90609199778.069992</v>
      </c>
      <c r="AU82" s="63">
        <v>-103653831736.15996</v>
      </c>
      <c r="AV82" s="63">
        <v>13044631958.090006</v>
      </c>
      <c r="AW82" s="63">
        <v>-45752894770.069977</v>
      </c>
      <c r="AX82" s="63">
        <v>-48783374554.329971</v>
      </c>
      <c r="AY82" s="63">
        <v>-310803366536.60999</v>
      </c>
      <c r="AZ82" s="63">
        <v>-127211598934.01772</v>
      </c>
      <c r="BA82" s="63">
        <v>-423910998885.11713</v>
      </c>
      <c r="BB82" s="63">
        <v>0</v>
      </c>
      <c r="BC82" s="63">
        <v>240319231282.52484</v>
      </c>
      <c r="BD82" s="63">
        <v>262019991982.27997</v>
      </c>
      <c r="BE82" s="63">
        <v>3030479784.2599993</v>
      </c>
      <c r="BF82" s="63">
        <v>42166578122.519997</v>
      </c>
      <c r="BG82" s="63">
        <v>20270785620.967186</v>
      </c>
      <c r="BH82" s="63">
        <v>55875517855.05822</v>
      </c>
      <c r="BI82" s="63">
        <v>0</v>
      </c>
      <c r="BJ82" s="63">
        <v>-33979725353.505394</v>
      </c>
      <c r="BK82" s="63">
        <v>-39136098338.260002</v>
      </c>
      <c r="BL82" s="63">
        <v>0</v>
      </c>
      <c r="BM82" s="63">
        <v>0</v>
      </c>
      <c r="BN82" s="63">
        <v>0</v>
      </c>
      <c r="BO82" s="63">
        <v>-38726.89</v>
      </c>
      <c r="BP82" s="63">
        <v>-38726.89</v>
      </c>
      <c r="BQ82" s="63">
        <v>0</v>
      </c>
      <c r="BR82" s="63">
        <v>0</v>
      </c>
      <c r="BS82" s="63">
        <v>-23581802476.241817</v>
      </c>
      <c r="BT82" s="63">
        <v>-14009041165.943203</v>
      </c>
      <c r="BU82" s="63">
        <v>-6484896717.9292068</v>
      </c>
      <c r="BV82" s="63">
        <v>-2326592233.7952271</v>
      </c>
      <c r="BW82" s="63">
        <v>-837892.03999999992</v>
      </c>
      <c r="BX82" s="63">
        <v>-827151875.17454576</v>
      </c>
      <c r="BY82" s="63">
        <v>-1035221213.4794521</v>
      </c>
      <c r="BZ82" s="63">
        <v>2396931559.6300001</v>
      </c>
      <c r="CA82" s="63">
        <v>-1294992937.5101769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-1460593731.8809845</v>
      </c>
      <c r="CJ82" s="63">
        <v>-1486942978.6909845</v>
      </c>
      <c r="CK82" s="63">
        <v>26349246.810000002</v>
      </c>
      <c r="CL82" s="63">
        <v>-22207335580.518917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4AF0-40FA-4000-8238-1860ECCB0CCB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257</v>
      </c>
      <c r="B2" s="75">
        <v>728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658.57000000402331</v>
      </c>
      <c r="E8" s="60">
        <v>-5.1299999989569187</v>
      </c>
      <c r="F8" s="60">
        <v>24166517.140000001</v>
      </c>
      <c r="G8" s="60">
        <v>-24166522.27</v>
      </c>
      <c r="H8" s="60">
        <v>0</v>
      </c>
      <c r="I8" s="60">
        <v>663.70000000298023</v>
      </c>
      <c r="J8" s="60">
        <v>67354701.49000001</v>
      </c>
      <c r="K8" s="60">
        <v>-51219386.32</v>
      </c>
      <c r="L8" s="60">
        <v>118574087.81</v>
      </c>
      <c r="M8" s="60">
        <v>-67354037.790000007</v>
      </c>
      <c r="N8" s="60">
        <v>51219050.799999997</v>
      </c>
      <c r="O8" s="60">
        <v>-118573088.59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-2354817.009999969</v>
      </c>
      <c r="AT8" s="60">
        <v>0</v>
      </c>
      <c r="AU8" s="60">
        <v>0</v>
      </c>
      <c r="AV8" s="60">
        <v>0</v>
      </c>
      <c r="AW8" s="60">
        <v>1112.7800000309944</v>
      </c>
      <c r="AX8" s="60">
        <v>12968440.159999967</v>
      </c>
      <c r="AY8" s="60">
        <v>-317186553.20000005</v>
      </c>
      <c r="AZ8" s="60">
        <v>-664921393.20000005</v>
      </c>
      <c r="BA8" s="60">
        <v>-74143.990000000005</v>
      </c>
      <c r="BB8" s="60">
        <v>0</v>
      </c>
      <c r="BC8" s="60">
        <v>347808983.99000001</v>
      </c>
      <c r="BD8" s="60">
        <v>330154993.36000001</v>
      </c>
      <c r="BE8" s="60">
        <v>-12967327.379999936</v>
      </c>
      <c r="BF8" s="60">
        <v>317163436.33000004</v>
      </c>
      <c r="BG8" s="60">
        <v>664873161.34000003</v>
      </c>
      <c r="BH8" s="60">
        <v>74143.990000000005</v>
      </c>
      <c r="BI8" s="60">
        <v>0</v>
      </c>
      <c r="BJ8" s="60">
        <v>-347783869</v>
      </c>
      <c r="BK8" s="60">
        <v>-330130763.70999998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-2355929.79</v>
      </c>
      <c r="BT8" s="60">
        <v>-685440.83000000007</v>
      </c>
      <c r="BU8" s="60">
        <v>-3631877.21</v>
      </c>
      <c r="BV8" s="60">
        <v>-737297.03</v>
      </c>
      <c r="BW8" s="60">
        <v>0</v>
      </c>
      <c r="BX8" s="60">
        <v>0</v>
      </c>
      <c r="BY8" s="60">
        <v>0</v>
      </c>
      <c r="BZ8" s="60">
        <v>3156248.2</v>
      </c>
      <c r="CA8" s="60">
        <v>-457562.92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-2354158.439999965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435928.10000000143</v>
      </c>
      <c r="E9" s="60">
        <v>160255.41999999993</v>
      </c>
      <c r="F9" s="60">
        <v>12846183.16</v>
      </c>
      <c r="G9" s="60">
        <v>-12685927.74</v>
      </c>
      <c r="H9" s="60">
        <v>0</v>
      </c>
      <c r="I9" s="60">
        <v>211279.10000000149</v>
      </c>
      <c r="J9" s="60">
        <v>96029.210000000894</v>
      </c>
      <c r="K9" s="60">
        <v>-13382706.75</v>
      </c>
      <c r="L9" s="60">
        <v>13478735.960000001</v>
      </c>
      <c r="M9" s="60">
        <v>115249.8900000006</v>
      </c>
      <c r="N9" s="60">
        <v>12687269.620000001</v>
      </c>
      <c r="O9" s="60">
        <v>-12572019.73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64393.58</v>
      </c>
      <c r="AA9" s="60">
        <v>49100.68</v>
      </c>
      <c r="AB9" s="60">
        <v>0</v>
      </c>
      <c r="AC9" s="60">
        <v>8729.35</v>
      </c>
      <c r="AD9" s="60">
        <v>2826.08</v>
      </c>
      <c r="AE9" s="60">
        <v>0</v>
      </c>
      <c r="AF9" s="60">
        <v>3026.86</v>
      </c>
      <c r="AG9" s="60">
        <v>710.61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-4763713.4500000039</v>
      </c>
      <c r="AT9" s="60">
        <v>-6632.6899999976158</v>
      </c>
      <c r="AU9" s="60">
        <v>-37472035.519999996</v>
      </c>
      <c r="AV9" s="60">
        <v>37465402.829999998</v>
      </c>
      <c r="AW9" s="60">
        <v>36893.09999999404</v>
      </c>
      <c r="AX9" s="60">
        <v>15762802.270000011</v>
      </c>
      <c r="AY9" s="60">
        <v>-238580060.29999998</v>
      </c>
      <c r="AZ9" s="60">
        <v>-236881664.41</v>
      </c>
      <c r="BA9" s="60">
        <v>-1698395.89</v>
      </c>
      <c r="BB9" s="60">
        <v>0</v>
      </c>
      <c r="BC9" s="60">
        <v>0</v>
      </c>
      <c r="BD9" s="60">
        <v>254342862.56999999</v>
      </c>
      <c r="BE9" s="60">
        <v>-15725909.170000017</v>
      </c>
      <c r="BF9" s="60">
        <v>238265763.25</v>
      </c>
      <c r="BG9" s="60">
        <v>236706498.05000001</v>
      </c>
      <c r="BH9" s="60">
        <v>1559265.2</v>
      </c>
      <c r="BI9" s="60">
        <v>0</v>
      </c>
      <c r="BJ9" s="60">
        <v>0</v>
      </c>
      <c r="BK9" s="60">
        <v>-253991672.42000002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-4781629.7300000004</v>
      </c>
      <c r="BT9" s="60">
        <v>-551452.04</v>
      </c>
      <c r="BU9" s="60">
        <v>-3564433.05</v>
      </c>
      <c r="BV9" s="60">
        <v>-1296140.4099999999</v>
      </c>
      <c r="BW9" s="60">
        <v>0</v>
      </c>
      <c r="BX9" s="60">
        <v>-487720.78</v>
      </c>
      <c r="BY9" s="60">
        <v>-271524.99</v>
      </c>
      <c r="BZ9" s="60">
        <v>1389641.54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-12344.13</v>
      </c>
      <c r="CJ9" s="60">
        <v>-12344.13</v>
      </c>
      <c r="CK9" s="60">
        <v>0</v>
      </c>
      <c r="CL9" s="60">
        <v>-4327785.3500000024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139969778.99000001</v>
      </c>
      <c r="E10" s="60">
        <v>92644193.409999996</v>
      </c>
      <c r="F10" s="60">
        <v>230643044.75999999</v>
      </c>
      <c r="G10" s="60">
        <v>-137998851.34999999</v>
      </c>
      <c r="H10" s="60">
        <v>0</v>
      </c>
      <c r="I10" s="60">
        <v>-25676837.400000006</v>
      </c>
      <c r="J10" s="60">
        <v>-42435330.900000006</v>
      </c>
      <c r="K10" s="60">
        <v>-189409019.44</v>
      </c>
      <c r="L10" s="60">
        <v>146973688.53999999</v>
      </c>
      <c r="M10" s="60">
        <v>16758493.5</v>
      </c>
      <c r="N10" s="60">
        <v>101907684.39</v>
      </c>
      <c r="O10" s="60">
        <v>-85149190.890000001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73002372.080000013</v>
      </c>
      <c r="AA10" s="60">
        <v>30305390.810000002</v>
      </c>
      <c r="AB10" s="60">
        <v>5910583.8799999999</v>
      </c>
      <c r="AC10" s="60">
        <v>27961968.66</v>
      </c>
      <c r="AD10" s="60">
        <v>5536993.4000000004</v>
      </c>
      <c r="AE10" s="60">
        <v>3570853.94</v>
      </c>
      <c r="AF10" s="60">
        <v>0</v>
      </c>
      <c r="AG10" s="60">
        <v>0</v>
      </c>
      <c r="AH10" s="60">
        <v>-283418.61</v>
      </c>
      <c r="AI10" s="60">
        <v>0</v>
      </c>
      <c r="AJ10" s="60">
        <v>50.9</v>
      </c>
      <c r="AK10" s="60">
        <v>50.9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-32701246.909999955</v>
      </c>
      <c r="AT10" s="60">
        <v>-4470643.41</v>
      </c>
      <c r="AU10" s="60">
        <v>-4712617.82</v>
      </c>
      <c r="AV10" s="60">
        <v>241974.41</v>
      </c>
      <c r="AW10" s="60">
        <v>-10275779.109999955</v>
      </c>
      <c r="AX10" s="60">
        <v>-23734435.590000004</v>
      </c>
      <c r="AY10" s="60">
        <v>-278686914.87</v>
      </c>
      <c r="AZ10" s="60">
        <v>-337342709.63</v>
      </c>
      <c r="BA10" s="60">
        <v>-51690661.439999998</v>
      </c>
      <c r="BB10" s="60">
        <v>0</v>
      </c>
      <c r="BC10" s="60">
        <v>110346456.2</v>
      </c>
      <c r="BD10" s="60">
        <v>254952479.28</v>
      </c>
      <c r="BE10" s="60">
        <v>13458656.480000049</v>
      </c>
      <c r="BF10" s="60">
        <v>196853862.52000004</v>
      </c>
      <c r="BG10" s="60">
        <v>243509647.64000002</v>
      </c>
      <c r="BH10" s="60">
        <v>31288764.699999999</v>
      </c>
      <c r="BI10" s="60">
        <v>0</v>
      </c>
      <c r="BJ10" s="60">
        <v>-77944549.819999993</v>
      </c>
      <c r="BK10" s="60">
        <v>-183395206.03999999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-17804128.18</v>
      </c>
      <c r="BT10" s="60">
        <v>-7510200.8100000005</v>
      </c>
      <c r="BU10" s="60">
        <v>-6432465.96</v>
      </c>
      <c r="BV10" s="60">
        <v>-1903867.55</v>
      </c>
      <c r="BW10" s="60">
        <v>0</v>
      </c>
      <c r="BX10" s="60">
        <v>-492337.03</v>
      </c>
      <c r="BY10" s="60">
        <v>-312743.63</v>
      </c>
      <c r="BZ10" s="60">
        <v>-1152513.1999999997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-150696.21</v>
      </c>
      <c r="CJ10" s="60">
        <v>-150696.21</v>
      </c>
      <c r="CK10" s="60">
        <v>0</v>
      </c>
      <c r="CL10" s="60">
        <v>107268532.08000006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80682.09314515836</v>
      </c>
      <c r="E13" s="60">
        <v>61131.569999999949</v>
      </c>
      <c r="F13" s="60">
        <v>805515.69</v>
      </c>
      <c r="G13" s="60">
        <v>-744384.12</v>
      </c>
      <c r="H13" s="60">
        <v>0</v>
      </c>
      <c r="I13" s="60">
        <v>-50560.06</v>
      </c>
      <c r="J13" s="60">
        <v>-456494.81</v>
      </c>
      <c r="K13" s="60">
        <v>-456494.81</v>
      </c>
      <c r="L13" s="60">
        <v>0</v>
      </c>
      <c r="M13" s="60">
        <v>405934.75</v>
      </c>
      <c r="N13" s="60">
        <v>405934.75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70110.583145158409</v>
      </c>
      <c r="AA13" s="60">
        <v>41550.680429991378</v>
      </c>
      <c r="AB13" s="60">
        <v>2314.7482105470945</v>
      </c>
      <c r="AC13" s="60">
        <v>13738.208566103409</v>
      </c>
      <c r="AD13" s="60">
        <v>769.21613810812494</v>
      </c>
      <c r="AE13" s="60">
        <v>0</v>
      </c>
      <c r="AF13" s="60">
        <v>101.27932250943368</v>
      </c>
      <c r="AG13" s="60">
        <v>11636.450477898974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23808.739999999816</v>
      </c>
      <c r="AT13" s="60">
        <v>0</v>
      </c>
      <c r="AU13" s="60">
        <v>0</v>
      </c>
      <c r="AV13" s="60">
        <v>0</v>
      </c>
      <c r="AW13" s="60">
        <v>-0.45000000018626451</v>
      </c>
      <c r="AX13" s="60">
        <v>18.510000000009313</v>
      </c>
      <c r="AY13" s="60">
        <v>-1486334.92</v>
      </c>
      <c r="AZ13" s="60">
        <v>-2074851.22</v>
      </c>
      <c r="BA13" s="60">
        <v>0</v>
      </c>
      <c r="BB13" s="60">
        <v>0</v>
      </c>
      <c r="BC13" s="60">
        <v>588516.30000000005</v>
      </c>
      <c r="BD13" s="60">
        <v>1486353.43</v>
      </c>
      <c r="BE13" s="60">
        <v>-18.960000000195578</v>
      </c>
      <c r="BF13" s="60">
        <v>1486268.13</v>
      </c>
      <c r="BG13" s="60">
        <v>2074757.97</v>
      </c>
      <c r="BH13" s="60">
        <v>0</v>
      </c>
      <c r="BI13" s="60">
        <v>0</v>
      </c>
      <c r="BJ13" s="60">
        <v>-588489.84</v>
      </c>
      <c r="BK13" s="60">
        <v>-1486287.09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23809.190000000002</v>
      </c>
      <c r="BT13" s="60">
        <v>-67854.069999999992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91663.26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104490.83314515818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1630117.17</v>
      </c>
      <c r="G17" s="60">
        <v>-1630117.17</v>
      </c>
      <c r="H17" s="60">
        <v>0</v>
      </c>
      <c r="I17" s="60">
        <v>0</v>
      </c>
      <c r="J17" s="60">
        <v>-762545.19000000006</v>
      </c>
      <c r="K17" s="60">
        <v>-1038328.66</v>
      </c>
      <c r="L17" s="60">
        <v>275783.46999999997</v>
      </c>
      <c r="M17" s="60">
        <v>762545.19000000006</v>
      </c>
      <c r="N17" s="60">
        <v>1038328.66</v>
      </c>
      <c r="O17" s="60">
        <v>-275783.46999999997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14976.100000000348</v>
      </c>
      <c r="AT17" s="60">
        <v>0</v>
      </c>
      <c r="AU17" s="60">
        <v>0</v>
      </c>
      <c r="AV17" s="60">
        <v>0</v>
      </c>
      <c r="AW17" s="60">
        <v>-3903.7199999997392</v>
      </c>
      <c r="AX17" s="60">
        <v>-194972.59999999963</v>
      </c>
      <c r="AY17" s="60">
        <v>-1977406.63</v>
      </c>
      <c r="AZ17" s="60">
        <v>-2630787.06</v>
      </c>
      <c r="BA17" s="60">
        <v>-129576.36</v>
      </c>
      <c r="BB17" s="60">
        <v>0</v>
      </c>
      <c r="BC17" s="60">
        <v>782956.79</v>
      </c>
      <c r="BD17" s="60">
        <v>1782434.0300000003</v>
      </c>
      <c r="BE17" s="60">
        <v>191068.87999999989</v>
      </c>
      <c r="BF17" s="60">
        <v>1937856.77</v>
      </c>
      <c r="BG17" s="60">
        <v>2578171.31</v>
      </c>
      <c r="BH17" s="60">
        <v>126985.17</v>
      </c>
      <c r="BI17" s="60">
        <v>0</v>
      </c>
      <c r="BJ17" s="60">
        <v>-767299.71</v>
      </c>
      <c r="BK17" s="60">
        <v>-1746787.8900000001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18879.820000000087</v>
      </c>
      <c r="BT17" s="60">
        <v>-80751.55999999991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100936.78</v>
      </c>
      <c r="CA17" s="60">
        <v>-1305.4000000000001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14976.100000000348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-84445.43</v>
      </c>
      <c r="AT18" s="60">
        <v>0</v>
      </c>
      <c r="AU18" s="60">
        <v>0</v>
      </c>
      <c r="AV18" s="60">
        <v>0</v>
      </c>
      <c r="AW18" s="60">
        <v>0</v>
      </c>
      <c r="AX18" s="60">
        <v>-710834.0700000003</v>
      </c>
      <c r="AY18" s="60">
        <v>-14906418.91</v>
      </c>
      <c r="AZ18" s="60">
        <v>-14890966.359999999</v>
      </c>
      <c r="BA18" s="60">
        <v>-15452.55</v>
      </c>
      <c r="BB18" s="60">
        <v>0</v>
      </c>
      <c r="BC18" s="60">
        <v>0</v>
      </c>
      <c r="BD18" s="60">
        <v>14195584.84</v>
      </c>
      <c r="BE18" s="60">
        <v>710834.0700000003</v>
      </c>
      <c r="BF18" s="60">
        <v>14906418.91</v>
      </c>
      <c r="BG18" s="60">
        <v>14890966.359999999</v>
      </c>
      <c r="BH18" s="60">
        <v>15452.55</v>
      </c>
      <c r="BI18" s="60">
        <v>0</v>
      </c>
      <c r="BJ18" s="60">
        <v>0</v>
      </c>
      <c r="BK18" s="60">
        <v>-14195584.84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-84445.43</v>
      </c>
      <c r="BT18" s="60">
        <v>0</v>
      </c>
      <c r="BU18" s="60">
        <v>-54120.56</v>
      </c>
      <c r="BV18" s="60">
        <v>-12998.27</v>
      </c>
      <c r="BW18" s="60">
        <v>0</v>
      </c>
      <c r="BX18" s="60">
        <v>-1498.39</v>
      </c>
      <c r="BY18" s="60">
        <v>-15828.21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-84445.43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664902.77000000083</v>
      </c>
      <c r="E20" s="60">
        <v>661995.77999999933</v>
      </c>
      <c r="F20" s="60">
        <v>9561728.6600000001</v>
      </c>
      <c r="G20" s="60">
        <v>-8899732.8800000008</v>
      </c>
      <c r="H20" s="60">
        <v>0</v>
      </c>
      <c r="I20" s="60">
        <v>-290672.14999999851</v>
      </c>
      <c r="J20" s="60">
        <v>-1529201.6099999994</v>
      </c>
      <c r="K20" s="60">
        <v>-11787025.92</v>
      </c>
      <c r="L20" s="60">
        <v>10257824.310000001</v>
      </c>
      <c r="M20" s="60">
        <v>1238529.4600000009</v>
      </c>
      <c r="N20" s="60">
        <v>11323693.960000001</v>
      </c>
      <c r="O20" s="60">
        <v>-10085164.5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293579.14</v>
      </c>
      <c r="AA20" s="60">
        <v>220443.25</v>
      </c>
      <c r="AB20" s="60">
        <v>0</v>
      </c>
      <c r="AC20" s="60">
        <v>73135.89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-673197.10000000009</v>
      </c>
      <c r="AT20" s="60">
        <v>0</v>
      </c>
      <c r="AU20" s="60">
        <v>-120000</v>
      </c>
      <c r="AV20" s="60">
        <v>120000</v>
      </c>
      <c r="AW20" s="60">
        <v>0</v>
      </c>
      <c r="AX20" s="60">
        <v>-1096765.8599999994</v>
      </c>
      <c r="AY20" s="60">
        <v>-57795065.43</v>
      </c>
      <c r="AZ20" s="60">
        <v>-57731214.560000002</v>
      </c>
      <c r="BA20" s="60">
        <v>-63850.87</v>
      </c>
      <c r="BB20" s="60">
        <v>0</v>
      </c>
      <c r="BC20" s="60">
        <v>0</v>
      </c>
      <c r="BD20" s="60">
        <v>56698299.57</v>
      </c>
      <c r="BE20" s="60">
        <v>1096765.8599999994</v>
      </c>
      <c r="BF20" s="60">
        <v>57795065.43</v>
      </c>
      <c r="BG20" s="60">
        <v>57731214.560000002</v>
      </c>
      <c r="BH20" s="60">
        <v>63850.87</v>
      </c>
      <c r="BI20" s="60">
        <v>0</v>
      </c>
      <c r="BJ20" s="60">
        <v>0</v>
      </c>
      <c r="BK20" s="60">
        <v>-56698299.57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-673197.10000000009</v>
      </c>
      <c r="BT20" s="60">
        <v>-131111.57</v>
      </c>
      <c r="BU20" s="60">
        <v>-436042.28</v>
      </c>
      <c r="BV20" s="60">
        <v>-55089.27</v>
      </c>
      <c r="BW20" s="60">
        <v>-343.95</v>
      </c>
      <c r="BX20" s="60">
        <v>-35177.97</v>
      </c>
      <c r="BY20" s="60">
        <v>-111027.86</v>
      </c>
      <c r="BZ20" s="60">
        <v>95528.960000000006</v>
      </c>
      <c r="CA20" s="60">
        <v>66.84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-8294.3299999992596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1003293.45</v>
      </c>
      <c r="G21" s="60">
        <v>-1003293.45</v>
      </c>
      <c r="H21" s="60">
        <v>0</v>
      </c>
      <c r="I21" s="60">
        <v>0</v>
      </c>
      <c r="J21" s="60">
        <v>-811689.71</v>
      </c>
      <c r="K21" s="60">
        <v>-853486.62</v>
      </c>
      <c r="L21" s="60">
        <v>41796.910000000003</v>
      </c>
      <c r="M21" s="60">
        <v>811689.71</v>
      </c>
      <c r="N21" s="60">
        <v>853486.62</v>
      </c>
      <c r="O21" s="60">
        <v>-41796.910000000003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-44230.909999999996</v>
      </c>
      <c r="AT21" s="60">
        <v>0</v>
      </c>
      <c r="AU21" s="60">
        <v>0</v>
      </c>
      <c r="AV21" s="60">
        <v>0</v>
      </c>
      <c r="AW21" s="60">
        <v>0</v>
      </c>
      <c r="AX21" s="60">
        <v>-879682.26000000164</v>
      </c>
      <c r="AY21" s="60">
        <v>-16443974.550000001</v>
      </c>
      <c r="AZ21" s="60">
        <v>-16443974.550000001</v>
      </c>
      <c r="BA21" s="60">
        <v>0</v>
      </c>
      <c r="BB21" s="60">
        <v>0</v>
      </c>
      <c r="BC21" s="60">
        <v>0</v>
      </c>
      <c r="BD21" s="60">
        <v>15564292.289999999</v>
      </c>
      <c r="BE21" s="60">
        <v>879682.26000000164</v>
      </c>
      <c r="BF21" s="60">
        <v>16443974.550000001</v>
      </c>
      <c r="BG21" s="60">
        <v>16443974.550000001</v>
      </c>
      <c r="BH21" s="60">
        <v>0</v>
      </c>
      <c r="BI21" s="60">
        <v>0</v>
      </c>
      <c r="BJ21" s="60">
        <v>0</v>
      </c>
      <c r="BK21" s="60">
        <v>-15564292.289999999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-44230.909999999996</v>
      </c>
      <c r="BT21" s="60">
        <v>-4494.1899999999987</v>
      </c>
      <c r="BU21" s="60">
        <v>-34357.81</v>
      </c>
      <c r="BV21" s="60">
        <v>-12922.96</v>
      </c>
      <c r="BW21" s="60">
        <v>0</v>
      </c>
      <c r="BX21" s="60">
        <v>-361.67</v>
      </c>
      <c r="BY21" s="60">
        <v>-775.63</v>
      </c>
      <c r="BZ21" s="60">
        <v>8681.3499999999985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-44230.909999999996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1105945890.5999999</v>
      </c>
      <c r="G22" s="60">
        <v>-1105945890.5999999</v>
      </c>
      <c r="H22" s="60">
        <v>0</v>
      </c>
      <c r="I22" s="60">
        <v>0</v>
      </c>
      <c r="J22" s="60">
        <v>-348363958.62</v>
      </c>
      <c r="K22" s="60">
        <v>-466745942.19</v>
      </c>
      <c r="L22" s="60">
        <v>118381983.56999999</v>
      </c>
      <c r="M22" s="60">
        <v>348363958.62</v>
      </c>
      <c r="N22" s="60">
        <v>466745942.19</v>
      </c>
      <c r="O22" s="60">
        <v>-118381983.56999999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-5087768.4480500473</v>
      </c>
      <c r="AT22" s="60">
        <v>0</v>
      </c>
      <c r="AU22" s="60">
        <v>-82639419.760000005</v>
      </c>
      <c r="AV22" s="60">
        <v>82639419.760000005</v>
      </c>
      <c r="AW22" s="60">
        <v>0</v>
      </c>
      <c r="AX22" s="60">
        <v>-8007881.0699999928</v>
      </c>
      <c r="AY22" s="60">
        <v>-137542165.19</v>
      </c>
      <c r="AZ22" s="60">
        <v>-48742967.810000002</v>
      </c>
      <c r="BA22" s="60">
        <v>-134335376.12</v>
      </c>
      <c r="BB22" s="60">
        <v>0</v>
      </c>
      <c r="BC22" s="60">
        <v>45536178.740000002</v>
      </c>
      <c r="BD22" s="60">
        <v>129534284.12</v>
      </c>
      <c r="BE22" s="60">
        <v>8007881.0699999928</v>
      </c>
      <c r="BF22" s="60">
        <v>137542165.19</v>
      </c>
      <c r="BG22" s="60">
        <v>48742967.810000002</v>
      </c>
      <c r="BH22" s="60">
        <v>134335376.12</v>
      </c>
      <c r="BI22" s="60">
        <v>0</v>
      </c>
      <c r="BJ22" s="60">
        <v>-45536178.740000002</v>
      </c>
      <c r="BK22" s="60">
        <v>-129534284.12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-5087768.4480500473</v>
      </c>
      <c r="BT22" s="60">
        <v>-2613371.08</v>
      </c>
      <c r="BU22" s="60">
        <v>-6658075.586893891</v>
      </c>
      <c r="BV22" s="60">
        <v>-261913.22073573567</v>
      </c>
      <c r="BW22" s="60">
        <v>0</v>
      </c>
      <c r="BX22" s="60">
        <v>-506600.49215014995</v>
      </c>
      <c r="BY22" s="60">
        <v>-535373.1582702701</v>
      </c>
      <c r="BZ22" s="60">
        <v>6318760.9700000007</v>
      </c>
      <c r="CA22" s="60">
        <v>-831195.88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-5087768.4480500473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20389.75</v>
      </c>
      <c r="E25" s="60">
        <v>0</v>
      </c>
      <c r="F25" s="60">
        <v>-126089.79</v>
      </c>
      <c r="G25" s="60">
        <v>126089.79</v>
      </c>
      <c r="H25" s="60">
        <v>0</v>
      </c>
      <c r="I25" s="60">
        <v>20389.75</v>
      </c>
      <c r="J25" s="60">
        <v>577889.24</v>
      </c>
      <c r="K25" s="60">
        <v>-65911.229999999981</v>
      </c>
      <c r="L25" s="60">
        <v>643800.47</v>
      </c>
      <c r="M25" s="60">
        <v>-557499.49</v>
      </c>
      <c r="N25" s="60">
        <v>62003.739999999991</v>
      </c>
      <c r="O25" s="60">
        <v>-619503.23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77614.940692898337</v>
      </c>
      <c r="AT25" s="60">
        <v>0</v>
      </c>
      <c r="AU25" s="60">
        <v>0</v>
      </c>
      <c r="AV25" s="60">
        <v>0</v>
      </c>
      <c r="AW25" s="60">
        <v>75301.960000000006</v>
      </c>
      <c r="AX25" s="60">
        <v>75441.406600000002</v>
      </c>
      <c r="AY25" s="60">
        <v>-11349.893400000001</v>
      </c>
      <c r="AZ25" s="60">
        <v>-10053.0234</v>
      </c>
      <c r="BA25" s="60">
        <v>-1296.8700000000008</v>
      </c>
      <c r="BB25" s="60">
        <v>0</v>
      </c>
      <c r="BC25" s="60">
        <v>0</v>
      </c>
      <c r="BD25" s="60">
        <v>86791.3</v>
      </c>
      <c r="BE25" s="60">
        <v>-139.44659999999931</v>
      </c>
      <c r="BF25" s="60">
        <v>11349.893400000001</v>
      </c>
      <c r="BG25" s="60">
        <v>10053.0234</v>
      </c>
      <c r="BH25" s="60">
        <v>1296.8700000000003</v>
      </c>
      <c r="BI25" s="60">
        <v>0</v>
      </c>
      <c r="BJ25" s="60">
        <v>0</v>
      </c>
      <c r="BK25" s="60">
        <v>-11489.34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2312.9806928983376</v>
      </c>
      <c r="BT25" s="60">
        <v>-39464.320000000007</v>
      </c>
      <c r="BU25" s="60">
        <v>-11539.362199898043</v>
      </c>
      <c r="BV25" s="60">
        <v>-3820.5044295896946</v>
      </c>
      <c r="BW25" s="60">
        <v>0</v>
      </c>
      <c r="BX25" s="60">
        <v>-7912.816502056452</v>
      </c>
      <c r="BY25" s="60">
        <v>-875.98617555750548</v>
      </c>
      <c r="BZ25" s="60">
        <v>66739.860000000044</v>
      </c>
      <c r="CA25" s="60">
        <v>-813.89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98004.690692898337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1236.0199999999481</v>
      </c>
      <c r="E26" s="60">
        <v>233.80000000000291</v>
      </c>
      <c r="F26" s="60">
        <v>93699.39</v>
      </c>
      <c r="G26" s="60">
        <v>-93465.59</v>
      </c>
      <c r="H26" s="60">
        <v>0</v>
      </c>
      <c r="I26" s="60">
        <v>549.65999999994528</v>
      </c>
      <c r="J26" s="60">
        <v>219848.82999999996</v>
      </c>
      <c r="K26" s="60">
        <v>-114329.14</v>
      </c>
      <c r="L26" s="60">
        <v>334177.96999999997</v>
      </c>
      <c r="M26" s="60">
        <v>-219299.17</v>
      </c>
      <c r="N26" s="60">
        <v>114043.4</v>
      </c>
      <c r="O26" s="60">
        <v>-333342.57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452.56000000000006</v>
      </c>
      <c r="AA26" s="60">
        <v>454.22</v>
      </c>
      <c r="AB26" s="60">
        <v>0</v>
      </c>
      <c r="AC26" s="60">
        <v>-4.080000000000001</v>
      </c>
      <c r="AD26" s="60">
        <v>0</v>
      </c>
      <c r="AE26" s="60">
        <v>0</v>
      </c>
      <c r="AF26" s="60">
        <v>0</v>
      </c>
      <c r="AG26" s="60">
        <v>2.42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-73358.929999999993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-73358.929999999993</v>
      </c>
      <c r="BT26" s="60">
        <v>-84091.78</v>
      </c>
      <c r="BU26" s="60">
        <v>-7602.33</v>
      </c>
      <c r="BV26" s="60">
        <v>-1427.76</v>
      </c>
      <c r="BW26" s="60">
        <v>0</v>
      </c>
      <c r="BX26" s="60">
        <v>-599.94000000000005</v>
      </c>
      <c r="BY26" s="60">
        <v>-1218.98</v>
      </c>
      <c r="BZ26" s="60">
        <v>21810.859999999993</v>
      </c>
      <c r="CA26" s="60">
        <v>-229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-72122.910000000047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-2473.06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-2473.06</v>
      </c>
      <c r="BT27" s="60">
        <v>0</v>
      </c>
      <c r="BU27" s="60">
        <v>-1675.91</v>
      </c>
      <c r="BV27" s="60">
        <v>-315.13</v>
      </c>
      <c r="BW27" s="60">
        <v>0</v>
      </c>
      <c r="BX27" s="60">
        <v>-297.7</v>
      </c>
      <c r="BY27" s="60">
        <v>-184.32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-2473.06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2.2399999909102917</v>
      </c>
      <c r="E29" s="60">
        <v>0</v>
      </c>
      <c r="F29" s="60">
        <v>55356074.569999993</v>
      </c>
      <c r="G29" s="60">
        <v>-55356074.569999993</v>
      </c>
      <c r="H29" s="60">
        <v>0</v>
      </c>
      <c r="I29" s="60">
        <v>2.2399999909102917</v>
      </c>
      <c r="J29" s="60">
        <v>-22687527.710000005</v>
      </c>
      <c r="K29" s="60">
        <v>-45145669.090000004</v>
      </c>
      <c r="L29" s="60">
        <v>22458141.379999999</v>
      </c>
      <c r="M29" s="60">
        <v>22687529.949999996</v>
      </c>
      <c r="N29" s="60">
        <v>45145670.049999997</v>
      </c>
      <c r="O29" s="60">
        <v>-22458140.100000001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-20723.582214178685</v>
      </c>
      <c r="AT29" s="60">
        <v>0</v>
      </c>
      <c r="AU29" s="60">
        <v>-70221.460000000006</v>
      </c>
      <c r="AV29" s="60">
        <v>70221.460000000006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-20723.582214178685</v>
      </c>
      <c r="BT29" s="60">
        <v>-402000.86999999988</v>
      </c>
      <c r="BU29" s="60">
        <v>-333396.21201957756</v>
      </c>
      <c r="BV29" s="60">
        <v>-40981.385405655848</v>
      </c>
      <c r="BW29" s="60">
        <v>0</v>
      </c>
      <c r="BX29" s="60">
        <v>-90067.951075308782</v>
      </c>
      <c r="BY29" s="60">
        <v>-92095.303722543773</v>
      </c>
      <c r="BZ29" s="60">
        <v>935033.48999999976</v>
      </c>
      <c r="CA29" s="60">
        <v>2784.6500089074925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-20721.342214187775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247.9400000013411</v>
      </c>
      <c r="E32" s="60">
        <v>0</v>
      </c>
      <c r="F32" s="60">
        <v>8779003.3100000005</v>
      </c>
      <c r="G32" s="60">
        <v>-8779003.3100000005</v>
      </c>
      <c r="H32" s="60">
        <v>0</v>
      </c>
      <c r="I32" s="60">
        <v>247.9400000013411</v>
      </c>
      <c r="J32" s="60">
        <v>-264808.43999999948</v>
      </c>
      <c r="K32" s="60">
        <v>-9191355.8399999999</v>
      </c>
      <c r="L32" s="60">
        <v>8926547.4000000004</v>
      </c>
      <c r="M32" s="60">
        <v>265056.38000000082</v>
      </c>
      <c r="N32" s="60">
        <v>9191279.8100000005</v>
      </c>
      <c r="O32" s="60">
        <v>-8926223.4299999997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332752.14338394348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332752.14338394348</v>
      </c>
      <c r="BT32" s="60">
        <v>-119182.51</v>
      </c>
      <c r="BU32" s="60">
        <v>-19387.523648126571</v>
      </c>
      <c r="BV32" s="60">
        <v>-16849.184654495537</v>
      </c>
      <c r="BW32" s="60">
        <v>0</v>
      </c>
      <c r="BX32" s="60">
        <v>-2043.2547974445829</v>
      </c>
      <c r="BY32" s="60">
        <v>-3198.1335159898767</v>
      </c>
      <c r="BZ32" s="60">
        <v>493412.75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333000.08338394482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2.0000003278255463E-2</v>
      </c>
      <c r="E34" s="60">
        <v>0</v>
      </c>
      <c r="F34" s="60">
        <v>27954849.199999999</v>
      </c>
      <c r="G34" s="60">
        <v>-27954849.199999999</v>
      </c>
      <c r="H34" s="60">
        <v>0</v>
      </c>
      <c r="I34" s="60">
        <v>2.0000003278255463E-2</v>
      </c>
      <c r="J34" s="60">
        <v>-15458321.129999999</v>
      </c>
      <c r="K34" s="60">
        <v>-20537130.689999998</v>
      </c>
      <c r="L34" s="60">
        <v>5078809.5599999996</v>
      </c>
      <c r="M34" s="60">
        <v>15458321.150000002</v>
      </c>
      <c r="N34" s="60">
        <v>20537130.700000003</v>
      </c>
      <c r="O34" s="60">
        <v>-5078809.55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885783.61443563225</v>
      </c>
      <c r="AT34" s="60">
        <v>0</v>
      </c>
      <c r="AU34" s="60">
        <v>0</v>
      </c>
      <c r="AV34" s="60">
        <v>0</v>
      </c>
      <c r="AW34" s="60">
        <v>0</v>
      </c>
      <c r="AX34" s="60">
        <v>4630626.9099999974</v>
      </c>
      <c r="AY34" s="60">
        <v>-2032213.0600000024</v>
      </c>
      <c r="AZ34" s="60">
        <v>-1629428.5010137279</v>
      </c>
      <c r="BA34" s="60">
        <v>-402784.55898627453</v>
      </c>
      <c r="BB34" s="60">
        <v>0</v>
      </c>
      <c r="BC34" s="60">
        <v>0</v>
      </c>
      <c r="BD34" s="60">
        <v>6662839.9699999997</v>
      </c>
      <c r="BE34" s="60">
        <v>-4630626.9099999974</v>
      </c>
      <c r="BF34" s="60">
        <v>2032213.0600000024</v>
      </c>
      <c r="BG34" s="60">
        <v>1629428.5010137279</v>
      </c>
      <c r="BH34" s="60">
        <v>402784.55898627453</v>
      </c>
      <c r="BI34" s="60">
        <v>0</v>
      </c>
      <c r="BJ34" s="60">
        <v>0</v>
      </c>
      <c r="BK34" s="60">
        <v>-6662839.9699999997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885783.61443563225</v>
      </c>
      <c r="BT34" s="60">
        <v>-248750.80000000005</v>
      </c>
      <c r="BU34" s="60">
        <v>-284388.41299877624</v>
      </c>
      <c r="BV34" s="60">
        <v>-47267.827044826641</v>
      </c>
      <c r="BW34" s="60">
        <v>0</v>
      </c>
      <c r="BX34" s="60">
        <v>0</v>
      </c>
      <c r="BY34" s="60">
        <v>-14627.465984154651</v>
      </c>
      <c r="BZ34" s="60">
        <v>1481153.7299999986</v>
      </c>
      <c r="CA34" s="60">
        <v>-335.60953660876368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885783.63443563553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929432.75056199997</v>
      </c>
      <c r="E39" s="60">
        <v>-71268.550000000047</v>
      </c>
      <c r="F39" s="60">
        <v>1014831.03</v>
      </c>
      <c r="G39" s="60">
        <v>-1086099.58</v>
      </c>
      <c r="H39" s="60">
        <v>0</v>
      </c>
      <c r="I39" s="60">
        <v>71857.879999999888</v>
      </c>
      <c r="J39" s="60">
        <v>2679236.0099999998</v>
      </c>
      <c r="K39" s="60">
        <v>-1280447.97</v>
      </c>
      <c r="L39" s="60">
        <v>3959683.98</v>
      </c>
      <c r="M39" s="60">
        <v>-2607378.13</v>
      </c>
      <c r="N39" s="60">
        <v>643526.40000000002</v>
      </c>
      <c r="O39" s="60">
        <v>-3250904.53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928843.42056200013</v>
      </c>
      <c r="AA39" s="60">
        <v>1027449.5618460001</v>
      </c>
      <c r="AB39" s="60">
        <v>92374.921543000004</v>
      </c>
      <c r="AC39" s="60">
        <v>-203385.67152900001</v>
      </c>
      <c r="AD39" s="60">
        <v>6915.5303050000002</v>
      </c>
      <c r="AE39" s="60">
        <v>0</v>
      </c>
      <c r="AF39" s="60">
        <v>5489.0783970000002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-82719.357765999943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-82719.357765999943</v>
      </c>
      <c r="BT39" s="60">
        <v>-387742.75750199996</v>
      </c>
      <c r="BU39" s="60">
        <v>-94592.821565999999</v>
      </c>
      <c r="BV39" s="60">
        <v>-139312.59531</v>
      </c>
      <c r="BW39" s="60">
        <v>0</v>
      </c>
      <c r="BX39" s="60">
        <v>-13631.983119999999</v>
      </c>
      <c r="BY39" s="60">
        <v>-79699.641587999999</v>
      </c>
      <c r="BZ39" s="60">
        <v>632268.26</v>
      </c>
      <c r="CA39" s="60">
        <v>-7.8186800000000005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846713.392796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1.862645149230957E-9</v>
      </c>
      <c r="E41" s="60">
        <v>1.862645149230957E-9</v>
      </c>
      <c r="F41" s="60">
        <v>10183516.870000001</v>
      </c>
      <c r="G41" s="60">
        <v>-10183516.869999999</v>
      </c>
      <c r="H41" s="60">
        <v>0</v>
      </c>
      <c r="I41" s="60">
        <v>0</v>
      </c>
      <c r="J41" s="60">
        <v>-7119507.0999999996</v>
      </c>
      <c r="K41" s="60">
        <v>-8879642.0099999998</v>
      </c>
      <c r="L41" s="60">
        <v>1760134.91</v>
      </c>
      <c r="M41" s="60">
        <v>7119507.0999999996</v>
      </c>
      <c r="N41" s="60">
        <v>8879642.0099999998</v>
      </c>
      <c r="O41" s="60">
        <v>-1760134.91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101895.97999999998</v>
      </c>
      <c r="AT41" s="60">
        <v>0</v>
      </c>
      <c r="AU41" s="60">
        <v>0</v>
      </c>
      <c r="AV41" s="60">
        <v>0</v>
      </c>
      <c r="AW41" s="60">
        <v>0</v>
      </c>
      <c r="AX41" s="60">
        <v>-611513.36</v>
      </c>
      <c r="AY41" s="60">
        <v>-611513.36</v>
      </c>
      <c r="AZ41" s="60">
        <v>0</v>
      </c>
      <c r="BA41" s="60">
        <v>-839179.84</v>
      </c>
      <c r="BB41" s="60">
        <v>0</v>
      </c>
      <c r="BC41" s="60">
        <v>227666.48</v>
      </c>
      <c r="BD41" s="60">
        <v>0</v>
      </c>
      <c r="BE41" s="60">
        <v>611513.36</v>
      </c>
      <c r="BF41" s="60">
        <v>611513.36</v>
      </c>
      <c r="BG41" s="60">
        <v>0</v>
      </c>
      <c r="BH41" s="60">
        <v>839179.84</v>
      </c>
      <c r="BI41" s="60">
        <v>0</v>
      </c>
      <c r="BJ41" s="60">
        <v>-227666.48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101895.97999999998</v>
      </c>
      <c r="BT41" s="60">
        <v>-65034</v>
      </c>
      <c r="BU41" s="60">
        <v>-25363.71</v>
      </c>
      <c r="BV41" s="60">
        <v>-8266.84</v>
      </c>
      <c r="BW41" s="60">
        <v>0</v>
      </c>
      <c r="BX41" s="60">
        <v>-6984.78</v>
      </c>
      <c r="BY41" s="60">
        <v>-4184.59</v>
      </c>
      <c r="BZ41" s="60">
        <v>211729.89999999997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101895.98000000184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1996783.76</v>
      </c>
      <c r="G44" s="60">
        <v>-1996783.76</v>
      </c>
      <c r="H44" s="60">
        <v>0</v>
      </c>
      <c r="I44" s="60">
        <v>0</v>
      </c>
      <c r="J44" s="60">
        <v>-1065793.23</v>
      </c>
      <c r="K44" s="60">
        <v>-1213490.3999999999</v>
      </c>
      <c r="L44" s="60">
        <v>147697.17000000001</v>
      </c>
      <c r="M44" s="60">
        <v>1065793.23</v>
      </c>
      <c r="N44" s="60">
        <v>1213490.3999999999</v>
      </c>
      <c r="O44" s="60">
        <v>-147697.17000000001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84624.800828510604</v>
      </c>
      <c r="AT44" s="60">
        <v>0</v>
      </c>
      <c r="AU44" s="60">
        <v>0</v>
      </c>
      <c r="AV44" s="60">
        <v>0</v>
      </c>
      <c r="AW44" s="60">
        <v>0</v>
      </c>
      <c r="AX44" s="60">
        <v>-37597</v>
      </c>
      <c r="AY44" s="60">
        <v>-158419</v>
      </c>
      <c r="AZ44" s="60">
        <v>0</v>
      </c>
      <c r="BA44" s="60">
        <v>-221145</v>
      </c>
      <c r="BB44" s="60">
        <v>0</v>
      </c>
      <c r="BC44" s="60">
        <v>62726</v>
      </c>
      <c r="BD44" s="60">
        <v>120822</v>
      </c>
      <c r="BE44" s="60">
        <v>37597</v>
      </c>
      <c r="BF44" s="60">
        <v>158419</v>
      </c>
      <c r="BG44" s="60">
        <v>0</v>
      </c>
      <c r="BH44" s="60">
        <v>221145</v>
      </c>
      <c r="BI44" s="60">
        <v>0</v>
      </c>
      <c r="BJ44" s="60">
        <v>-62726</v>
      </c>
      <c r="BK44" s="60">
        <v>-120822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84624.800828510604</v>
      </c>
      <c r="BT44" s="60">
        <v>0</v>
      </c>
      <c r="BU44" s="60">
        <v>-5.6747688024539364</v>
      </c>
      <c r="BV44" s="60">
        <v>-4.3448280982257224</v>
      </c>
      <c r="BW44" s="60">
        <v>0</v>
      </c>
      <c r="BX44" s="60">
        <v>-3.4026489150497288E-2</v>
      </c>
      <c r="BY44" s="60">
        <v>-0.64554809955245573</v>
      </c>
      <c r="BZ44" s="60">
        <v>84635.499999999985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84624.800828510604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60">
        <v>0</v>
      </c>
      <c r="BA74" s="60">
        <v>0</v>
      </c>
      <c r="BB74" s="60">
        <v>0</v>
      </c>
      <c r="BC74" s="60">
        <v>0</v>
      </c>
      <c r="BD74" s="60">
        <v>0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0</v>
      </c>
      <c r="BT74" s="60">
        <v>0</v>
      </c>
      <c r="BU74" s="60">
        <v>0</v>
      </c>
      <c r="BV74" s="60">
        <v>0</v>
      </c>
      <c r="BW74" s="60">
        <v>0</v>
      </c>
      <c r="BX74" s="60">
        <v>0</v>
      </c>
      <c r="BY74" s="60">
        <v>0</v>
      </c>
      <c r="BZ74" s="60">
        <v>0</v>
      </c>
      <c r="CA74" s="60">
        <v>0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646482.81000000006</v>
      </c>
      <c r="E76" s="60">
        <v>809541.41</v>
      </c>
      <c r="F76" s="60">
        <v>809541.41</v>
      </c>
      <c r="G76" s="60">
        <v>0</v>
      </c>
      <c r="H76" s="60">
        <v>0</v>
      </c>
      <c r="I76" s="60">
        <v>-408106.82</v>
      </c>
      <c r="J76" s="60">
        <v>-408106.82</v>
      </c>
      <c r="K76" s="60">
        <v>-408106.82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245048.22</v>
      </c>
      <c r="AA76" s="60">
        <v>200204.15</v>
      </c>
      <c r="AB76" s="60">
        <v>15564.56</v>
      </c>
      <c r="AC76" s="60">
        <v>22834.6</v>
      </c>
      <c r="AD76" s="60">
        <v>6444.91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-77904.01999999999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-77904.01999999999</v>
      </c>
      <c r="BT76" s="60">
        <v>-40143.449999999997</v>
      </c>
      <c r="BU76" s="60">
        <v>-20844.8</v>
      </c>
      <c r="BV76" s="60">
        <v>-5354.9</v>
      </c>
      <c r="BW76" s="60">
        <v>0</v>
      </c>
      <c r="BX76" s="60">
        <v>0</v>
      </c>
      <c r="BY76" s="60">
        <v>-11560.87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568578.79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142103259.24370721</v>
      </c>
      <c r="E78" s="63">
        <v>93456536.299999997</v>
      </c>
      <c r="F78" s="63">
        <v>1491854958.9699998</v>
      </c>
      <c r="G78" s="63">
        <v>-1398398422.6699996</v>
      </c>
      <c r="H78" s="63">
        <v>0</v>
      </c>
      <c r="I78" s="63">
        <v>-25713079.320000004</v>
      </c>
      <c r="J78" s="63">
        <v>-370027473.67000002</v>
      </c>
      <c r="K78" s="63">
        <v>-821320367.08000004</v>
      </c>
      <c r="L78" s="63">
        <v>451292893.41000015</v>
      </c>
      <c r="M78" s="63">
        <v>344314394.34999996</v>
      </c>
      <c r="N78" s="63">
        <v>731968177.49999988</v>
      </c>
      <c r="O78" s="63">
        <v>-387653783.15000004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74359751.36370717</v>
      </c>
      <c r="AA78" s="63">
        <v>31644389.202275991</v>
      </c>
      <c r="AB78" s="63">
        <v>6005273.5497535476</v>
      </c>
      <c r="AC78" s="63">
        <v>27854182.357037108</v>
      </c>
      <c r="AD78" s="63">
        <v>5547504.2264431082</v>
      </c>
      <c r="AE78" s="63">
        <v>3570853.94</v>
      </c>
      <c r="AF78" s="63">
        <v>8617.2177195094337</v>
      </c>
      <c r="AG78" s="63">
        <v>12349.480477898975</v>
      </c>
      <c r="AH78" s="63">
        <v>-283418.61</v>
      </c>
      <c r="AI78" s="63">
        <v>0</v>
      </c>
      <c r="AJ78" s="63">
        <v>50.9</v>
      </c>
      <c r="AK78" s="63">
        <v>50.9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0</v>
      </c>
      <c r="AR78" s="63">
        <v>0</v>
      </c>
      <c r="AS78" s="63">
        <v>-44367237.868689165</v>
      </c>
      <c r="AT78" s="63">
        <v>-4477276.0999999978</v>
      </c>
      <c r="AU78" s="63">
        <v>-125014294.55999999</v>
      </c>
      <c r="AV78" s="63">
        <v>120537018.45999999</v>
      </c>
      <c r="AW78" s="63">
        <v>-10166375.439999927</v>
      </c>
      <c r="AX78" s="63">
        <v>-1836352.5534000224</v>
      </c>
      <c r="AY78" s="63">
        <v>-1067418389.3133997</v>
      </c>
      <c r="AZ78" s="63">
        <v>-1383300010.3244135</v>
      </c>
      <c r="BA78" s="63">
        <v>-189471863.48898628</v>
      </c>
      <c r="BB78" s="63">
        <v>0</v>
      </c>
      <c r="BC78" s="63">
        <v>505353484.50000006</v>
      </c>
      <c r="BD78" s="63">
        <v>1065582036.76</v>
      </c>
      <c r="BE78" s="63">
        <v>-8330022.8865999086</v>
      </c>
      <c r="BF78" s="63">
        <v>985208306.39339983</v>
      </c>
      <c r="BG78" s="63">
        <v>1289190841.1144137</v>
      </c>
      <c r="BH78" s="63">
        <v>168928244.86898631</v>
      </c>
      <c r="BI78" s="63">
        <v>0</v>
      </c>
      <c r="BJ78" s="63">
        <v>-472910779.58999997</v>
      </c>
      <c r="BK78" s="63">
        <v>-993538329.28000009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-29560545.988689244</v>
      </c>
      <c r="BT78" s="63">
        <v>-12990943.187502</v>
      </c>
      <c r="BU78" s="63">
        <v>-21589324.414095074</v>
      </c>
      <c r="BV78" s="63">
        <v>-4538474.2824084014</v>
      </c>
      <c r="BW78" s="63">
        <v>-343.95</v>
      </c>
      <c r="BX78" s="63">
        <v>-1645234.7916714491</v>
      </c>
      <c r="BY78" s="63">
        <v>-1443358.5448046157</v>
      </c>
      <c r="BZ78" s="63">
        <v>13935732.209999999</v>
      </c>
      <c r="CA78" s="63">
        <v>-1288599.0282077009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-163040.34</v>
      </c>
      <c r="CJ78" s="63">
        <v>-163040.34</v>
      </c>
      <c r="CK78" s="63">
        <v>0</v>
      </c>
      <c r="CL78" s="63">
        <v>97736021.375018016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646482.81000000006</v>
      </c>
      <c r="E80" s="63">
        <v>809541.41</v>
      </c>
      <c r="F80" s="63">
        <v>809541.41</v>
      </c>
      <c r="G80" s="63">
        <v>0</v>
      </c>
      <c r="H80" s="63">
        <v>0</v>
      </c>
      <c r="I80" s="63">
        <v>-408106.82</v>
      </c>
      <c r="J80" s="63">
        <v>-408106.82</v>
      </c>
      <c r="K80" s="63">
        <v>-408106.82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245048.22</v>
      </c>
      <c r="AA80" s="63">
        <v>200204.15</v>
      </c>
      <c r="AB80" s="63">
        <v>15564.56</v>
      </c>
      <c r="AC80" s="63">
        <v>22834.6</v>
      </c>
      <c r="AD80" s="63">
        <v>6444.91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-77904.01999999999</v>
      </c>
      <c r="AT80" s="63">
        <v>0</v>
      </c>
      <c r="AU80" s="63">
        <v>0</v>
      </c>
      <c r="AV80" s="63">
        <v>0</v>
      </c>
      <c r="AW80" s="63">
        <v>0</v>
      </c>
      <c r="AX80" s="63">
        <v>0</v>
      </c>
      <c r="AY80" s="63">
        <v>0</v>
      </c>
      <c r="AZ80" s="63">
        <v>0</v>
      </c>
      <c r="BA80" s="63">
        <v>0</v>
      </c>
      <c r="BB80" s="63">
        <v>0</v>
      </c>
      <c r="BC80" s="63">
        <v>0</v>
      </c>
      <c r="BD80" s="63">
        <v>0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-77904.01999999999</v>
      </c>
      <c r="BT80" s="63">
        <v>-40143.449999999997</v>
      </c>
      <c r="BU80" s="63">
        <v>-20844.8</v>
      </c>
      <c r="BV80" s="63">
        <v>-5354.9</v>
      </c>
      <c r="BW80" s="63">
        <v>0</v>
      </c>
      <c r="BX80" s="63">
        <v>0</v>
      </c>
      <c r="BY80" s="63">
        <v>-11560.87</v>
      </c>
      <c r="BZ80" s="63">
        <v>0</v>
      </c>
      <c r="CA80" s="63">
        <v>0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568578.79</v>
      </c>
    </row>
    <row r="81" spans="1:90">
      <c r="A81" s="45" t="s">
        <v>134</v>
      </c>
      <c r="B81" s="62">
        <v>9003</v>
      </c>
      <c r="C81" s="59" t="s">
        <v>383</v>
      </c>
      <c r="D81" s="63">
        <v>142103259.24370721</v>
      </c>
      <c r="E81" s="63">
        <v>93456536.299999997</v>
      </c>
      <c r="F81" s="63">
        <v>1491854958.9699998</v>
      </c>
      <c r="G81" s="63">
        <v>-1398398422.6699996</v>
      </c>
      <c r="H81" s="63">
        <v>0</v>
      </c>
      <c r="I81" s="63">
        <v>-25713079.320000004</v>
      </c>
      <c r="J81" s="63">
        <v>-370027473.67000002</v>
      </c>
      <c r="K81" s="63">
        <v>-821320367.08000004</v>
      </c>
      <c r="L81" s="63">
        <v>451292893.41000015</v>
      </c>
      <c r="M81" s="63">
        <v>344314394.34999996</v>
      </c>
      <c r="N81" s="63">
        <v>731968177.49999988</v>
      </c>
      <c r="O81" s="63">
        <v>-387653783.15000004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74359751.36370717</v>
      </c>
      <c r="AA81" s="63">
        <v>31644389.202275991</v>
      </c>
      <c r="AB81" s="63">
        <v>6005273.5497535476</v>
      </c>
      <c r="AC81" s="63">
        <v>27854182.357037108</v>
      </c>
      <c r="AD81" s="63">
        <v>5547504.2264431082</v>
      </c>
      <c r="AE81" s="63">
        <v>3570853.94</v>
      </c>
      <c r="AF81" s="63">
        <v>8617.2177195094337</v>
      </c>
      <c r="AG81" s="63">
        <v>12349.480477898975</v>
      </c>
      <c r="AH81" s="63">
        <v>-283418.61</v>
      </c>
      <c r="AI81" s="63">
        <v>0</v>
      </c>
      <c r="AJ81" s="63">
        <v>50.9</v>
      </c>
      <c r="AK81" s="63">
        <v>50.9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-44367237.868689165</v>
      </c>
      <c r="AT81" s="63">
        <v>-4477276.0999999978</v>
      </c>
      <c r="AU81" s="63">
        <v>-125014294.55999999</v>
      </c>
      <c r="AV81" s="63">
        <v>120537018.45999999</v>
      </c>
      <c r="AW81" s="63">
        <v>-10166375.439999927</v>
      </c>
      <c r="AX81" s="63">
        <v>-1836352.5534000224</v>
      </c>
      <c r="AY81" s="63">
        <v>-1067418389.3133997</v>
      </c>
      <c r="AZ81" s="63">
        <v>-1383300010.3244135</v>
      </c>
      <c r="BA81" s="63">
        <v>-189471863.48898628</v>
      </c>
      <c r="BB81" s="63">
        <v>0</v>
      </c>
      <c r="BC81" s="63">
        <v>505353484.50000006</v>
      </c>
      <c r="BD81" s="63">
        <v>1065582036.76</v>
      </c>
      <c r="BE81" s="63">
        <v>-8330022.8865999086</v>
      </c>
      <c r="BF81" s="63">
        <v>985208306.39339983</v>
      </c>
      <c r="BG81" s="63">
        <v>1289190841.1144137</v>
      </c>
      <c r="BH81" s="63">
        <v>168928244.86898631</v>
      </c>
      <c r="BI81" s="63">
        <v>0</v>
      </c>
      <c r="BJ81" s="63">
        <v>-472910779.58999997</v>
      </c>
      <c r="BK81" s="63">
        <v>-993538329.28000009</v>
      </c>
      <c r="BL81" s="63">
        <v>0</v>
      </c>
      <c r="BM81" s="63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-29560545.988689244</v>
      </c>
      <c r="BT81" s="63">
        <v>-12990943.187502</v>
      </c>
      <c r="BU81" s="63">
        <v>-21589324.414095074</v>
      </c>
      <c r="BV81" s="63">
        <v>-4538474.2824084014</v>
      </c>
      <c r="BW81" s="63">
        <v>-343.95</v>
      </c>
      <c r="BX81" s="63">
        <v>-1645234.7916714491</v>
      </c>
      <c r="BY81" s="63">
        <v>-1443358.5448046157</v>
      </c>
      <c r="BZ81" s="63">
        <v>13935732.209999999</v>
      </c>
      <c r="CA81" s="63">
        <v>-1288599.0282077009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-163040.34</v>
      </c>
      <c r="CJ81" s="63">
        <v>-163040.34</v>
      </c>
      <c r="CK81" s="63">
        <v>0</v>
      </c>
      <c r="CL81" s="63">
        <v>97736021.375018016</v>
      </c>
    </row>
    <row r="82" spans="1:90" ht="12.75" customHeight="1">
      <c r="A82" s="46" t="s">
        <v>136</v>
      </c>
      <c r="B82" s="64"/>
      <c r="C82" s="59" t="s">
        <v>384</v>
      </c>
      <c r="D82" s="63">
        <v>142749742.05370721</v>
      </c>
      <c r="E82" s="63">
        <v>94266077.709999993</v>
      </c>
      <c r="F82" s="63">
        <v>1492664500.3799999</v>
      </c>
      <c r="G82" s="63">
        <v>-1398398422.6699996</v>
      </c>
      <c r="H82" s="63">
        <v>0</v>
      </c>
      <c r="I82" s="63">
        <v>-26121186.140000004</v>
      </c>
      <c r="J82" s="63">
        <v>-370435580.49000001</v>
      </c>
      <c r="K82" s="63">
        <v>-821728473.9000001</v>
      </c>
      <c r="L82" s="63">
        <v>451292893.41000015</v>
      </c>
      <c r="M82" s="63">
        <v>344314394.34999996</v>
      </c>
      <c r="N82" s="63">
        <v>731968177.49999988</v>
      </c>
      <c r="O82" s="63">
        <v>-387653783.15000004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74604799.583707169</v>
      </c>
      <c r="AA82" s="63">
        <v>31844593.35227599</v>
      </c>
      <c r="AB82" s="63">
        <v>6020838.1097535472</v>
      </c>
      <c r="AC82" s="63">
        <v>27877016.95703711</v>
      </c>
      <c r="AD82" s="63">
        <v>5553949.1364431083</v>
      </c>
      <c r="AE82" s="63">
        <v>3570853.94</v>
      </c>
      <c r="AF82" s="63">
        <v>8617.2177195094337</v>
      </c>
      <c r="AG82" s="63">
        <v>12349.480477898975</v>
      </c>
      <c r="AH82" s="63">
        <v>-283418.61</v>
      </c>
      <c r="AI82" s="63">
        <v>0</v>
      </c>
      <c r="AJ82" s="63">
        <v>50.9</v>
      </c>
      <c r="AK82" s="63">
        <v>50.9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3">
        <v>-44445141.888689168</v>
      </c>
      <c r="AT82" s="63">
        <v>-4477276.0999999978</v>
      </c>
      <c r="AU82" s="63">
        <v>-125014294.55999999</v>
      </c>
      <c r="AV82" s="63">
        <v>120537018.45999999</v>
      </c>
      <c r="AW82" s="63">
        <v>-10166375.439999927</v>
      </c>
      <c r="AX82" s="63">
        <v>-1836352.5534000224</v>
      </c>
      <c r="AY82" s="63">
        <v>-1067418389.3133997</v>
      </c>
      <c r="AZ82" s="63">
        <v>-1383300010.3244135</v>
      </c>
      <c r="BA82" s="63">
        <v>-189471863.48898628</v>
      </c>
      <c r="BB82" s="63">
        <v>0</v>
      </c>
      <c r="BC82" s="63">
        <v>505353484.50000006</v>
      </c>
      <c r="BD82" s="63">
        <v>1065582036.76</v>
      </c>
      <c r="BE82" s="63">
        <v>-8330022.8865999086</v>
      </c>
      <c r="BF82" s="63">
        <v>985208306.39339983</v>
      </c>
      <c r="BG82" s="63">
        <v>1289190841.1144137</v>
      </c>
      <c r="BH82" s="63">
        <v>168928244.86898631</v>
      </c>
      <c r="BI82" s="63">
        <v>0</v>
      </c>
      <c r="BJ82" s="63">
        <v>-472910779.58999997</v>
      </c>
      <c r="BK82" s="63">
        <v>-993538329.28000009</v>
      </c>
      <c r="BL82" s="63">
        <v>0</v>
      </c>
      <c r="BM82" s="63">
        <v>0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-29638450.008689243</v>
      </c>
      <c r="BT82" s="63">
        <v>-13031086.637502</v>
      </c>
      <c r="BU82" s="63">
        <v>-21610169.214095075</v>
      </c>
      <c r="BV82" s="63">
        <v>-4543829.1824084017</v>
      </c>
      <c r="BW82" s="63">
        <v>-343.95</v>
      </c>
      <c r="BX82" s="63">
        <v>-1645234.7916714491</v>
      </c>
      <c r="BY82" s="63">
        <v>-1454919.4148046158</v>
      </c>
      <c r="BZ82" s="63">
        <v>13935732.209999999</v>
      </c>
      <c r="CA82" s="63">
        <v>-1288599.0282077009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-163040.34</v>
      </c>
      <c r="CJ82" s="63">
        <v>-163040.34</v>
      </c>
      <c r="CK82" s="63">
        <v>0</v>
      </c>
      <c r="CL82" s="63">
        <v>98304600.165018022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5F13-CC00-4C51-9C1E-51C725BB6181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259</v>
      </c>
      <c r="B2" s="75">
        <v>735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0</v>
      </c>
      <c r="AT8" s="60">
        <v>0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60">
        <v>0</v>
      </c>
      <c r="CA8" s="60">
        <v>0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2427003.2356554549</v>
      </c>
      <c r="E31" s="60">
        <v>1680368.19</v>
      </c>
      <c r="F31" s="60">
        <v>1680368.19</v>
      </c>
      <c r="G31" s="60">
        <v>0</v>
      </c>
      <c r="H31" s="60">
        <v>0</v>
      </c>
      <c r="I31" s="60">
        <v>-391831.83000000007</v>
      </c>
      <c r="J31" s="60">
        <v>-391831.83000000007</v>
      </c>
      <c r="K31" s="60">
        <v>-1584312.35</v>
      </c>
      <c r="L31" s="60">
        <v>1192480.52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1151119.1356554546</v>
      </c>
      <c r="AA31" s="60">
        <v>1151119.1356554546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-12652.259999999995</v>
      </c>
      <c r="AN31" s="60">
        <v>-84348.43</v>
      </c>
      <c r="AO31" s="60">
        <v>71696.17</v>
      </c>
      <c r="AP31" s="60">
        <v>0</v>
      </c>
      <c r="AQ31" s="60">
        <v>0</v>
      </c>
      <c r="AR31" s="60">
        <v>0</v>
      </c>
      <c r="AS31" s="60">
        <v>-385117.65520668781</v>
      </c>
      <c r="AT31" s="60">
        <v>-8602.3199999999924</v>
      </c>
      <c r="AU31" s="60">
        <v>-81259.11</v>
      </c>
      <c r="AV31" s="60">
        <v>72656.790000000008</v>
      </c>
      <c r="AW31" s="60">
        <v>-47494.810000002384</v>
      </c>
      <c r="AX31" s="60">
        <v>-6395776.6099999845</v>
      </c>
      <c r="AY31" s="60">
        <v>-83724272.719999984</v>
      </c>
      <c r="AZ31" s="60">
        <v>-81903944.169999987</v>
      </c>
      <c r="BA31" s="60">
        <v>-1820328.55</v>
      </c>
      <c r="BB31" s="60">
        <v>0</v>
      </c>
      <c r="BC31" s="60">
        <v>0</v>
      </c>
      <c r="BD31" s="60">
        <v>77328496.109999999</v>
      </c>
      <c r="BE31" s="60">
        <v>6348281.7999999821</v>
      </c>
      <c r="BF31" s="60">
        <v>82966988.389999986</v>
      </c>
      <c r="BG31" s="60">
        <v>81261391.939999983</v>
      </c>
      <c r="BH31" s="60">
        <v>1705596.45</v>
      </c>
      <c r="BI31" s="60">
        <v>0</v>
      </c>
      <c r="BJ31" s="60">
        <v>0</v>
      </c>
      <c r="BK31" s="60">
        <v>-76618706.590000004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-325204.6952066854</v>
      </c>
      <c r="BT31" s="60">
        <v>-193280.44999999995</v>
      </c>
      <c r="BU31" s="60">
        <v>-84928.902412631956</v>
      </c>
      <c r="BV31" s="60">
        <v>-36771.0288364874</v>
      </c>
      <c r="BW31" s="60">
        <v>0</v>
      </c>
      <c r="BX31" s="60">
        <v>-10224.313957566104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-3815.83</v>
      </c>
      <c r="CJ31" s="60">
        <v>-3815.83</v>
      </c>
      <c r="CK31" s="60">
        <v>0</v>
      </c>
      <c r="CL31" s="60">
        <v>2041885.5804487672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-620040.55000000005</v>
      </c>
      <c r="E34" s="60">
        <v>-613702.96000000008</v>
      </c>
      <c r="F34" s="60">
        <v>14020.08</v>
      </c>
      <c r="G34" s="60">
        <v>-627723.04</v>
      </c>
      <c r="H34" s="60">
        <v>0</v>
      </c>
      <c r="I34" s="60">
        <v>-6337.5900000000038</v>
      </c>
      <c r="J34" s="60">
        <v>-6337.5900000000038</v>
      </c>
      <c r="K34" s="60">
        <v>-9660.4100000000035</v>
      </c>
      <c r="L34" s="60">
        <v>3322.82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-223738.22235851272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-223738.22235851272</v>
      </c>
      <c r="BT34" s="60">
        <v>-928.21</v>
      </c>
      <c r="BU34" s="60">
        <v>-182800.43623405779</v>
      </c>
      <c r="BV34" s="60">
        <v>-30370.371014438013</v>
      </c>
      <c r="BW34" s="60">
        <v>0</v>
      </c>
      <c r="BX34" s="60">
        <v>-31.607304101159997</v>
      </c>
      <c r="BY34" s="60">
        <v>-9386.4247690804732</v>
      </c>
      <c r="BZ34" s="60">
        <v>0</v>
      </c>
      <c r="CA34" s="60">
        <v>-221.17303683528371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-843778.77235851274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971987208</v>
      </c>
      <c r="E36" s="60">
        <v>961045342</v>
      </c>
      <c r="F36" s="60">
        <v>1190540809</v>
      </c>
      <c r="G36" s="60">
        <v>-229495467</v>
      </c>
      <c r="H36" s="60">
        <v>0</v>
      </c>
      <c r="I36" s="60">
        <v>-412462074</v>
      </c>
      <c r="J36" s="60">
        <v>-475582555</v>
      </c>
      <c r="K36" s="60">
        <v>-1020971450</v>
      </c>
      <c r="L36" s="60">
        <v>545388895</v>
      </c>
      <c r="M36" s="60">
        <v>63120481</v>
      </c>
      <c r="N36" s="60">
        <v>185732472</v>
      </c>
      <c r="O36" s="60">
        <v>-122611991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423403940</v>
      </c>
      <c r="AA36" s="60">
        <v>281194675</v>
      </c>
      <c r="AB36" s="60">
        <v>0</v>
      </c>
      <c r="AC36" s="60">
        <v>32743884</v>
      </c>
      <c r="AD36" s="60">
        <v>109465381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-521244229</v>
      </c>
      <c r="AT36" s="60">
        <v>-234887001</v>
      </c>
      <c r="AU36" s="60">
        <v>-315627735</v>
      </c>
      <c r="AV36" s="60">
        <v>80740734</v>
      </c>
      <c r="AW36" s="60">
        <v>-114210981</v>
      </c>
      <c r="AX36" s="60">
        <v>-158223047</v>
      </c>
      <c r="AY36" s="60">
        <v>-597365688</v>
      </c>
      <c r="AZ36" s="60">
        <v>-623823035</v>
      </c>
      <c r="BA36" s="60">
        <v>-99492213</v>
      </c>
      <c r="BB36" s="60">
        <v>0</v>
      </c>
      <c r="BC36" s="60">
        <v>125949560</v>
      </c>
      <c r="BD36" s="60">
        <v>439142641</v>
      </c>
      <c r="BE36" s="60">
        <v>44012066</v>
      </c>
      <c r="BF36" s="60">
        <v>206426560</v>
      </c>
      <c r="BG36" s="60">
        <v>230946569</v>
      </c>
      <c r="BH36" s="60">
        <v>19003305</v>
      </c>
      <c r="BI36" s="60">
        <v>0</v>
      </c>
      <c r="BJ36" s="60">
        <v>-43523314</v>
      </c>
      <c r="BK36" s="60">
        <v>-162414494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-172146247</v>
      </c>
      <c r="BT36" s="60">
        <v>-102209746</v>
      </c>
      <c r="BU36" s="60">
        <v>-52476728</v>
      </c>
      <c r="BV36" s="60">
        <v>-6269528</v>
      </c>
      <c r="BW36" s="60">
        <v>0</v>
      </c>
      <c r="BX36" s="60">
        <v>-1984998</v>
      </c>
      <c r="BY36" s="60">
        <v>-1758661</v>
      </c>
      <c r="BZ36" s="60">
        <v>71621</v>
      </c>
      <c r="CA36" s="60">
        <v>-7518207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450742979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247.95</v>
      </c>
      <c r="E38" s="60">
        <v>0</v>
      </c>
      <c r="F38" s="60">
        <v>0</v>
      </c>
      <c r="G38" s="60">
        <v>0</v>
      </c>
      <c r="H38" s="60">
        <v>0</v>
      </c>
      <c r="I38" s="60">
        <v>247.95</v>
      </c>
      <c r="J38" s="60">
        <v>247.95</v>
      </c>
      <c r="K38" s="60">
        <v>-250</v>
      </c>
      <c r="L38" s="60">
        <v>497.95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15.79</v>
      </c>
      <c r="AT38" s="60">
        <v>0</v>
      </c>
      <c r="AU38" s="60">
        <v>0</v>
      </c>
      <c r="AV38" s="60">
        <v>0</v>
      </c>
      <c r="AW38" s="60">
        <v>51.73</v>
      </c>
      <c r="AX38" s="60">
        <v>51.73</v>
      </c>
      <c r="AY38" s="60">
        <v>42.699999999999996</v>
      </c>
      <c r="AZ38" s="60">
        <v>0</v>
      </c>
      <c r="BA38" s="60">
        <v>53.23</v>
      </c>
      <c r="BB38" s="60">
        <v>0</v>
      </c>
      <c r="BC38" s="60">
        <v>-10.53</v>
      </c>
      <c r="BD38" s="60">
        <v>9.0300000000000011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-35.94</v>
      </c>
      <c r="BT38" s="60">
        <v>0</v>
      </c>
      <c r="BU38" s="60">
        <v>-20.59</v>
      </c>
      <c r="BV38" s="60">
        <v>-4.24</v>
      </c>
      <c r="BW38" s="60">
        <v>0</v>
      </c>
      <c r="BX38" s="60">
        <v>-0.94</v>
      </c>
      <c r="BY38" s="60">
        <v>-1.47</v>
      </c>
      <c r="BZ38" s="60">
        <v>0</v>
      </c>
      <c r="CA38" s="60">
        <v>-8.6999999999999993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263.74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0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2389.4599999999991</v>
      </c>
      <c r="E74" s="60">
        <v>8450</v>
      </c>
      <c r="F74" s="60">
        <v>8450</v>
      </c>
      <c r="G74" s="60">
        <v>0</v>
      </c>
      <c r="H74" s="60">
        <v>0</v>
      </c>
      <c r="I74" s="60">
        <v>809.72999999999956</v>
      </c>
      <c r="J74" s="60">
        <v>809.72999999999956</v>
      </c>
      <c r="K74" s="60">
        <v>-7393.75</v>
      </c>
      <c r="L74" s="60">
        <v>8203.48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-6870.27</v>
      </c>
      <c r="T74" s="60">
        <v>-6870.27</v>
      </c>
      <c r="U74" s="60">
        <v>-6870.27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-11991.19</v>
      </c>
      <c r="AT74" s="60">
        <v>0</v>
      </c>
      <c r="AU74" s="60">
        <v>0</v>
      </c>
      <c r="AV74" s="60">
        <v>0</v>
      </c>
      <c r="AW74" s="60">
        <v>-8981.7800000000007</v>
      </c>
      <c r="AX74" s="60">
        <v>-8981.7800000000007</v>
      </c>
      <c r="AY74" s="60">
        <v>-10675.25</v>
      </c>
      <c r="AZ74" s="60">
        <v>-10675.25</v>
      </c>
      <c r="BA74" s="60">
        <v>0</v>
      </c>
      <c r="BB74" s="60">
        <v>0</v>
      </c>
      <c r="BC74" s="60">
        <v>0</v>
      </c>
      <c r="BD74" s="60">
        <v>1693.47</v>
      </c>
      <c r="BE74" s="60">
        <v>0</v>
      </c>
      <c r="BF74" s="60">
        <v>-0.01</v>
      </c>
      <c r="BG74" s="60">
        <v>-0.01</v>
      </c>
      <c r="BH74" s="60">
        <v>0</v>
      </c>
      <c r="BI74" s="60">
        <v>0</v>
      </c>
      <c r="BJ74" s="60">
        <v>0</v>
      </c>
      <c r="BK74" s="60">
        <v>0.01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-3009.41</v>
      </c>
      <c r="BT74" s="60">
        <v>-3009.41</v>
      </c>
      <c r="BU74" s="60">
        <v>0</v>
      </c>
      <c r="BV74" s="60">
        <v>0</v>
      </c>
      <c r="BW74" s="60">
        <v>0</v>
      </c>
      <c r="BX74" s="60">
        <v>0</v>
      </c>
      <c r="BY74" s="60">
        <v>0</v>
      </c>
      <c r="BZ74" s="60">
        <v>0</v>
      </c>
      <c r="CA74" s="60">
        <v>0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-9601.7300000000014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-36439.29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-36439.29</v>
      </c>
      <c r="BP75" s="60">
        <v>-36439.29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-36439.29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973794418.63565552</v>
      </c>
      <c r="E78" s="63">
        <v>962112007.23000002</v>
      </c>
      <c r="F78" s="63">
        <v>1192235197.27</v>
      </c>
      <c r="G78" s="63">
        <v>-230123190.03999999</v>
      </c>
      <c r="H78" s="63">
        <v>0</v>
      </c>
      <c r="I78" s="63">
        <v>-412859995.47000003</v>
      </c>
      <c r="J78" s="63">
        <v>-475980476.47000003</v>
      </c>
      <c r="K78" s="63">
        <v>-1022565672.76</v>
      </c>
      <c r="L78" s="63">
        <v>546585196.29000008</v>
      </c>
      <c r="M78" s="63">
        <v>63120481</v>
      </c>
      <c r="N78" s="63">
        <v>185732472</v>
      </c>
      <c r="O78" s="63">
        <v>-122611991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424555059.13565546</v>
      </c>
      <c r="AA78" s="63">
        <v>282345794.13565546</v>
      </c>
      <c r="AB78" s="63">
        <v>0</v>
      </c>
      <c r="AC78" s="63">
        <v>32743884</v>
      </c>
      <c r="AD78" s="63">
        <v>109465381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-12652.259999999995</v>
      </c>
      <c r="AN78" s="63">
        <v>-84348.43</v>
      </c>
      <c r="AO78" s="63">
        <v>71696.17</v>
      </c>
      <c r="AP78" s="63">
        <v>0</v>
      </c>
      <c r="AQ78" s="63">
        <v>0</v>
      </c>
      <c r="AR78" s="63">
        <v>0</v>
      </c>
      <c r="AS78" s="63">
        <v>-521853069.08756518</v>
      </c>
      <c r="AT78" s="63">
        <v>-234895603.31999999</v>
      </c>
      <c r="AU78" s="63">
        <v>-315708994.11000001</v>
      </c>
      <c r="AV78" s="63">
        <v>80813390.790000007</v>
      </c>
      <c r="AW78" s="63">
        <v>-114258424.08</v>
      </c>
      <c r="AX78" s="63">
        <v>-164618771.88</v>
      </c>
      <c r="AY78" s="63">
        <v>-681089918.01999998</v>
      </c>
      <c r="AZ78" s="63">
        <v>-705726979.16999996</v>
      </c>
      <c r="BA78" s="63">
        <v>-101312488.31999999</v>
      </c>
      <c r="BB78" s="63">
        <v>0</v>
      </c>
      <c r="BC78" s="63">
        <v>125949549.47</v>
      </c>
      <c r="BD78" s="63">
        <v>516471146.13999999</v>
      </c>
      <c r="BE78" s="63">
        <v>50360347.799999982</v>
      </c>
      <c r="BF78" s="63">
        <v>289393548.38999999</v>
      </c>
      <c r="BG78" s="63">
        <v>312207960.94</v>
      </c>
      <c r="BH78" s="63">
        <v>20708901.449999999</v>
      </c>
      <c r="BI78" s="63">
        <v>0</v>
      </c>
      <c r="BJ78" s="63">
        <v>-43523314</v>
      </c>
      <c r="BK78" s="63">
        <v>-239033200.59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-172695225.85756519</v>
      </c>
      <c r="BT78" s="63">
        <v>-102403954.66</v>
      </c>
      <c r="BU78" s="63">
        <v>-52744477.928646691</v>
      </c>
      <c r="BV78" s="63">
        <v>-6336673.6398509257</v>
      </c>
      <c r="BW78" s="63">
        <v>0</v>
      </c>
      <c r="BX78" s="63">
        <v>-1995254.8612616672</v>
      </c>
      <c r="BY78" s="63">
        <v>-1768048.8947690804</v>
      </c>
      <c r="BZ78" s="63">
        <v>71621</v>
      </c>
      <c r="CA78" s="63">
        <v>-7518436.8730368353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-3815.83</v>
      </c>
      <c r="CJ78" s="63">
        <v>-3815.83</v>
      </c>
      <c r="CK78" s="63">
        <v>0</v>
      </c>
      <c r="CL78" s="63">
        <v>451941349.54809028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2389.4599999999991</v>
      </c>
      <c r="E80" s="63">
        <v>8450</v>
      </c>
      <c r="F80" s="63">
        <v>8450</v>
      </c>
      <c r="G80" s="63">
        <v>0</v>
      </c>
      <c r="H80" s="63">
        <v>0</v>
      </c>
      <c r="I80" s="63">
        <v>809.72999999999956</v>
      </c>
      <c r="J80" s="63">
        <v>809.72999999999956</v>
      </c>
      <c r="K80" s="63">
        <v>-7393.75</v>
      </c>
      <c r="L80" s="63">
        <v>8203.48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-6870.27</v>
      </c>
      <c r="T80" s="63">
        <v>-6870.27</v>
      </c>
      <c r="U80" s="63">
        <v>-6870.27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-48430.48</v>
      </c>
      <c r="AT80" s="63">
        <v>0</v>
      </c>
      <c r="AU80" s="63">
        <v>0</v>
      </c>
      <c r="AV80" s="63">
        <v>0</v>
      </c>
      <c r="AW80" s="63">
        <v>-8981.7800000000007</v>
      </c>
      <c r="AX80" s="63">
        <v>-8981.7800000000007</v>
      </c>
      <c r="AY80" s="63">
        <v>-10675.25</v>
      </c>
      <c r="AZ80" s="63">
        <v>-10675.25</v>
      </c>
      <c r="BA80" s="63">
        <v>0</v>
      </c>
      <c r="BB80" s="63">
        <v>0</v>
      </c>
      <c r="BC80" s="63">
        <v>0</v>
      </c>
      <c r="BD80" s="63">
        <v>1693.47</v>
      </c>
      <c r="BE80" s="63">
        <v>0</v>
      </c>
      <c r="BF80" s="63">
        <v>-0.01</v>
      </c>
      <c r="BG80" s="63">
        <v>-0.01</v>
      </c>
      <c r="BH80" s="63">
        <v>0</v>
      </c>
      <c r="BI80" s="63">
        <v>0</v>
      </c>
      <c r="BJ80" s="63">
        <v>0</v>
      </c>
      <c r="BK80" s="63">
        <v>0.01</v>
      </c>
      <c r="BL80" s="63">
        <v>0</v>
      </c>
      <c r="BM80" s="63">
        <v>0</v>
      </c>
      <c r="BN80" s="63">
        <v>0</v>
      </c>
      <c r="BO80" s="63">
        <v>-36439.29</v>
      </c>
      <c r="BP80" s="63">
        <v>-36439.29</v>
      </c>
      <c r="BQ80" s="63">
        <v>0</v>
      </c>
      <c r="BR80" s="63">
        <v>0</v>
      </c>
      <c r="BS80" s="63">
        <v>-3009.41</v>
      </c>
      <c r="BT80" s="63">
        <v>-3009.41</v>
      </c>
      <c r="BU80" s="63">
        <v>0</v>
      </c>
      <c r="BV80" s="63">
        <v>0</v>
      </c>
      <c r="BW80" s="63">
        <v>0</v>
      </c>
      <c r="BX80" s="63">
        <v>0</v>
      </c>
      <c r="BY80" s="63">
        <v>0</v>
      </c>
      <c r="BZ80" s="63">
        <v>0</v>
      </c>
      <c r="CA80" s="63">
        <v>0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-46041.020000000004</v>
      </c>
    </row>
    <row r="81" spans="1:90">
      <c r="A81" s="45" t="s">
        <v>134</v>
      </c>
      <c r="B81" s="62">
        <v>9003</v>
      </c>
      <c r="C81" s="59" t="s">
        <v>383</v>
      </c>
      <c r="D81" s="63">
        <v>973794418.63565552</v>
      </c>
      <c r="E81" s="63">
        <v>962112007.23000002</v>
      </c>
      <c r="F81" s="63">
        <v>1192235197.27</v>
      </c>
      <c r="G81" s="63">
        <v>-230123190.03999999</v>
      </c>
      <c r="H81" s="63">
        <v>0</v>
      </c>
      <c r="I81" s="63">
        <v>-412859995.47000003</v>
      </c>
      <c r="J81" s="63">
        <v>-475980476.47000003</v>
      </c>
      <c r="K81" s="63">
        <v>-1022565672.76</v>
      </c>
      <c r="L81" s="63">
        <v>546585196.29000008</v>
      </c>
      <c r="M81" s="63">
        <v>63120481</v>
      </c>
      <c r="N81" s="63">
        <v>185732472</v>
      </c>
      <c r="O81" s="63">
        <v>-122611991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424555059.13565546</v>
      </c>
      <c r="AA81" s="63">
        <v>282345794.13565546</v>
      </c>
      <c r="AB81" s="63">
        <v>0</v>
      </c>
      <c r="AC81" s="63">
        <v>32743884</v>
      </c>
      <c r="AD81" s="63">
        <v>109465381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-12652.259999999995</v>
      </c>
      <c r="AN81" s="63">
        <v>-84348.43</v>
      </c>
      <c r="AO81" s="63">
        <v>71696.17</v>
      </c>
      <c r="AP81" s="63">
        <v>0</v>
      </c>
      <c r="AQ81" s="63">
        <v>0</v>
      </c>
      <c r="AR81" s="63">
        <v>0</v>
      </c>
      <c r="AS81" s="63">
        <v>-521853069.08756518</v>
      </c>
      <c r="AT81" s="63">
        <v>-234895603.31999999</v>
      </c>
      <c r="AU81" s="63">
        <v>-315708994.11000001</v>
      </c>
      <c r="AV81" s="63">
        <v>80813390.790000007</v>
      </c>
      <c r="AW81" s="63">
        <v>-114258424.08</v>
      </c>
      <c r="AX81" s="63">
        <v>-164618771.88</v>
      </c>
      <c r="AY81" s="63">
        <v>-681089918.01999998</v>
      </c>
      <c r="AZ81" s="63">
        <v>-705726979.16999996</v>
      </c>
      <c r="BA81" s="63">
        <v>-101312488.31999999</v>
      </c>
      <c r="BB81" s="63">
        <v>0</v>
      </c>
      <c r="BC81" s="63">
        <v>125949549.47</v>
      </c>
      <c r="BD81" s="63">
        <v>516471146.13999999</v>
      </c>
      <c r="BE81" s="63">
        <v>50360347.799999982</v>
      </c>
      <c r="BF81" s="63">
        <v>289393548.38999999</v>
      </c>
      <c r="BG81" s="63">
        <v>312207960.94</v>
      </c>
      <c r="BH81" s="63">
        <v>20708901.449999999</v>
      </c>
      <c r="BI81" s="63">
        <v>0</v>
      </c>
      <c r="BJ81" s="63">
        <v>-43523314</v>
      </c>
      <c r="BK81" s="63">
        <v>-239033200.59</v>
      </c>
      <c r="BL81" s="63">
        <v>0</v>
      </c>
      <c r="BM81" s="63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-172695225.85756519</v>
      </c>
      <c r="BT81" s="63">
        <v>-102403954.66</v>
      </c>
      <c r="BU81" s="63">
        <v>-52744477.928646691</v>
      </c>
      <c r="BV81" s="63">
        <v>-6336673.6398509257</v>
      </c>
      <c r="BW81" s="63">
        <v>0</v>
      </c>
      <c r="BX81" s="63">
        <v>-1995254.8612616672</v>
      </c>
      <c r="BY81" s="63">
        <v>-1768048.8947690804</v>
      </c>
      <c r="BZ81" s="63">
        <v>71621</v>
      </c>
      <c r="CA81" s="63">
        <v>-7518436.8730368353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-3815.83</v>
      </c>
      <c r="CJ81" s="63">
        <v>-3815.83</v>
      </c>
      <c r="CK81" s="63">
        <v>0</v>
      </c>
      <c r="CL81" s="63">
        <v>451941349.54809028</v>
      </c>
    </row>
    <row r="82" spans="1:90" ht="12.75" customHeight="1">
      <c r="A82" s="46" t="s">
        <v>136</v>
      </c>
      <c r="B82" s="64"/>
      <c r="C82" s="59" t="s">
        <v>384</v>
      </c>
      <c r="D82" s="63">
        <v>973796808.09565556</v>
      </c>
      <c r="E82" s="63">
        <v>962120457.23000002</v>
      </c>
      <c r="F82" s="63">
        <v>1192243647.27</v>
      </c>
      <c r="G82" s="63">
        <v>-230123190.03999999</v>
      </c>
      <c r="H82" s="63">
        <v>0</v>
      </c>
      <c r="I82" s="63">
        <v>-412859185.74000001</v>
      </c>
      <c r="J82" s="63">
        <v>-475979666.74000001</v>
      </c>
      <c r="K82" s="63">
        <v>-1022573066.51</v>
      </c>
      <c r="L82" s="63">
        <v>546593399.7700001</v>
      </c>
      <c r="M82" s="63">
        <v>63120481</v>
      </c>
      <c r="N82" s="63">
        <v>185732472</v>
      </c>
      <c r="O82" s="63">
        <v>-122611991</v>
      </c>
      <c r="P82" s="63">
        <v>0</v>
      </c>
      <c r="Q82" s="63">
        <v>0</v>
      </c>
      <c r="R82" s="63">
        <v>0</v>
      </c>
      <c r="S82" s="63">
        <v>-6870.27</v>
      </c>
      <c r="T82" s="63">
        <v>-6870.27</v>
      </c>
      <c r="U82" s="63">
        <v>-6870.27</v>
      </c>
      <c r="V82" s="63">
        <v>0</v>
      </c>
      <c r="W82" s="63">
        <v>0</v>
      </c>
      <c r="X82" s="63">
        <v>0</v>
      </c>
      <c r="Y82" s="63">
        <v>0</v>
      </c>
      <c r="Z82" s="63">
        <v>424555059.13565546</v>
      </c>
      <c r="AA82" s="63">
        <v>282345794.13565546</v>
      </c>
      <c r="AB82" s="63">
        <v>0</v>
      </c>
      <c r="AC82" s="63">
        <v>32743884</v>
      </c>
      <c r="AD82" s="63">
        <v>109465381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-12652.259999999995</v>
      </c>
      <c r="AN82" s="63">
        <v>-84348.43</v>
      </c>
      <c r="AO82" s="63">
        <v>71696.17</v>
      </c>
      <c r="AP82" s="63">
        <v>0</v>
      </c>
      <c r="AQ82" s="63">
        <v>0</v>
      </c>
      <c r="AR82" s="63">
        <v>0</v>
      </c>
      <c r="AS82" s="63">
        <v>-521901499.5675652</v>
      </c>
      <c r="AT82" s="63">
        <v>-234895603.31999999</v>
      </c>
      <c r="AU82" s="63">
        <v>-315708994.11000001</v>
      </c>
      <c r="AV82" s="63">
        <v>80813390.790000007</v>
      </c>
      <c r="AW82" s="63">
        <v>-114267405.86</v>
      </c>
      <c r="AX82" s="63">
        <v>-164627753.66</v>
      </c>
      <c r="AY82" s="63">
        <v>-681100593.26999998</v>
      </c>
      <c r="AZ82" s="63">
        <v>-705737654.41999996</v>
      </c>
      <c r="BA82" s="63">
        <v>-101312488.31999999</v>
      </c>
      <c r="BB82" s="63">
        <v>0</v>
      </c>
      <c r="BC82" s="63">
        <v>125949549.47</v>
      </c>
      <c r="BD82" s="63">
        <v>516472839.61000001</v>
      </c>
      <c r="BE82" s="63">
        <v>50360347.799999982</v>
      </c>
      <c r="BF82" s="63">
        <v>289393548.38</v>
      </c>
      <c r="BG82" s="63">
        <v>312207960.93000001</v>
      </c>
      <c r="BH82" s="63">
        <v>20708901.449999999</v>
      </c>
      <c r="BI82" s="63">
        <v>0</v>
      </c>
      <c r="BJ82" s="63">
        <v>-43523314</v>
      </c>
      <c r="BK82" s="63">
        <v>-239033200.58000001</v>
      </c>
      <c r="BL82" s="63">
        <v>0</v>
      </c>
      <c r="BM82" s="63">
        <v>0</v>
      </c>
      <c r="BN82" s="63">
        <v>0</v>
      </c>
      <c r="BO82" s="63">
        <v>-36439.29</v>
      </c>
      <c r="BP82" s="63">
        <v>-36439.29</v>
      </c>
      <c r="BQ82" s="63">
        <v>0</v>
      </c>
      <c r="BR82" s="63">
        <v>0</v>
      </c>
      <c r="BS82" s="63">
        <v>-172698235.26756519</v>
      </c>
      <c r="BT82" s="63">
        <v>-102406964.06999999</v>
      </c>
      <c r="BU82" s="63">
        <v>-52744477.928646691</v>
      </c>
      <c r="BV82" s="63">
        <v>-6336673.6398509257</v>
      </c>
      <c r="BW82" s="63">
        <v>0</v>
      </c>
      <c r="BX82" s="63">
        <v>-1995254.8612616672</v>
      </c>
      <c r="BY82" s="63">
        <v>-1768048.8947690804</v>
      </c>
      <c r="BZ82" s="63">
        <v>71621</v>
      </c>
      <c r="CA82" s="63">
        <v>-7518436.8730368353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-3815.83</v>
      </c>
      <c r="CJ82" s="63">
        <v>-3815.83</v>
      </c>
      <c r="CK82" s="63">
        <v>0</v>
      </c>
      <c r="CL82" s="63">
        <v>451895308.5280903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43AD-AE9F-4F49-A102-9BC766CABB4F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261</v>
      </c>
      <c r="B2" s="75">
        <v>719</v>
      </c>
      <c r="C2" s="75">
        <v>720</v>
      </c>
      <c r="D2" s="75">
        <v>721</v>
      </c>
      <c r="E2" s="75">
        <v>722</v>
      </c>
      <c r="F2" s="75">
        <v>725</v>
      </c>
      <c r="G2" s="75">
        <v>726</v>
      </c>
      <c r="H2" s="75">
        <v>730</v>
      </c>
      <c r="I2" s="75">
        <v>731</v>
      </c>
      <c r="J2" s="75">
        <v>732</v>
      </c>
      <c r="K2" s="75">
        <v>733</v>
      </c>
      <c r="L2" s="75">
        <v>734</v>
      </c>
      <c r="M2" s="75">
        <v>769</v>
      </c>
      <c r="N2" s="75">
        <v>770</v>
      </c>
      <c r="O2" s="75">
        <v>771</v>
      </c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216329436.92206419</v>
      </c>
      <c r="E7" s="60">
        <v>293350647.5</v>
      </c>
      <c r="F7" s="60">
        <v>622220792.00999999</v>
      </c>
      <c r="G7" s="60">
        <v>-328870144.50999999</v>
      </c>
      <c r="H7" s="60">
        <v>0</v>
      </c>
      <c r="I7" s="60">
        <v>-115342465.80999991</v>
      </c>
      <c r="J7" s="60">
        <v>-178394801.18999994</v>
      </c>
      <c r="K7" s="60">
        <v>-534908444.76999998</v>
      </c>
      <c r="L7" s="60">
        <v>356513643.58000004</v>
      </c>
      <c r="M7" s="60">
        <v>63052335.380000025</v>
      </c>
      <c r="N7" s="60">
        <v>273182920.29000002</v>
      </c>
      <c r="O7" s="60">
        <v>-210130584.91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38321255.232064106</v>
      </c>
      <c r="AA7" s="60">
        <v>0</v>
      </c>
      <c r="AB7" s="60">
        <v>0</v>
      </c>
      <c r="AC7" s="60">
        <v>0</v>
      </c>
      <c r="AD7" s="60">
        <v>42211567.847814135</v>
      </c>
      <c r="AE7" s="60">
        <v>0</v>
      </c>
      <c r="AF7" s="60">
        <v>0</v>
      </c>
      <c r="AG7" s="60">
        <v>0</v>
      </c>
      <c r="AH7" s="60">
        <v>0</v>
      </c>
      <c r="AI7" s="60">
        <v>-3890312.6157500297</v>
      </c>
      <c r="AJ7" s="60">
        <v>0</v>
      </c>
      <c r="AK7" s="60">
        <v>0</v>
      </c>
      <c r="AL7" s="60">
        <v>0</v>
      </c>
      <c r="AM7" s="60">
        <v>0</v>
      </c>
      <c r="AN7" s="60">
        <v>60931743.060000002</v>
      </c>
      <c r="AO7" s="60">
        <v>0</v>
      </c>
      <c r="AP7" s="60">
        <v>0</v>
      </c>
      <c r="AQ7" s="60">
        <v>0</v>
      </c>
      <c r="AR7" s="60">
        <v>-60931743.060000002</v>
      </c>
      <c r="AS7" s="60">
        <v>-267309071.56183824</v>
      </c>
      <c r="AT7" s="60">
        <v>-29187404.240000069</v>
      </c>
      <c r="AU7" s="60">
        <v>-359566553.73000002</v>
      </c>
      <c r="AV7" s="60">
        <v>330379149.48999995</v>
      </c>
      <c r="AW7" s="60">
        <v>-100333228.05999982</v>
      </c>
      <c r="AX7" s="60">
        <v>-1782718.4599999189</v>
      </c>
      <c r="AY7" s="60">
        <v>-561259293.25</v>
      </c>
      <c r="AZ7" s="60">
        <v>-512705477.09000003</v>
      </c>
      <c r="BA7" s="60">
        <v>-487492257.13000005</v>
      </c>
      <c r="BB7" s="60">
        <v>0</v>
      </c>
      <c r="BC7" s="60">
        <v>438938440.97000003</v>
      </c>
      <c r="BD7" s="60">
        <v>559476574.79000008</v>
      </c>
      <c r="BE7" s="60">
        <v>-98550509.599999905</v>
      </c>
      <c r="BF7" s="60">
        <v>235793952.72000003</v>
      </c>
      <c r="BG7" s="60">
        <v>235325414.87</v>
      </c>
      <c r="BH7" s="60">
        <v>184873555.69999999</v>
      </c>
      <c r="BI7" s="60">
        <v>0</v>
      </c>
      <c r="BJ7" s="60">
        <v>-184405017.84999996</v>
      </c>
      <c r="BK7" s="60">
        <v>-334344462.31999993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-137788439.26183835</v>
      </c>
      <c r="BT7" s="60">
        <v>-66535777.870000012</v>
      </c>
      <c r="BU7" s="60">
        <v>-50140317.750435084</v>
      </c>
      <c r="BV7" s="60">
        <v>-8091939.7962956559</v>
      </c>
      <c r="BW7" s="60">
        <v>0</v>
      </c>
      <c r="BX7" s="60">
        <v>-1185091.1782077975</v>
      </c>
      <c r="BY7" s="60">
        <v>-31001720.536899798</v>
      </c>
      <c r="BZ7" s="60">
        <v>19166407.869999997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-50979634.639774054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117046417.09999989</v>
      </c>
      <c r="E8" s="60">
        <v>105048825.99000001</v>
      </c>
      <c r="F8" s="60">
        <v>625860510.31999993</v>
      </c>
      <c r="G8" s="60">
        <v>-520811684.32999992</v>
      </c>
      <c r="H8" s="60">
        <v>0</v>
      </c>
      <c r="I8" s="60">
        <v>-20752711.430000126</v>
      </c>
      <c r="J8" s="60">
        <v>-73186831.290000021</v>
      </c>
      <c r="K8" s="60">
        <v>-545452914.43000007</v>
      </c>
      <c r="L8" s="60">
        <v>472266083.14000005</v>
      </c>
      <c r="M8" s="60">
        <v>52434119.859999895</v>
      </c>
      <c r="N8" s="60">
        <v>444600729.57999992</v>
      </c>
      <c r="O8" s="60">
        <v>-392166609.72000003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32776499.400000006</v>
      </c>
      <c r="AA8" s="60">
        <v>11637745.07</v>
      </c>
      <c r="AB8" s="60">
        <v>441141.49000000005</v>
      </c>
      <c r="AC8" s="60">
        <v>18339190.300000004</v>
      </c>
      <c r="AD8" s="60">
        <v>2358422.5400000005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-26196.859999998174</v>
      </c>
      <c r="AN8" s="60">
        <v>4049124.33</v>
      </c>
      <c r="AO8" s="60">
        <v>-4060705.88</v>
      </c>
      <c r="AP8" s="60">
        <v>0</v>
      </c>
      <c r="AQ8" s="60">
        <v>0</v>
      </c>
      <c r="AR8" s="60">
        <v>-14615.309999998361</v>
      </c>
      <c r="AS8" s="60">
        <v>-217855444.72999737</v>
      </c>
      <c r="AT8" s="60">
        <v>-41684411.310000002</v>
      </c>
      <c r="AU8" s="60">
        <v>-408944861.19</v>
      </c>
      <c r="AV8" s="60">
        <v>367260449.88</v>
      </c>
      <c r="AW8" s="60">
        <v>-142515374.73999739</v>
      </c>
      <c r="AX8" s="60">
        <v>-1333878628.2399986</v>
      </c>
      <c r="AY8" s="60">
        <v>-3406235100.9499989</v>
      </c>
      <c r="AZ8" s="60">
        <v>-5855216938.9300003</v>
      </c>
      <c r="BA8" s="60">
        <v>-3128665811.1199999</v>
      </c>
      <c r="BB8" s="60">
        <v>0</v>
      </c>
      <c r="BC8" s="60">
        <v>5577647649.1000004</v>
      </c>
      <c r="BD8" s="60">
        <v>2072356472.7100003</v>
      </c>
      <c r="BE8" s="60">
        <v>1191363253.5000012</v>
      </c>
      <c r="BF8" s="60">
        <v>2954227730.3200006</v>
      </c>
      <c r="BG8" s="60">
        <v>5125858851.1300001</v>
      </c>
      <c r="BH8" s="60">
        <v>2703084683.0900002</v>
      </c>
      <c r="BI8" s="60">
        <v>0</v>
      </c>
      <c r="BJ8" s="60">
        <v>-4874715803.8999996</v>
      </c>
      <c r="BK8" s="60">
        <v>-1762864476.8199995</v>
      </c>
      <c r="BL8" s="60">
        <v>-565</v>
      </c>
      <c r="BM8" s="60">
        <v>-10297</v>
      </c>
      <c r="BN8" s="60">
        <v>9732</v>
      </c>
      <c r="BO8" s="60">
        <v>0</v>
      </c>
      <c r="BP8" s="60">
        <v>0</v>
      </c>
      <c r="BQ8" s="60">
        <v>0</v>
      </c>
      <c r="BR8" s="60">
        <v>0</v>
      </c>
      <c r="BS8" s="60">
        <v>-33655093.679999985</v>
      </c>
      <c r="BT8" s="60">
        <v>-48762309.25</v>
      </c>
      <c r="BU8" s="60">
        <v>-50681195.560000002</v>
      </c>
      <c r="BV8" s="60">
        <v>-10288644.969999999</v>
      </c>
      <c r="BW8" s="60">
        <v>0</v>
      </c>
      <c r="BX8" s="60">
        <v>0</v>
      </c>
      <c r="BY8" s="60">
        <v>0</v>
      </c>
      <c r="BZ8" s="60">
        <v>80013179.860000014</v>
      </c>
      <c r="CA8" s="60">
        <v>-3936123.7600000002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-100809027.62999748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370860753.78999978</v>
      </c>
      <c r="E9" s="60">
        <v>307283809.92999983</v>
      </c>
      <c r="F9" s="60">
        <v>563944552.41999984</v>
      </c>
      <c r="G9" s="60">
        <v>-256660742.49000001</v>
      </c>
      <c r="H9" s="60">
        <v>0</v>
      </c>
      <c r="I9" s="60">
        <v>-30103708.800000042</v>
      </c>
      <c r="J9" s="60">
        <v>-125302454.61000007</v>
      </c>
      <c r="K9" s="60">
        <v>-513054263.36000007</v>
      </c>
      <c r="L9" s="60">
        <v>387751808.75</v>
      </c>
      <c r="M9" s="60">
        <v>95198745.810000032</v>
      </c>
      <c r="N9" s="60">
        <v>206118509.92000002</v>
      </c>
      <c r="O9" s="60">
        <v>-110919764.10999998</v>
      </c>
      <c r="P9" s="60">
        <v>0</v>
      </c>
      <c r="Q9" s="60">
        <v>0</v>
      </c>
      <c r="R9" s="60">
        <v>0</v>
      </c>
      <c r="S9" s="60">
        <v>-7915351.5099999942</v>
      </c>
      <c r="T9" s="60">
        <v>-31968723.969999999</v>
      </c>
      <c r="U9" s="60">
        <v>-128866203.43000001</v>
      </c>
      <c r="V9" s="60">
        <v>96897479.460000008</v>
      </c>
      <c r="W9" s="60">
        <v>24053372.460000005</v>
      </c>
      <c r="X9" s="60">
        <v>51771735.910000004</v>
      </c>
      <c r="Y9" s="60">
        <v>-27718363.449999999</v>
      </c>
      <c r="Z9" s="60">
        <v>101440745.10000001</v>
      </c>
      <c r="AA9" s="60">
        <v>77349463.110000014</v>
      </c>
      <c r="AB9" s="60">
        <v>0</v>
      </c>
      <c r="AC9" s="60">
        <v>13751558.910000002</v>
      </c>
      <c r="AD9" s="60">
        <v>4451996.45</v>
      </c>
      <c r="AE9" s="60">
        <v>0</v>
      </c>
      <c r="AF9" s="60">
        <v>4768281.4400000004</v>
      </c>
      <c r="AG9" s="60">
        <v>1119445.19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155259.06999999995</v>
      </c>
      <c r="AN9" s="60">
        <v>5350856.2299999995</v>
      </c>
      <c r="AO9" s="60">
        <v>-5219591.5199999996</v>
      </c>
      <c r="AP9" s="60">
        <v>0</v>
      </c>
      <c r="AQ9" s="60">
        <v>0</v>
      </c>
      <c r="AR9" s="60">
        <v>23994.359999999997</v>
      </c>
      <c r="AS9" s="60">
        <v>-354107526.00999981</v>
      </c>
      <c r="AT9" s="60">
        <v>-65295611.990000002</v>
      </c>
      <c r="AU9" s="60">
        <v>-105762456.11</v>
      </c>
      <c r="AV9" s="60">
        <v>40466844.119999997</v>
      </c>
      <c r="AW9" s="60">
        <v>-173652551.81999981</v>
      </c>
      <c r="AX9" s="60">
        <v>-215734451.69999981</v>
      </c>
      <c r="AY9" s="60">
        <v>-2110525202.4899998</v>
      </c>
      <c r="AZ9" s="60">
        <v>-1501815608.9499998</v>
      </c>
      <c r="BA9" s="60">
        <v>-3064387994.2999997</v>
      </c>
      <c r="BB9" s="60">
        <v>0</v>
      </c>
      <c r="BC9" s="60">
        <v>2455678400.7600002</v>
      </c>
      <c r="BD9" s="60">
        <v>1894790750.79</v>
      </c>
      <c r="BE9" s="60">
        <v>42081899.879999995</v>
      </c>
      <c r="BF9" s="60">
        <v>686674328.19000006</v>
      </c>
      <c r="BG9" s="60">
        <v>802233868.03999996</v>
      </c>
      <c r="BH9" s="60">
        <v>683412827.19000006</v>
      </c>
      <c r="BI9" s="60">
        <v>0</v>
      </c>
      <c r="BJ9" s="60">
        <v>-798972367.03999996</v>
      </c>
      <c r="BK9" s="60">
        <v>-644592428.31000006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-114781645.03</v>
      </c>
      <c r="BT9" s="60">
        <v>-59137382.01000002</v>
      </c>
      <c r="BU9" s="60">
        <v>-53347637.289999999</v>
      </c>
      <c r="BV9" s="60">
        <v>-19398885.409999996</v>
      </c>
      <c r="BW9" s="60">
        <v>0</v>
      </c>
      <c r="BX9" s="60">
        <v>-7299548.2599999998</v>
      </c>
      <c r="BY9" s="60">
        <v>-4063820.6599999997</v>
      </c>
      <c r="BZ9" s="60">
        <v>29902085.499999996</v>
      </c>
      <c r="CA9" s="60">
        <v>-1436456.9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-377717.17</v>
      </c>
      <c r="CJ9" s="60">
        <v>-377717.17</v>
      </c>
      <c r="CK9" s="60">
        <v>0</v>
      </c>
      <c r="CL9" s="60">
        <v>16753227.779999971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1943176013.7</v>
      </c>
      <c r="E10" s="60">
        <v>1257131408.1900001</v>
      </c>
      <c r="F10" s="60">
        <v>1753068078.23</v>
      </c>
      <c r="G10" s="60">
        <v>-495936670.03999996</v>
      </c>
      <c r="H10" s="60">
        <v>0</v>
      </c>
      <c r="I10" s="60">
        <v>-96972835.850000024</v>
      </c>
      <c r="J10" s="60">
        <v>-222987245.99000001</v>
      </c>
      <c r="K10" s="60">
        <v>-1487212361.23</v>
      </c>
      <c r="L10" s="60">
        <v>1264225115.24</v>
      </c>
      <c r="M10" s="60">
        <v>126014410.13999999</v>
      </c>
      <c r="N10" s="60">
        <v>395683875.13999999</v>
      </c>
      <c r="O10" s="60">
        <v>-269669465</v>
      </c>
      <c r="P10" s="60">
        <v>0</v>
      </c>
      <c r="Q10" s="60">
        <v>0</v>
      </c>
      <c r="R10" s="60">
        <v>0</v>
      </c>
      <c r="S10" s="60">
        <v>58526674.729999997</v>
      </c>
      <c r="T10" s="60">
        <v>67479255.879999995</v>
      </c>
      <c r="U10" s="60">
        <v>-68599484.819999993</v>
      </c>
      <c r="V10" s="60">
        <v>136078740.69999999</v>
      </c>
      <c r="W10" s="60">
        <v>-8952581.1500000004</v>
      </c>
      <c r="X10" s="60">
        <v>16507373.58</v>
      </c>
      <c r="Y10" s="60">
        <v>-25459954.73</v>
      </c>
      <c r="Z10" s="60">
        <v>718507139.01999998</v>
      </c>
      <c r="AA10" s="60">
        <v>298273042.70999998</v>
      </c>
      <c r="AB10" s="60">
        <v>58173407.160000004</v>
      </c>
      <c r="AC10" s="60">
        <v>275208510.72999996</v>
      </c>
      <c r="AD10" s="60">
        <v>54496438.600000001</v>
      </c>
      <c r="AE10" s="60">
        <v>35145214.820000008</v>
      </c>
      <c r="AF10" s="60">
        <v>0</v>
      </c>
      <c r="AG10" s="60">
        <v>0</v>
      </c>
      <c r="AH10" s="60">
        <v>-2789475</v>
      </c>
      <c r="AI10" s="60">
        <v>0</v>
      </c>
      <c r="AJ10" s="60">
        <v>2004770.3000000003</v>
      </c>
      <c r="AK10" s="60">
        <v>2004770.3000000003</v>
      </c>
      <c r="AL10" s="60">
        <v>0</v>
      </c>
      <c r="AM10" s="60">
        <v>3978857.3099999996</v>
      </c>
      <c r="AN10" s="60">
        <v>4897097.0999999996</v>
      </c>
      <c r="AO10" s="60">
        <v>-918239.78999999992</v>
      </c>
      <c r="AP10" s="60">
        <v>0</v>
      </c>
      <c r="AQ10" s="60">
        <v>0</v>
      </c>
      <c r="AR10" s="60">
        <v>0</v>
      </c>
      <c r="AS10" s="60">
        <v>-1894547235.3899939</v>
      </c>
      <c r="AT10" s="60">
        <v>-389305838.51999974</v>
      </c>
      <c r="AU10" s="60">
        <v>-995467652.89999986</v>
      </c>
      <c r="AV10" s="60">
        <v>606161814.38000011</v>
      </c>
      <c r="AW10" s="60">
        <v>-1169260702.7399943</v>
      </c>
      <c r="AX10" s="60">
        <v>-1064257509.6899948</v>
      </c>
      <c r="AY10" s="60">
        <v>-7960578989.8799953</v>
      </c>
      <c r="AZ10" s="60">
        <v>-7017279888.1900005</v>
      </c>
      <c r="BA10" s="60">
        <v>-10302882606.009998</v>
      </c>
      <c r="BB10" s="60">
        <v>0</v>
      </c>
      <c r="BC10" s="60">
        <v>9359583504.3200016</v>
      </c>
      <c r="BD10" s="60">
        <v>6896321480.1900005</v>
      </c>
      <c r="BE10" s="60">
        <v>-105003193.04999948</v>
      </c>
      <c r="BF10" s="60">
        <v>1972776292.5500007</v>
      </c>
      <c r="BG10" s="60">
        <v>2673920372.9400005</v>
      </c>
      <c r="BH10" s="60">
        <v>1577071719.54</v>
      </c>
      <c r="BI10" s="60">
        <v>0</v>
      </c>
      <c r="BJ10" s="60">
        <v>-2278215799.9299998</v>
      </c>
      <c r="BK10" s="60">
        <v>-2077779485.6000001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-331330818.12</v>
      </c>
      <c r="BT10" s="60">
        <v>-164497374.43000001</v>
      </c>
      <c r="BU10" s="60">
        <v>-63393957.5</v>
      </c>
      <c r="BV10" s="60">
        <v>-18763208.260000002</v>
      </c>
      <c r="BW10" s="60">
        <v>0</v>
      </c>
      <c r="BX10" s="60">
        <v>-4852134.8899999997</v>
      </c>
      <c r="BY10" s="60">
        <v>-3082186</v>
      </c>
      <c r="BZ10" s="60">
        <v>-76741957.040000007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-4649876.0100000007</v>
      </c>
      <c r="CJ10" s="60">
        <v>-4649876.0100000007</v>
      </c>
      <c r="CK10" s="60">
        <v>0</v>
      </c>
      <c r="CL10" s="60">
        <v>48628778.310006142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-15445133.53999999</v>
      </c>
      <c r="E11" s="60">
        <v>15954174.859999999</v>
      </c>
      <c r="F11" s="60">
        <v>15954174.859999999</v>
      </c>
      <c r="G11" s="60">
        <v>0</v>
      </c>
      <c r="H11" s="60">
        <v>0</v>
      </c>
      <c r="I11" s="60">
        <v>-6525395.9199999999</v>
      </c>
      <c r="J11" s="60">
        <v>-5940986.9400000004</v>
      </c>
      <c r="K11" s="60">
        <v>-12470314.810000001</v>
      </c>
      <c r="L11" s="60">
        <v>6529327.8700000001</v>
      </c>
      <c r="M11" s="60">
        <v>-584408.98</v>
      </c>
      <c r="N11" s="60">
        <v>4273.97</v>
      </c>
      <c r="O11" s="60">
        <v>-588682.94999999995</v>
      </c>
      <c r="P11" s="60">
        <v>0</v>
      </c>
      <c r="Q11" s="60">
        <v>0</v>
      </c>
      <c r="R11" s="60">
        <v>0</v>
      </c>
      <c r="S11" s="60">
        <v>-29630717.879999992</v>
      </c>
      <c r="T11" s="60">
        <v>-28146420.409999993</v>
      </c>
      <c r="U11" s="60">
        <v>-44779606.309999995</v>
      </c>
      <c r="V11" s="60">
        <v>16633185.900000002</v>
      </c>
      <c r="W11" s="60">
        <v>-1484297.4700000002</v>
      </c>
      <c r="X11" s="60">
        <v>15347.380000000001</v>
      </c>
      <c r="Y11" s="60">
        <v>-1499644.85</v>
      </c>
      <c r="Z11" s="60">
        <v>4659194.9099999992</v>
      </c>
      <c r="AA11" s="60">
        <v>2309595.8000000003</v>
      </c>
      <c r="AB11" s="60">
        <v>0</v>
      </c>
      <c r="AC11" s="60">
        <v>-662813.81999999995</v>
      </c>
      <c r="AD11" s="60">
        <v>2716982.77</v>
      </c>
      <c r="AE11" s="60">
        <v>0</v>
      </c>
      <c r="AF11" s="60">
        <v>0</v>
      </c>
      <c r="AG11" s="60">
        <v>6865.8099999999995</v>
      </c>
      <c r="AH11" s="60">
        <v>288564.34999999998</v>
      </c>
      <c r="AI11" s="60">
        <v>0</v>
      </c>
      <c r="AJ11" s="60">
        <v>0</v>
      </c>
      <c r="AK11" s="60">
        <v>0</v>
      </c>
      <c r="AL11" s="60">
        <v>0</v>
      </c>
      <c r="AM11" s="60">
        <v>97610.49</v>
      </c>
      <c r="AN11" s="60">
        <v>108511.61</v>
      </c>
      <c r="AO11" s="60">
        <v>-10901.12</v>
      </c>
      <c r="AP11" s="60">
        <v>0</v>
      </c>
      <c r="AQ11" s="60">
        <v>0</v>
      </c>
      <c r="AR11" s="60">
        <v>0</v>
      </c>
      <c r="AS11" s="60">
        <v>-49190120.690000027</v>
      </c>
      <c r="AT11" s="60">
        <v>-6967347.5900000008</v>
      </c>
      <c r="AU11" s="60">
        <v>-6963751.9000000004</v>
      </c>
      <c r="AV11" s="60">
        <v>-3595.69</v>
      </c>
      <c r="AW11" s="60">
        <v>-35259120.560000025</v>
      </c>
      <c r="AX11" s="60">
        <v>-35479898.540000021</v>
      </c>
      <c r="AY11" s="60">
        <v>-180126555.91000003</v>
      </c>
      <c r="AZ11" s="60">
        <v>-193269715.69</v>
      </c>
      <c r="BA11" s="60">
        <v>-192824301.19</v>
      </c>
      <c r="BB11" s="60">
        <v>0</v>
      </c>
      <c r="BC11" s="60">
        <v>205967460.96999997</v>
      </c>
      <c r="BD11" s="60">
        <v>144646657.37</v>
      </c>
      <c r="BE11" s="60">
        <v>220777.97999999858</v>
      </c>
      <c r="BF11" s="60">
        <v>11096251.019999998</v>
      </c>
      <c r="BG11" s="60">
        <v>11920397.399999999</v>
      </c>
      <c r="BH11" s="60">
        <v>6614400.5199999996</v>
      </c>
      <c r="BI11" s="60">
        <v>0</v>
      </c>
      <c r="BJ11" s="60">
        <v>-7438546.9000000004</v>
      </c>
      <c r="BK11" s="60">
        <v>-10875473.039999999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-3812590.13</v>
      </c>
      <c r="BT11" s="60">
        <v>-1156468.2599999998</v>
      </c>
      <c r="BU11" s="60">
        <v>-1463138.91</v>
      </c>
      <c r="BV11" s="60">
        <v>-972438.77</v>
      </c>
      <c r="BW11" s="60">
        <v>-6550.579999999999</v>
      </c>
      <c r="BX11" s="60">
        <v>-53760.42</v>
      </c>
      <c r="BY11" s="60">
        <v>-188982.66999999998</v>
      </c>
      <c r="BZ11" s="60">
        <v>28749.48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-3151062.41</v>
      </c>
      <c r="CJ11" s="60">
        <v>-3151062.41</v>
      </c>
      <c r="CK11" s="60">
        <v>0</v>
      </c>
      <c r="CL11" s="60">
        <v>-64635254.230000019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393144104.41804123</v>
      </c>
      <c r="E13" s="60">
        <v>248762864.98999998</v>
      </c>
      <c r="F13" s="60">
        <v>351898445.14999998</v>
      </c>
      <c r="G13" s="60">
        <v>-103135580.16</v>
      </c>
      <c r="H13" s="60">
        <v>0</v>
      </c>
      <c r="I13" s="60">
        <v>-110297342.40000004</v>
      </c>
      <c r="J13" s="60">
        <v>-111651374.78000003</v>
      </c>
      <c r="K13" s="60">
        <v>-315718955.72000003</v>
      </c>
      <c r="L13" s="60">
        <v>204067580.94</v>
      </c>
      <c r="M13" s="60">
        <v>1354032.3799999952</v>
      </c>
      <c r="N13" s="60">
        <v>93653253.120000005</v>
      </c>
      <c r="O13" s="60">
        <v>-92299220.74000001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254803881.27804127</v>
      </c>
      <c r="AA13" s="60">
        <v>151008223.98503292</v>
      </c>
      <c r="AB13" s="60">
        <v>8412522.0725614559</v>
      </c>
      <c r="AC13" s="60">
        <v>49928965.177807368</v>
      </c>
      <c r="AD13" s="60">
        <v>2795573.0610007211</v>
      </c>
      <c r="AE13" s="60">
        <v>0</v>
      </c>
      <c r="AF13" s="60">
        <v>368080.87040417502</v>
      </c>
      <c r="AG13" s="60">
        <v>42290516.111234628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-125299.44999999925</v>
      </c>
      <c r="AN13" s="60">
        <v>-125299.44999999925</v>
      </c>
      <c r="AO13" s="60">
        <v>0</v>
      </c>
      <c r="AP13" s="60">
        <v>0</v>
      </c>
      <c r="AQ13" s="60">
        <v>0</v>
      </c>
      <c r="AR13" s="60">
        <v>0</v>
      </c>
      <c r="AS13" s="60">
        <v>-233649305.78398991</v>
      </c>
      <c r="AT13" s="60">
        <v>-26591537.840000004</v>
      </c>
      <c r="AU13" s="60">
        <v>-66529241.219999999</v>
      </c>
      <c r="AV13" s="60">
        <v>39937703.379999995</v>
      </c>
      <c r="AW13" s="60">
        <v>-137696511.58000004</v>
      </c>
      <c r="AX13" s="60">
        <v>-156829585.96000004</v>
      </c>
      <c r="AY13" s="60">
        <v>-446707567.39000005</v>
      </c>
      <c r="AZ13" s="60">
        <v>-402684150.19</v>
      </c>
      <c r="BA13" s="60">
        <v>-381602611.19</v>
      </c>
      <c r="BB13" s="60">
        <v>0</v>
      </c>
      <c r="BC13" s="60">
        <v>337579193.98999995</v>
      </c>
      <c r="BD13" s="60">
        <v>289877981.43000001</v>
      </c>
      <c r="BE13" s="60">
        <v>19133074.379999988</v>
      </c>
      <c r="BF13" s="60">
        <v>64902488.999999985</v>
      </c>
      <c r="BG13" s="60">
        <v>65071396.359999999</v>
      </c>
      <c r="BH13" s="60">
        <v>48878235.520000003</v>
      </c>
      <c r="BI13" s="60">
        <v>0</v>
      </c>
      <c r="BJ13" s="60">
        <v>-49047142.88000001</v>
      </c>
      <c r="BK13" s="60">
        <v>-45769414.619999997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-69294550.613989845</v>
      </c>
      <c r="BT13" s="60">
        <v>-49057200.460000001</v>
      </c>
      <c r="BU13" s="60">
        <v>-13521223.921820186</v>
      </c>
      <c r="BV13" s="60">
        <v>-8670959.4139313325</v>
      </c>
      <c r="BW13" s="60">
        <v>0</v>
      </c>
      <c r="BX13" s="60">
        <v>-1309517.3187414692</v>
      </c>
      <c r="BY13" s="60">
        <v>-1471142.2742767544</v>
      </c>
      <c r="BZ13" s="60">
        <v>18149302.350000001</v>
      </c>
      <c r="CA13" s="60">
        <v>-13413809.57522011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-66705.75</v>
      </c>
      <c r="CJ13" s="60">
        <v>-66705.75</v>
      </c>
      <c r="CK13" s="60">
        <v>0</v>
      </c>
      <c r="CL13" s="60">
        <v>159494798.63405132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1070092746.8487511</v>
      </c>
      <c r="E14" s="60">
        <v>709248401.59000003</v>
      </c>
      <c r="F14" s="60">
        <v>1385639213.9200001</v>
      </c>
      <c r="G14" s="60">
        <v>-676390812.33000004</v>
      </c>
      <c r="H14" s="60">
        <v>0</v>
      </c>
      <c r="I14" s="60">
        <v>83981412.669999599</v>
      </c>
      <c r="J14" s="60">
        <v>96359116.389999628</v>
      </c>
      <c r="K14" s="60">
        <v>-1326771097.8100002</v>
      </c>
      <c r="L14" s="60">
        <v>1423130214.1999998</v>
      </c>
      <c r="M14" s="60">
        <v>-12377703.720000029</v>
      </c>
      <c r="N14" s="60">
        <v>492550423.53999996</v>
      </c>
      <c r="O14" s="60">
        <v>-504928127.25999999</v>
      </c>
      <c r="P14" s="60">
        <v>0</v>
      </c>
      <c r="Q14" s="60">
        <v>0</v>
      </c>
      <c r="R14" s="60">
        <v>0</v>
      </c>
      <c r="S14" s="60">
        <v>1057250.79</v>
      </c>
      <c r="T14" s="60">
        <v>1960445.1500000001</v>
      </c>
      <c r="U14" s="60">
        <v>-289883.74</v>
      </c>
      <c r="V14" s="60">
        <v>2250328.89</v>
      </c>
      <c r="W14" s="60">
        <v>-903194.36</v>
      </c>
      <c r="X14" s="60">
        <v>118139.92</v>
      </c>
      <c r="Y14" s="60">
        <v>-1021334.28</v>
      </c>
      <c r="Z14" s="60">
        <v>272669553.41875148</v>
      </c>
      <c r="AA14" s="60">
        <v>156441544.88155195</v>
      </c>
      <c r="AB14" s="60">
        <v>-971718.10394399986</v>
      </c>
      <c r="AC14" s="60">
        <v>82164989.160827503</v>
      </c>
      <c r="AD14" s="60">
        <v>34553348.850887999</v>
      </c>
      <c r="AE14" s="60">
        <v>27644.198400000001</v>
      </c>
      <c r="AF14" s="60">
        <v>173736.36856799998</v>
      </c>
      <c r="AG14" s="60">
        <v>225711.50817600003</v>
      </c>
      <c r="AH14" s="60">
        <v>0</v>
      </c>
      <c r="AI14" s="60">
        <v>54296.554283999998</v>
      </c>
      <c r="AJ14" s="60">
        <v>-119705.64</v>
      </c>
      <c r="AK14" s="60">
        <v>-119705.64</v>
      </c>
      <c r="AL14" s="60">
        <v>0</v>
      </c>
      <c r="AM14" s="60">
        <v>3255834.0200000005</v>
      </c>
      <c r="AN14" s="60">
        <v>5862796.7400000002</v>
      </c>
      <c r="AO14" s="60">
        <v>-2700316.71</v>
      </c>
      <c r="AP14" s="60">
        <v>0</v>
      </c>
      <c r="AQ14" s="60">
        <v>0</v>
      </c>
      <c r="AR14" s="60">
        <v>93353.989999999991</v>
      </c>
      <c r="AS14" s="60">
        <v>-912091348.38999879</v>
      </c>
      <c r="AT14" s="60">
        <v>-262321199.28000003</v>
      </c>
      <c r="AU14" s="60">
        <v>-382997132.95000005</v>
      </c>
      <c r="AV14" s="60">
        <v>120675933.67000002</v>
      </c>
      <c r="AW14" s="60">
        <v>-420129599.47999871</v>
      </c>
      <c r="AX14" s="60">
        <v>-631563385.70999908</v>
      </c>
      <c r="AY14" s="60">
        <v>-4593656042.7299995</v>
      </c>
      <c r="AZ14" s="60">
        <v>-5139999463.6499996</v>
      </c>
      <c r="BA14" s="60">
        <v>-2925105951.8299994</v>
      </c>
      <c r="BB14" s="60">
        <v>0</v>
      </c>
      <c r="BC14" s="60">
        <v>3471449372.7500005</v>
      </c>
      <c r="BD14" s="60">
        <v>3962092657.0200005</v>
      </c>
      <c r="BE14" s="60">
        <v>211433786.23000038</v>
      </c>
      <c r="BF14" s="60">
        <v>1218968997.3900003</v>
      </c>
      <c r="BG14" s="60">
        <v>1639486811.1900001</v>
      </c>
      <c r="BH14" s="60">
        <v>500663293.91999996</v>
      </c>
      <c r="BI14" s="60">
        <v>0</v>
      </c>
      <c r="BJ14" s="60">
        <v>-921181107.71999991</v>
      </c>
      <c r="BK14" s="60">
        <v>-1007535211.16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-229235694.27000004</v>
      </c>
      <c r="BT14" s="60">
        <v>-231555935.69999999</v>
      </c>
      <c r="BU14" s="60">
        <v>-66685803.61999999</v>
      </c>
      <c r="BV14" s="60">
        <v>-22881852.280000001</v>
      </c>
      <c r="BW14" s="60">
        <v>0</v>
      </c>
      <c r="BX14" s="60">
        <v>-8013221.3600000003</v>
      </c>
      <c r="BY14" s="60">
        <v>-37353.43</v>
      </c>
      <c r="BZ14" s="60">
        <v>103676783.56999999</v>
      </c>
      <c r="CA14" s="60">
        <v>-3738311.4499999997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-404855.36</v>
      </c>
      <c r="CJ14" s="60">
        <v>-404855.36</v>
      </c>
      <c r="CK14" s="60">
        <v>0</v>
      </c>
      <c r="CL14" s="60">
        <v>158001398.45875227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4179407.7299999977</v>
      </c>
      <c r="E15" s="60">
        <v>4975451.6499999994</v>
      </c>
      <c r="F15" s="60">
        <v>4975451.6499999994</v>
      </c>
      <c r="G15" s="60">
        <v>0</v>
      </c>
      <c r="H15" s="60">
        <v>0</v>
      </c>
      <c r="I15" s="60">
        <v>-1417694.7400000012</v>
      </c>
      <c r="J15" s="60">
        <v>-1417694.7400000012</v>
      </c>
      <c r="K15" s="60">
        <v>-4840370.2000000011</v>
      </c>
      <c r="L15" s="60">
        <v>3422675.46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-568839.02000000048</v>
      </c>
      <c r="T15" s="60">
        <v>-568839.02000000048</v>
      </c>
      <c r="U15" s="60">
        <v>-5460208.4100000001</v>
      </c>
      <c r="V15" s="60">
        <v>4891369.3899999997</v>
      </c>
      <c r="W15" s="60">
        <v>0</v>
      </c>
      <c r="X15" s="60">
        <v>0</v>
      </c>
      <c r="Y15" s="60">
        <v>0</v>
      </c>
      <c r="Z15" s="60">
        <v>1190489.8400000001</v>
      </c>
      <c r="AA15" s="60">
        <v>352018.26</v>
      </c>
      <c r="AB15" s="60">
        <v>429429.63</v>
      </c>
      <c r="AC15" s="60">
        <v>370970.37000000005</v>
      </c>
      <c r="AD15" s="60">
        <v>38071.58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-6966242.2199999932</v>
      </c>
      <c r="AT15" s="60">
        <v>-261776.15000000002</v>
      </c>
      <c r="AU15" s="60">
        <v>-261776.15000000002</v>
      </c>
      <c r="AV15" s="60">
        <v>0</v>
      </c>
      <c r="AW15" s="60">
        <v>-3402505.9599999934</v>
      </c>
      <c r="AX15" s="60">
        <v>-3402505.9599999934</v>
      </c>
      <c r="AY15" s="60">
        <v>-14910056.679999996</v>
      </c>
      <c r="AZ15" s="60">
        <v>-26068478.509999998</v>
      </c>
      <c r="BA15" s="60">
        <v>0</v>
      </c>
      <c r="BB15" s="60">
        <v>0</v>
      </c>
      <c r="BC15" s="60">
        <v>11158421.830000002</v>
      </c>
      <c r="BD15" s="60">
        <v>11507550.720000003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-3301960.11</v>
      </c>
      <c r="BT15" s="60">
        <v>-1111168.2599999998</v>
      </c>
      <c r="BU15" s="60">
        <v>-1342151.5900000003</v>
      </c>
      <c r="BV15" s="60">
        <v>-275079.27999999991</v>
      </c>
      <c r="BW15" s="60">
        <v>0</v>
      </c>
      <c r="BX15" s="60">
        <v>-25465.839999999997</v>
      </c>
      <c r="BY15" s="60">
        <v>-548095.14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-2786834.4899999956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154510228.51051605</v>
      </c>
      <c r="E17" s="60">
        <v>90941322.199999988</v>
      </c>
      <c r="F17" s="60">
        <v>147551578.60999998</v>
      </c>
      <c r="G17" s="60">
        <v>-56610256.409999989</v>
      </c>
      <c r="H17" s="60">
        <v>0</v>
      </c>
      <c r="I17" s="60">
        <v>16997685.890000053</v>
      </c>
      <c r="J17" s="60">
        <v>29713346.920000046</v>
      </c>
      <c r="K17" s="60">
        <v>-165374837.44</v>
      </c>
      <c r="L17" s="60">
        <v>195088184.36000004</v>
      </c>
      <c r="M17" s="60">
        <v>-12715661.029999994</v>
      </c>
      <c r="N17" s="60">
        <v>46010556.620000005</v>
      </c>
      <c r="O17" s="60">
        <v>-58726217.649999999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46142750.340516001</v>
      </c>
      <c r="AA17" s="60">
        <v>23224741.705172002</v>
      </c>
      <c r="AB17" s="60">
        <v>3984595.5093760006</v>
      </c>
      <c r="AC17" s="60">
        <v>18933413.125968002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750000</v>
      </c>
      <c r="AK17" s="60">
        <v>750000</v>
      </c>
      <c r="AL17" s="60">
        <v>0</v>
      </c>
      <c r="AM17" s="60">
        <v>-321529.91999999993</v>
      </c>
      <c r="AN17" s="60">
        <v>3543038.5</v>
      </c>
      <c r="AO17" s="60">
        <v>0</v>
      </c>
      <c r="AP17" s="60">
        <v>0</v>
      </c>
      <c r="AQ17" s="60">
        <v>0</v>
      </c>
      <c r="AR17" s="60">
        <v>-3864568.42</v>
      </c>
      <c r="AS17" s="60">
        <v>-296974824.01171988</v>
      </c>
      <c r="AT17" s="60">
        <v>-62651614.570000008</v>
      </c>
      <c r="AU17" s="60">
        <v>-75231945.840000004</v>
      </c>
      <c r="AV17" s="60">
        <v>12580331.27</v>
      </c>
      <c r="AW17" s="60">
        <v>-187956164.42999989</v>
      </c>
      <c r="AX17" s="60">
        <v>-311943614.18999994</v>
      </c>
      <c r="AY17" s="60">
        <v>-720745281.76999998</v>
      </c>
      <c r="AZ17" s="60">
        <v>-827778870.22000003</v>
      </c>
      <c r="BA17" s="60">
        <v>-435264257.19999993</v>
      </c>
      <c r="BB17" s="60">
        <v>0</v>
      </c>
      <c r="BC17" s="60">
        <v>542297845.6500001</v>
      </c>
      <c r="BD17" s="60">
        <v>408801667.58000004</v>
      </c>
      <c r="BE17" s="60">
        <v>123987449.76000006</v>
      </c>
      <c r="BF17" s="60">
        <v>256611028.40000007</v>
      </c>
      <c r="BG17" s="60">
        <v>273912865.29000002</v>
      </c>
      <c r="BH17" s="60">
        <v>107470707.65000001</v>
      </c>
      <c r="BI17" s="60">
        <v>0</v>
      </c>
      <c r="BJ17" s="60">
        <v>-124772544.53999999</v>
      </c>
      <c r="BK17" s="60">
        <v>-132623578.64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-46367045.011719987</v>
      </c>
      <c r="BT17" s="60">
        <v>-35492393.929999985</v>
      </c>
      <c r="BU17" s="60">
        <v>-8296103.8404000001</v>
      </c>
      <c r="BV17" s="60">
        <v>-9667825.2122399975</v>
      </c>
      <c r="BW17" s="60">
        <v>0</v>
      </c>
      <c r="BX17" s="60">
        <v>-104651.07156</v>
      </c>
      <c r="BY17" s="60">
        <v>-2214561.0175200002</v>
      </c>
      <c r="BZ17" s="60">
        <v>11311923.449999999</v>
      </c>
      <c r="CA17" s="60">
        <v>-1903433.3900000001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-142464595.50120384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53736212.640000001</v>
      </c>
      <c r="E18" s="60">
        <v>34168327.459999979</v>
      </c>
      <c r="F18" s="60">
        <v>236741582.57999998</v>
      </c>
      <c r="G18" s="60">
        <v>-202573255.12</v>
      </c>
      <c r="H18" s="60">
        <v>0</v>
      </c>
      <c r="I18" s="60">
        <v>9656503.4100000262</v>
      </c>
      <c r="J18" s="60">
        <v>-3054252.9399999976</v>
      </c>
      <c r="K18" s="60">
        <v>-235458429.81</v>
      </c>
      <c r="L18" s="60">
        <v>232404176.87</v>
      </c>
      <c r="M18" s="60">
        <v>12710756.350000024</v>
      </c>
      <c r="N18" s="60">
        <v>193374504.91000003</v>
      </c>
      <c r="O18" s="60">
        <v>-180663748.56</v>
      </c>
      <c r="P18" s="60">
        <v>0</v>
      </c>
      <c r="Q18" s="60">
        <v>0</v>
      </c>
      <c r="R18" s="60">
        <v>0</v>
      </c>
      <c r="S18" s="60">
        <v>-4872144.870000001</v>
      </c>
      <c r="T18" s="60">
        <v>-11615112.739999998</v>
      </c>
      <c r="U18" s="60">
        <v>-38815464.43</v>
      </c>
      <c r="V18" s="60">
        <v>27200351.690000001</v>
      </c>
      <c r="W18" s="60">
        <v>6742967.8699999973</v>
      </c>
      <c r="X18" s="60">
        <v>27305055.739999998</v>
      </c>
      <c r="Y18" s="60">
        <v>-20562087.870000001</v>
      </c>
      <c r="Z18" s="60">
        <v>12601211.960000001</v>
      </c>
      <c r="AA18" s="60">
        <v>10541632.07</v>
      </c>
      <c r="AB18" s="60">
        <v>0</v>
      </c>
      <c r="AC18" s="60">
        <v>195285.91999999998</v>
      </c>
      <c r="AD18" s="60">
        <v>1864293.9699999997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2405363.0999999996</v>
      </c>
      <c r="AK18" s="60">
        <v>12492018.4</v>
      </c>
      <c r="AL18" s="60">
        <v>-10086655.300000001</v>
      </c>
      <c r="AM18" s="60">
        <v>-223048.42000000004</v>
      </c>
      <c r="AN18" s="60">
        <v>-838193.68</v>
      </c>
      <c r="AO18" s="60">
        <v>615145.26</v>
      </c>
      <c r="AP18" s="60">
        <v>0</v>
      </c>
      <c r="AQ18" s="60">
        <v>0</v>
      </c>
      <c r="AR18" s="60">
        <v>0</v>
      </c>
      <c r="AS18" s="60">
        <v>-79213276.529999837</v>
      </c>
      <c r="AT18" s="60">
        <v>-20064549.789999992</v>
      </c>
      <c r="AU18" s="60">
        <v>-95221334.089999989</v>
      </c>
      <c r="AV18" s="60">
        <v>75156784.299999997</v>
      </c>
      <c r="AW18" s="60">
        <v>-28442326.399999857</v>
      </c>
      <c r="AX18" s="60">
        <v>-109199442.98000002</v>
      </c>
      <c r="AY18" s="60">
        <v>-977110047.04000008</v>
      </c>
      <c r="AZ18" s="60">
        <v>-646915731.92000008</v>
      </c>
      <c r="BA18" s="60">
        <v>-1068601370.1900001</v>
      </c>
      <c r="BB18" s="60">
        <v>0</v>
      </c>
      <c r="BC18" s="60">
        <v>738407055.07000005</v>
      </c>
      <c r="BD18" s="60">
        <v>867910604.06000006</v>
      </c>
      <c r="BE18" s="60">
        <v>80757116.580000162</v>
      </c>
      <c r="BF18" s="60">
        <v>776940162.54999995</v>
      </c>
      <c r="BG18" s="60">
        <v>497082761.68999994</v>
      </c>
      <c r="BH18" s="60">
        <v>866995045.55999994</v>
      </c>
      <c r="BI18" s="60">
        <v>0</v>
      </c>
      <c r="BJ18" s="60">
        <v>-587137644.70000005</v>
      </c>
      <c r="BK18" s="60">
        <v>-696183045.96999979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-30706400.339999992</v>
      </c>
      <c r="BT18" s="60">
        <v>-42413997.670000002</v>
      </c>
      <c r="BU18" s="60">
        <v>-28398667.5</v>
      </c>
      <c r="BV18" s="60">
        <v>-6820578.9199999999</v>
      </c>
      <c r="BW18" s="60">
        <v>0</v>
      </c>
      <c r="BX18" s="60">
        <v>-786251.38</v>
      </c>
      <c r="BY18" s="60">
        <v>-8305531.3099999987</v>
      </c>
      <c r="BZ18" s="60">
        <v>56552796.88000001</v>
      </c>
      <c r="CA18" s="60">
        <v>-534170.43999999994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-25477063.889999837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194656111.83000001</v>
      </c>
      <c r="E20" s="60">
        <v>158182064.34999996</v>
      </c>
      <c r="F20" s="60">
        <v>392424469.81999999</v>
      </c>
      <c r="G20" s="60">
        <v>-234242405.47000003</v>
      </c>
      <c r="H20" s="60">
        <v>0</v>
      </c>
      <c r="I20" s="60">
        <v>-28878082.669999957</v>
      </c>
      <c r="J20" s="60">
        <v>-87791433.939999998</v>
      </c>
      <c r="K20" s="60">
        <v>-439674780.70999998</v>
      </c>
      <c r="L20" s="60">
        <v>351883346.76999998</v>
      </c>
      <c r="M20" s="60">
        <v>58913351.270000041</v>
      </c>
      <c r="N20" s="60">
        <v>276043955.03000003</v>
      </c>
      <c r="O20" s="60">
        <v>-217130603.75999999</v>
      </c>
      <c r="P20" s="60">
        <v>0</v>
      </c>
      <c r="Q20" s="60">
        <v>0</v>
      </c>
      <c r="R20" s="60">
        <v>0</v>
      </c>
      <c r="S20" s="60">
        <v>7824741</v>
      </c>
      <c r="T20" s="60">
        <v>17651910</v>
      </c>
      <c r="U20" s="60">
        <v>-98757763</v>
      </c>
      <c r="V20" s="60">
        <v>116409673</v>
      </c>
      <c r="W20" s="60">
        <v>-9827169</v>
      </c>
      <c r="X20" s="60">
        <v>62003746</v>
      </c>
      <c r="Y20" s="60">
        <v>-71830915</v>
      </c>
      <c r="Z20" s="60">
        <v>57828911.589999996</v>
      </c>
      <c r="AA20" s="60">
        <v>43422680.069999993</v>
      </c>
      <c r="AB20" s="60">
        <v>0</v>
      </c>
      <c r="AC20" s="60">
        <v>14406231.520000001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5345.56</v>
      </c>
      <c r="AK20" s="60">
        <v>5345.56</v>
      </c>
      <c r="AL20" s="60">
        <v>0</v>
      </c>
      <c r="AM20" s="60">
        <v>-306868</v>
      </c>
      <c r="AN20" s="60">
        <v>1515477</v>
      </c>
      <c r="AO20" s="60">
        <v>-1600572</v>
      </c>
      <c r="AP20" s="60">
        <v>0</v>
      </c>
      <c r="AQ20" s="60">
        <v>0</v>
      </c>
      <c r="AR20" s="60">
        <v>-221773</v>
      </c>
      <c r="AS20" s="60">
        <v>-187934003.64999962</v>
      </c>
      <c r="AT20" s="60">
        <v>-28018584.410000041</v>
      </c>
      <c r="AU20" s="60">
        <v>-144864359.78000003</v>
      </c>
      <c r="AV20" s="60">
        <v>116845775.36999999</v>
      </c>
      <c r="AW20" s="60">
        <v>-97184983.17999959</v>
      </c>
      <c r="AX20" s="60">
        <v>-394306781.83999944</v>
      </c>
      <c r="AY20" s="60">
        <v>-2425482774.3399997</v>
      </c>
      <c r="AZ20" s="60">
        <v>-1877149593.75</v>
      </c>
      <c r="BA20" s="60">
        <v>-2812859883.7799997</v>
      </c>
      <c r="BB20" s="60">
        <v>0</v>
      </c>
      <c r="BC20" s="60">
        <v>2264526703.1900001</v>
      </c>
      <c r="BD20" s="60">
        <v>2031175992.5000002</v>
      </c>
      <c r="BE20" s="60">
        <v>297121798.65999985</v>
      </c>
      <c r="BF20" s="60">
        <v>1876569178.23</v>
      </c>
      <c r="BG20" s="60">
        <v>1418771792.9199998</v>
      </c>
      <c r="BH20" s="60">
        <v>2220083440.04</v>
      </c>
      <c r="BI20" s="60">
        <v>0</v>
      </c>
      <c r="BJ20" s="60">
        <v>-1762286054.73</v>
      </c>
      <c r="BK20" s="60">
        <v>-1579447379.5700002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-62486947.619999982</v>
      </c>
      <c r="BT20" s="60">
        <v>-58147334.519999988</v>
      </c>
      <c r="BU20" s="60">
        <v>-13641051.33</v>
      </c>
      <c r="BV20" s="60">
        <v>-1723400.63</v>
      </c>
      <c r="BW20" s="60">
        <v>-10760.199999999999</v>
      </c>
      <c r="BX20" s="60">
        <v>-1100500.02</v>
      </c>
      <c r="BY20" s="60">
        <v>-3473371.2100000004</v>
      </c>
      <c r="BZ20" s="60">
        <v>15607379.26</v>
      </c>
      <c r="CA20" s="60">
        <v>2091.0299999999997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-243488.44</v>
      </c>
      <c r="CJ20" s="60">
        <v>-243488.44</v>
      </c>
      <c r="CK20" s="60">
        <v>0</v>
      </c>
      <c r="CL20" s="60">
        <v>6722108.1800003946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17144474.089999996</v>
      </c>
      <c r="E21" s="60">
        <v>26419186.019999988</v>
      </c>
      <c r="F21" s="60">
        <v>67052170.999999993</v>
      </c>
      <c r="G21" s="60">
        <v>-40632984.980000004</v>
      </c>
      <c r="H21" s="60">
        <v>0</v>
      </c>
      <c r="I21" s="60">
        <v>385798.65000000596</v>
      </c>
      <c r="J21" s="60">
        <v>-23533127.729999993</v>
      </c>
      <c r="K21" s="60">
        <v>-49015909.309999995</v>
      </c>
      <c r="L21" s="60">
        <v>25482781.580000002</v>
      </c>
      <c r="M21" s="60">
        <v>23918926.379999999</v>
      </c>
      <c r="N21" s="60">
        <v>25220444.68</v>
      </c>
      <c r="O21" s="60">
        <v>-1301518.2999999998</v>
      </c>
      <c r="P21" s="60">
        <v>0</v>
      </c>
      <c r="Q21" s="60">
        <v>0</v>
      </c>
      <c r="R21" s="60">
        <v>0</v>
      </c>
      <c r="S21" s="60">
        <v>-18770959.529999997</v>
      </c>
      <c r="T21" s="60">
        <v>-40135042.269999996</v>
      </c>
      <c r="U21" s="60">
        <v>-40531329.779999994</v>
      </c>
      <c r="V21" s="60">
        <v>396287.51</v>
      </c>
      <c r="W21" s="60">
        <v>21364082.739999998</v>
      </c>
      <c r="X21" s="60">
        <v>21384105.949999999</v>
      </c>
      <c r="Y21" s="60">
        <v>-20023.21</v>
      </c>
      <c r="Z21" s="60">
        <v>9110448.9500000011</v>
      </c>
      <c r="AA21" s="60">
        <v>6193833.9000000013</v>
      </c>
      <c r="AB21" s="60">
        <v>0</v>
      </c>
      <c r="AC21" s="60">
        <v>2621060.33</v>
      </c>
      <c r="AD21" s="60">
        <v>295554.71999999997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-134390437.86000001</v>
      </c>
      <c r="AT21" s="60">
        <v>-8757555.1099999994</v>
      </c>
      <c r="AU21" s="60">
        <v>-10739462.109999999</v>
      </c>
      <c r="AV21" s="60">
        <v>1981907.0000000002</v>
      </c>
      <c r="AW21" s="60">
        <v>-118819665.55000004</v>
      </c>
      <c r="AX21" s="60">
        <v>-173566181.01000005</v>
      </c>
      <c r="AY21" s="60">
        <v>-385442389.20000005</v>
      </c>
      <c r="AZ21" s="60">
        <v>-336247167.13999999</v>
      </c>
      <c r="BA21" s="60">
        <v>-246493056.76000002</v>
      </c>
      <c r="BB21" s="60">
        <v>0</v>
      </c>
      <c r="BC21" s="60">
        <v>197297834.69999996</v>
      </c>
      <c r="BD21" s="60">
        <v>211876208.19</v>
      </c>
      <c r="BE21" s="60">
        <v>54746515.460000001</v>
      </c>
      <c r="BF21" s="60">
        <v>115717119.19999999</v>
      </c>
      <c r="BG21" s="60">
        <v>94889756.719999999</v>
      </c>
      <c r="BH21" s="60">
        <v>101290712.13999999</v>
      </c>
      <c r="BI21" s="60">
        <v>0</v>
      </c>
      <c r="BJ21" s="60">
        <v>-80463349.659999996</v>
      </c>
      <c r="BK21" s="60">
        <v>-60970603.739999987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-6738694.25</v>
      </c>
      <c r="BT21" s="60">
        <v>-6476602.4999999991</v>
      </c>
      <c r="BU21" s="60">
        <v>-1885504.8500000003</v>
      </c>
      <c r="BV21" s="60">
        <v>-709192.52</v>
      </c>
      <c r="BW21" s="60">
        <v>0</v>
      </c>
      <c r="BX21" s="60">
        <v>-19847.64</v>
      </c>
      <c r="BY21" s="60">
        <v>-42565.26</v>
      </c>
      <c r="BZ21" s="60">
        <v>2395018.52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-74522.950000000012</v>
      </c>
      <c r="CJ21" s="60">
        <v>-74522.950000000012</v>
      </c>
      <c r="CK21" s="60">
        <v>0</v>
      </c>
      <c r="CL21" s="60">
        <v>-117245963.77000001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272465481.60686743</v>
      </c>
      <c r="E22" s="60">
        <v>212412544.40999961</v>
      </c>
      <c r="F22" s="60">
        <v>2168636750.6599998</v>
      </c>
      <c r="G22" s="60">
        <v>-1956224206.2500002</v>
      </c>
      <c r="H22" s="60">
        <v>0</v>
      </c>
      <c r="I22" s="60">
        <v>-4306890.9200000763</v>
      </c>
      <c r="J22" s="60">
        <v>-497344920.91000009</v>
      </c>
      <c r="K22" s="60">
        <v>-2138233904.5500002</v>
      </c>
      <c r="L22" s="60">
        <v>1640888983.6400001</v>
      </c>
      <c r="M22" s="60">
        <v>493038029.99000001</v>
      </c>
      <c r="N22" s="60">
        <v>1911900764.5799999</v>
      </c>
      <c r="O22" s="60">
        <v>-1418862734.5899999</v>
      </c>
      <c r="P22" s="60">
        <v>0</v>
      </c>
      <c r="Q22" s="60">
        <v>0</v>
      </c>
      <c r="R22" s="60">
        <v>0</v>
      </c>
      <c r="S22" s="60">
        <v>-20095453.449999988</v>
      </c>
      <c r="T22" s="60">
        <v>-76017152.039999992</v>
      </c>
      <c r="U22" s="60">
        <v>-177716487.03999999</v>
      </c>
      <c r="V22" s="60">
        <v>101699335</v>
      </c>
      <c r="W22" s="60">
        <v>55921698.590000004</v>
      </c>
      <c r="X22" s="60">
        <v>131491029.59</v>
      </c>
      <c r="Y22" s="60">
        <v>-75569331</v>
      </c>
      <c r="Z22" s="60">
        <v>84531480.446867913</v>
      </c>
      <c r="AA22" s="60">
        <v>74397248.827062801</v>
      </c>
      <c r="AB22" s="60">
        <v>0</v>
      </c>
      <c r="AC22" s="60">
        <v>6191435.9485580986</v>
      </c>
      <c r="AD22" s="60">
        <v>2874975.9737666729</v>
      </c>
      <c r="AE22" s="60">
        <v>1039050.2447177478</v>
      </c>
      <c r="AF22" s="60">
        <v>0</v>
      </c>
      <c r="AG22" s="60">
        <v>24357.298420517345</v>
      </c>
      <c r="AH22" s="60">
        <v>0</v>
      </c>
      <c r="AI22" s="60">
        <v>4412.154342082812</v>
      </c>
      <c r="AJ22" s="60">
        <v>0</v>
      </c>
      <c r="AK22" s="60">
        <v>0</v>
      </c>
      <c r="AL22" s="60">
        <v>0</v>
      </c>
      <c r="AM22" s="60">
        <v>-76198.87999999999</v>
      </c>
      <c r="AN22" s="60">
        <v>0</v>
      </c>
      <c r="AO22" s="60">
        <v>0</v>
      </c>
      <c r="AP22" s="60">
        <v>0</v>
      </c>
      <c r="AQ22" s="60">
        <v>0</v>
      </c>
      <c r="AR22" s="60">
        <v>-76198.87999999999</v>
      </c>
      <c r="AS22" s="60">
        <v>-288392394.42288828</v>
      </c>
      <c r="AT22" s="60">
        <v>-61279740.069999933</v>
      </c>
      <c r="AU22" s="60">
        <v>-606322692.44999993</v>
      </c>
      <c r="AV22" s="60">
        <v>545042952.38</v>
      </c>
      <c r="AW22" s="60">
        <v>-257829858.0400095</v>
      </c>
      <c r="AX22" s="60">
        <v>-1285050216.1700039</v>
      </c>
      <c r="AY22" s="60">
        <v>-6818769718.8200035</v>
      </c>
      <c r="AZ22" s="60">
        <v>-5210148974.9000006</v>
      </c>
      <c r="BA22" s="60">
        <v>-15250745103.190002</v>
      </c>
      <c r="BB22" s="60">
        <v>0</v>
      </c>
      <c r="BC22" s="60">
        <v>13642124359.27</v>
      </c>
      <c r="BD22" s="60">
        <v>5533719502.6499996</v>
      </c>
      <c r="BE22" s="60">
        <v>1027220358.1299944</v>
      </c>
      <c r="BF22" s="60">
        <v>5931916019.7599964</v>
      </c>
      <c r="BG22" s="60">
        <v>4687288228.3499994</v>
      </c>
      <c r="BH22" s="60">
        <v>13146180176.959999</v>
      </c>
      <c r="BI22" s="60">
        <v>0</v>
      </c>
      <c r="BJ22" s="60">
        <v>-11901552385.550001</v>
      </c>
      <c r="BK22" s="60">
        <v>-4904695661.630002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30717203.687121157</v>
      </c>
      <c r="BT22" s="60">
        <v>-139832214.37</v>
      </c>
      <c r="BU22" s="60">
        <v>-82212759.420776755</v>
      </c>
      <c r="BV22" s="60">
        <v>-3234058.899519518</v>
      </c>
      <c r="BW22" s="60">
        <v>0</v>
      </c>
      <c r="BX22" s="60">
        <v>-6255414.7726366334</v>
      </c>
      <c r="BY22" s="60">
        <v>-6610694.6499459445</v>
      </c>
      <c r="BZ22" s="60">
        <v>272771135.86000001</v>
      </c>
      <c r="CA22" s="60">
        <v>-3908790.06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-15926912.816020846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120975561.96000004</v>
      </c>
      <c r="E23" s="60">
        <v>215777964.92000008</v>
      </c>
      <c r="F23" s="60">
        <v>443465624.77000004</v>
      </c>
      <c r="G23" s="60">
        <v>-227687659.84999996</v>
      </c>
      <c r="H23" s="60">
        <v>0</v>
      </c>
      <c r="I23" s="60">
        <v>-18763164.110000014</v>
      </c>
      <c r="J23" s="60">
        <v>-103609408.30000001</v>
      </c>
      <c r="K23" s="60">
        <v>-364732448.59000003</v>
      </c>
      <c r="L23" s="60">
        <v>261123040.29000002</v>
      </c>
      <c r="M23" s="60">
        <v>84846244.189999998</v>
      </c>
      <c r="N23" s="60">
        <v>139407022.03</v>
      </c>
      <c r="O23" s="60">
        <v>-54560777.839999996</v>
      </c>
      <c r="P23" s="60">
        <v>0</v>
      </c>
      <c r="Q23" s="60">
        <v>0</v>
      </c>
      <c r="R23" s="60">
        <v>0</v>
      </c>
      <c r="S23" s="60">
        <v>-102545100.58000003</v>
      </c>
      <c r="T23" s="60">
        <v>-210995368.38000003</v>
      </c>
      <c r="U23" s="60">
        <v>-370709789.16000003</v>
      </c>
      <c r="V23" s="60">
        <v>159714420.78</v>
      </c>
      <c r="W23" s="60">
        <v>108450267.8</v>
      </c>
      <c r="X23" s="60">
        <v>141116811.56999999</v>
      </c>
      <c r="Y23" s="60">
        <v>-32666543.77</v>
      </c>
      <c r="Z23" s="60">
        <v>26345731.669999998</v>
      </c>
      <c r="AA23" s="60">
        <v>20987711.829999998</v>
      </c>
      <c r="AB23" s="60">
        <v>2137357.0700000003</v>
      </c>
      <c r="AC23" s="60">
        <v>895730.92999999993</v>
      </c>
      <c r="AD23" s="60">
        <v>1312669.78</v>
      </c>
      <c r="AE23" s="60">
        <v>15928.130000000001</v>
      </c>
      <c r="AF23" s="60">
        <v>944406.08999999985</v>
      </c>
      <c r="AG23" s="60">
        <v>51927.839999999997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160130.06</v>
      </c>
      <c r="AN23" s="60">
        <v>160130.06</v>
      </c>
      <c r="AO23" s="60">
        <v>0</v>
      </c>
      <c r="AP23" s="60">
        <v>0</v>
      </c>
      <c r="AQ23" s="60">
        <v>0</v>
      </c>
      <c r="AR23" s="60">
        <v>0</v>
      </c>
      <c r="AS23" s="60">
        <v>-672059927.53000045</v>
      </c>
      <c r="AT23" s="60">
        <v>-89585137.63000007</v>
      </c>
      <c r="AU23" s="60">
        <v>-185927425.71000004</v>
      </c>
      <c r="AV23" s="60">
        <v>96342288.079999968</v>
      </c>
      <c r="AW23" s="60">
        <v>-510389226.36000037</v>
      </c>
      <c r="AX23" s="60">
        <v>-958315747.35000038</v>
      </c>
      <c r="AY23" s="60">
        <v>-5202159461.9300003</v>
      </c>
      <c r="AZ23" s="60">
        <v>-2535076916.9899998</v>
      </c>
      <c r="BA23" s="60">
        <v>-6563302438.0799999</v>
      </c>
      <c r="BB23" s="60">
        <v>0</v>
      </c>
      <c r="BC23" s="60">
        <v>3896219893.1399999</v>
      </c>
      <c r="BD23" s="60">
        <v>4243843714.5799999</v>
      </c>
      <c r="BE23" s="60">
        <v>447926520.99000001</v>
      </c>
      <c r="BF23" s="60">
        <v>2274943439.8999996</v>
      </c>
      <c r="BG23" s="60">
        <v>1761146892.7499995</v>
      </c>
      <c r="BH23" s="60">
        <v>2219273015.7800002</v>
      </c>
      <c r="BI23" s="60">
        <v>0</v>
      </c>
      <c r="BJ23" s="60">
        <v>-1705476468.6299999</v>
      </c>
      <c r="BK23" s="60">
        <v>-1827016918.9099996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-71607459.740000024</v>
      </c>
      <c r="BT23" s="60">
        <v>-54733794.37000002</v>
      </c>
      <c r="BU23" s="60">
        <v>-26776225.000000004</v>
      </c>
      <c r="BV23" s="60">
        <v>-651838.35000000009</v>
      </c>
      <c r="BW23" s="60">
        <v>0</v>
      </c>
      <c r="BX23" s="60">
        <v>-2853748.1399999997</v>
      </c>
      <c r="BY23" s="60">
        <v>-6865440.2199999997</v>
      </c>
      <c r="BZ23" s="60">
        <v>20870452.100000001</v>
      </c>
      <c r="CA23" s="60">
        <v>-596865.76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-478103.8</v>
      </c>
      <c r="CJ23" s="60">
        <v>-478103.8</v>
      </c>
      <c r="CK23" s="60">
        <v>0</v>
      </c>
      <c r="CL23" s="60">
        <v>-551084365.57000041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26410795.809999976</v>
      </c>
      <c r="E24" s="60">
        <v>16251857.729999997</v>
      </c>
      <c r="F24" s="60">
        <v>65567452.729999989</v>
      </c>
      <c r="G24" s="60">
        <v>-49315594.999999993</v>
      </c>
      <c r="H24" s="60">
        <v>0</v>
      </c>
      <c r="I24" s="60">
        <v>6572721.5299999788</v>
      </c>
      <c r="J24" s="60">
        <v>-6032230.3400000185</v>
      </c>
      <c r="K24" s="60">
        <v>-75547387.74000001</v>
      </c>
      <c r="L24" s="60">
        <v>69515157.399999991</v>
      </c>
      <c r="M24" s="60">
        <v>12604951.869999997</v>
      </c>
      <c r="N24" s="60">
        <v>47818648.369999997</v>
      </c>
      <c r="O24" s="60">
        <v>-35213696.5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3586216.5500000003</v>
      </c>
      <c r="AA24" s="60">
        <v>2784510.47</v>
      </c>
      <c r="AB24" s="60">
        <v>0</v>
      </c>
      <c r="AC24" s="60">
        <v>801706.08000000007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8257.1299999999992</v>
      </c>
      <c r="AO24" s="60">
        <v>-8257.1299999999992</v>
      </c>
      <c r="AP24" s="60">
        <v>0</v>
      </c>
      <c r="AQ24" s="60">
        <v>0</v>
      </c>
      <c r="AR24" s="60">
        <v>0</v>
      </c>
      <c r="AS24" s="60">
        <v>-35702156.199999981</v>
      </c>
      <c r="AT24" s="60">
        <v>-6795075.6000000006</v>
      </c>
      <c r="AU24" s="60">
        <v>-12386173.57</v>
      </c>
      <c r="AV24" s="60">
        <v>5591097.9699999997</v>
      </c>
      <c r="AW24" s="60">
        <v>-13805580.939999975</v>
      </c>
      <c r="AX24" s="60">
        <v>-22930253.699999973</v>
      </c>
      <c r="AY24" s="60">
        <v>-149454085.22999996</v>
      </c>
      <c r="AZ24" s="60">
        <v>-144867748.47</v>
      </c>
      <c r="BA24" s="60">
        <v>-104852238.55</v>
      </c>
      <c r="BB24" s="60">
        <v>0</v>
      </c>
      <c r="BC24" s="60">
        <v>100265901.79000001</v>
      </c>
      <c r="BD24" s="60">
        <v>126523831.52999999</v>
      </c>
      <c r="BE24" s="60">
        <v>9124672.7599999979</v>
      </c>
      <c r="BF24" s="60">
        <v>73078021.629999995</v>
      </c>
      <c r="BG24" s="60">
        <v>68827112.989999995</v>
      </c>
      <c r="BH24" s="60">
        <v>60802897.390000001</v>
      </c>
      <c r="BI24" s="60">
        <v>0</v>
      </c>
      <c r="BJ24" s="60">
        <v>-56551988.75</v>
      </c>
      <c r="BK24" s="60">
        <v>-63953348.869999997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-15101499.660000002</v>
      </c>
      <c r="BT24" s="60">
        <v>-11301608.41</v>
      </c>
      <c r="BU24" s="60">
        <v>-4688415.05</v>
      </c>
      <c r="BV24" s="60">
        <v>-674884.65</v>
      </c>
      <c r="BW24" s="60">
        <v>0</v>
      </c>
      <c r="BX24" s="60">
        <v>-516518.33</v>
      </c>
      <c r="BY24" s="60">
        <v>-1046531.39</v>
      </c>
      <c r="BZ24" s="60">
        <v>3678959.4800000004</v>
      </c>
      <c r="CA24" s="60">
        <v>-552501.31000000006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-9291360.3900000043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116442852.51462242</v>
      </c>
      <c r="E25" s="60">
        <v>4551518.1900000013</v>
      </c>
      <c r="F25" s="60">
        <v>14695948.77</v>
      </c>
      <c r="G25" s="60">
        <v>-10144430.579999998</v>
      </c>
      <c r="H25" s="60">
        <v>0</v>
      </c>
      <c r="I25" s="60">
        <v>3581751.2699999996</v>
      </c>
      <c r="J25" s="60">
        <v>9181884.3100000005</v>
      </c>
      <c r="K25" s="60">
        <v>-16246304.969999997</v>
      </c>
      <c r="L25" s="60">
        <v>25428189.279999997</v>
      </c>
      <c r="M25" s="60">
        <v>-5600133.040000001</v>
      </c>
      <c r="N25" s="60">
        <v>9799881.6199999992</v>
      </c>
      <c r="O25" s="60">
        <v>-15400014.66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108236267.27462243</v>
      </c>
      <c r="AA25" s="60">
        <v>98356561.205500349</v>
      </c>
      <c r="AB25" s="60">
        <v>0</v>
      </c>
      <c r="AC25" s="60">
        <v>9134.4916041224024</v>
      </c>
      <c r="AD25" s="60">
        <v>8766499.5620983336</v>
      </c>
      <c r="AE25" s="60">
        <v>0</v>
      </c>
      <c r="AF25" s="60">
        <v>1104072.0154196229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73315.78</v>
      </c>
      <c r="AN25" s="60">
        <v>250000.00000000006</v>
      </c>
      <c r="AO25" s="60">
        <v>-150000.00000000006</v>
      </c>
      <c r="AP25" s="60">
        <v>0</v>
      </c>
      <c r="AQ25" s="60">
        <v>0</v>
      </c>
      <c r="AR25" s="60">
        <v>-26684.219999999994</v>
      </c>
      <c r="AS25" s="60">
        <v>-4161598.1405624915</v>
      </c>
      <c r="AT25" s="60">
        <v>-3180464.2245000023</v>
      </c>
      <c r="AU25" s="60">
        <v>-7458461.4200000018</v>
      </c>
      <c r="AV25" s="60">
        <v>4277997.1954999994</v>
      </c>
      <c r="AW25" s="60">
        <v>6461919.9398399815</v>
      </c>
      <c r="AX25" s="60">
        <v>16918108.354599983</v>
      </c>
      <c r="AY25" s="60">
        <v>-62739430.735400021</v>
      </c>
      <c r="AZ25" s="60">
        <v>-98705354.875400022</v>
      </c>
      <c r="BA25" s="60">
        <v>-12804717.040000007</v>
      </c>
      <c r="BB25" s="60">
        <v>0</v>
      </c>
      <c r="BC25" s="60">
        <v>48770641.180000007</v>
      </c>
      <c r="BD25" s="60">
        <v>79657539.090000004</v>
      </c>
      <c r="BE25" s="60">
        <v>-10456188.414760001</v>
      </c>
      <c r="BF25" s="60">
        <v>39471445.885239996</v>
      </c>
      <c r="BG25" s="60">
        <v>43679203.205240011</v>
      </c>
      <c r="BH25" s="60">
        <v>26475462.699999996</v>
      </c>
      <c r="BI25" s="60">
        <v>0</v>
      </c>
      <c r="BJ25" s="60">
        <v>-30683220.020000003</v>
      </c>
      <c r="BK25" s="60">
        <v>-49927634.299999997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-7333518.4059024705</v>
      </c>
      <c r="BT25" s="60">
        <v>-3814217.03</v>
      </c>
      <c r="BU25" s="60">
        <v>-3765082.7784038903</v>
      </c>
      <c r="BV25" s="60">
        <v>-1246560.700971067</v>
      </c>
      <c r="BW25" s="60">
        <v>0</v>
      </c>
      <c r="BX25" s="60">
        <v>-2581807.2632147805</v>
      </c>
      <c r="BY25" s="60">
        <v>-285818.26331273251</v>
      </c>
      <c r="BZ25" s="60">
        <v>4392657.5199999996</v>
      </c>
      <c r="CA25" s="60">
        <v>-32689.89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-109535.45</v>
      </c>
      <c r="CJ25" s="60">
        <v>-109535.45</v>
      </c>
      <c r="CK25" s="60">
        <v>0</v>
      </c>
      <c r="CL25" s="60">
        <v>112281254.37405993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150895768.59</v>
      </c>
      <c r="E26" s="60">
        <v>117845190.63000004</v>
      </c>
      <c r="F26" s="60">
        <v>193736257.78000003</v>
      </c>
      <c r="G26" s="60">
        <v>-75891067.149999991</v>
      </c>
      <c r="H26" s="60">
        <v>0</v>
      </c>
      <c r="I26" s="60">
        <v>1559329.7099999711</v>
      </c>
      <c r="J26" s="60">
        <v>-10639625.660000026</v>
      </c>
      <c r="K26" s="60">
        <v>-173773417.20000002</v>
      </c>
      <c r="L26" s="60">
        <v>163133791.53999999</v>
      </c>
      <c r="M26" s="60">
        <v>12198955.369999997</v>
      </c>
      <c r="N26" s="60">
        <v>60339864.170000002</v>
      </c>
      <c r="O26" s="60">
        <v>-48140908.800000004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29963626.000000004</v>
      </c>
      <c r="AA26" s="60">
        <v>30073318.600000001</v>
      </c>
      <c r="AB26" s="60">
        <v>0</v>
      </c>
      <c r="AC26" s="60">
        <v>-269646.13</v>
      </c>
      <c r="AD26" s="60">
        <v>0</v>
      </c>
      <c r="AE26" s="60">
        <v>0</v>
      </c>
      <c r="AF26" s="60">
        <v>0</v>
      </c>
      <c r="AG26" s="60">
        <v>159953.53000000003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1527622.25</v>
      </c>
      <c r="AN26" s="60">
        <v>6550030.9700000007</v>
      </c>
      <c r="AO26" s="60">
        <v>-5022408.7200000007</v>
      </c>
      <c r="AP26" s="60">
        <v>0</v>
      </c>
      <c r="AQ26" s="60">
        <v>0</v>
      </c>
      <c r="AR26" s="60">
        <v>0</v>
      </c>
      <c r="AS26" s="60">
        <v>-100407951.65999924</v>
      </c>
      <c r="AT26" s="60">
        <v>-56879278.329999991</v>
      </c>
      <c r="AU26" s="60">
        <v>-102478565.84999999</v>
      </c>
      <c r="AV26" s="60">
        <v>45599287.520000003</v>
      </c>
      <c r="AW26" s="60">
        <v>-19592724.789999247</v>
      </c>
      <c r="AX26" s="60">
        <v>31337155.06000042</v>
      </c>
      <c r="AY26" s="60">
        <v>-1695019058.0599999</v>
      </c>
      <c r="AZ26" s="60">
        <v>-2285291538.5700002</v>
      </c>
      <c r="BA26" s="60">
        <v>-863279731.26999998</v>
      </c>
      <c r="BB26" s="60">
        <v>0</v>
      </c>
      <c r="BC26" s="60">
        <v>1453552211.7800002</v>
      </c>
      <c r="BD26" s="60">
        <v>1726356213.1200004</v>
      </c>
      <c r="BE26" s="60">
        <v>-50929879.849999666</v>
      </c>
      <c r="BF26" s="60">
        <v>658821551.80000031</v>
      </c>
      <c r="BG26" s="60">
        <v>1181031827.2800002</v>
      </c>
      <c r="BH26" s="60">
        <v>122813411.97999999</v>
      </c>
      <c r="BI26" s="60">
        <v>0</v>
      </c>
      <c r="BJ26" s="60">
        <v>-645023687.45999992</v>
      </c>
      <c r="BK26" s="60">
        <v>-709751431.64999998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-23870013.170000002</v>
      </c>
      <c r="BT26" s="60">
        <v>-25282038.139999997</v>
      </c>
      <c r="BU26" s="60">
        <v>-7028223.5000000019</v>
      </c>
      <c r="BV26" s="60">
        <v>-1319941.3400000001</v>
      </c>
      <c r="BW26" s="60">
        <v>0</v>
      </c>
      <c r="BX26" s="60">
        <v>-554633.49999999988</v>
      </c>
      <c r="BY26" s="60">
        <v>-1126926.3499999999</v>
      </c>
      <c r="BZ26" s="60">
        <v>11670663.49</v>
      </c>
      <c r="CA26" s="60">
        <v>-228913.83000000005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-65935.37</v>
      </c>
      <c r="CJ26" s="60">
        <v>-65935.37</v>
      </c>
      <c r="CK26" s="60">
        <v>0</v>
      </c>
      <c r="CL26" s="60">
        <v>50487816.930000767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704537886.31999993</v>
      </c>
      <c r="E27" s="60">
        <v>471533806.45999998</v>
      </c>
      <c r="F27" s="60">
        <v>602257767.13999999</v>
      </c>
      <c r="G27" s="60">
        <v>-130723960.67999999</v>
      </c>
      <c r="H27" s="60">
        <v>0</v>
      </c>
      <c r="I27" s="60">
        <v>-98196633.429999977</v>
      </c>
      <c r="J27" s="60">
        <v>-102156387.75999999</v>
      </c>
      <c r="K27" s="60">
        <v>-473750698.38999999</v>
      </c>
      <c r="L27" s="60">
        <v>371594310.63</v>
      </c>
      <c r="M27" s="60">
        <v>3959754.3300000131</v>
      </c>
      <c r="N27" s="60">
        <v>79517052.800000012</v>
      </c>
      <c r="O27" s="60">
        <v>-75557298.469999999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330333033.81999999</v>
      </c>
      <c r="AA27" s="60">
        <v>93241069.349999994</v>
      </c>
      <c r="AB27" s="60">
        <v>13116498.91</v>
      </c>
      <c r="AC27" s="60">
        <v>223975465.56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862163.83</v>
      </c>
      <c r="AK27" s="60">
        <v>862163.83</v>
      </c>
      <c r="AL27" s="60">
        <v>0</v>
      </c>
      <c r="AM27" s="60">
        <v>5515.64</v>
      </c>
      <c r="AN27" s="60">
        <v>11031.28</v>
      </c>
      <c r="AO27" s="60">
        <v>-5515.64</v>
      </c>
      <c r="AP27" s="60">
        <v>0</v>
      </c>
      <c r="AQ27" s="60">
        <v>0</v>
      </c>
      <c r="AR27" s="60">
        <v>0</v>
      </c>
      <c r="AS27" s="60">
        <v>-409609841.74999988</v>
      </c>
      <c r="AT27" s="60">
        <v>-31968880.049999997</v>
      </c>
      <c r="AU27" s="60">
        <v>-53649280.460000001</v>
      </c>
      <c r="AV27" s="60">
        <v>21680400.410000004</v>
      </c>
      <c r="AW27" s="60">
        <v>-209545273.74999994</v>
      </c>
      <c r="AX27" s="60">
        <v>-382135519.45000005</v>
      </c>
      <c r="AY27" s="60">
        <v>-933982177.96000004</v>
      </c>
      <c r="AZ27" s="60">
        <v>-448217652.03999996</v>
      </c>
      <c r="BA27" s="60">
        <v>-1457684570.6500001</v>
      </c>
      <c r="BB27" s="60">
        <v>0</v>
      </c>
      <c r="BC27" s="60">
        <v>971920044.73000002</v>
      </c>
      <c r="BD27" s="60">
        <v>551846658.50999999</v>
      </c>
      <c r="BE27" s="60">
        <v>172590245.70000011</v>
      </c>
      <c r="BF27" s="60">
        <v>423010923.42000014</v>
      </c>
      <c r="BG27" s="60">
        <v>179078248.35999998</v>
      </c>
      <c r="BH27" s="60">
        <v>684126080.51000011</v>
      </c>
      <c r="BI27" s="60">
        <v>0</v>
      </c>
      <c r="BJ27" s="60">
        <v>-440193405.44999999</v>
      </c>
      <c r="BK27" s="60">
        <v>-250420677.72000003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-160737331.61999995</v>
      </c>
      <c r="BT27" s="60">
        <v>-135722567.73999995</v>
      </c>
      <c r="BU27" s="60">
        <v>-18250737.579999998</v>
      </c>
      <c r="BV27" s="60">
        <v>-3431801.9800000009</v>
      </c>
      <c r="BW27" s="60">
        <v>0</v>
      </c>
      <c r="BX27" s="60">
        <v>-3241990.27</v>
      </c>
      <c r="BY27" s="60">
        <v>-2007214.7200000002</v>
      </c>
      <c r="BZ27" s="60">
        <v>1916980.67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-7358356.3299999991</v>
      </c>
      <c r="CJ27" s="60">
        <v>-7358356.3299999991</v>
      </c>
      <c r="CK27" s="60">
        <v>0</v>
      </c>
      <c r="CL27" s="60">
        <v>294928044.57000005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3641565.7200000053</v>
      </c>
      <c r="E28" s="60">
        <v>4517636.4200000092</v>
      </c>
      <c r="F28" s="60">
        <v>39222273.210000008</v>
      </c>
      <c r="G28" s="60">
        <v>-34704636.789999999</v>
      </c>
      <c r="H28" s="60">
        <v>0</v>
      </c>
      <c r="I28" s="60">
        <v>-2109229.5800000038</v>
      </c>
      <c r="J28" s="60">
        <v>-15292060.5</v>
      </c>
      <c r="K28" s="60">
        <v>-25838711.48</v>
      </c>
      <c r="L28" s="60">
        <v>10546650.98</v>
      </c>
      <c r="M28" s="60">
        <v>13182830.919999996</v>
      </c>
      <c r="N28" s="60">
        <v>22101517.539999995</v>
      </c>
      <c r="O28" s="60">
        <v>-8918686.6199999992</v>
      </c>
      <c r="P28" s="60">
        <v>0</v>
      </c>
      <c r="Q28" s="60">
        <v>0</v>
      </c>
      <c r="R28" s="60">
        <v>0</v>
      </c>
      <c r="S28" s="60">
        <v>-1201643.2800000003</v>
      </c>
      <c r="T28" s="60">
        <v>-8308082.04</v>
      </c>
      <c r="U28" s="60">
        <v>-8308082.04</v>
      </c>
      <c r="V28" s="60">
        <v>0</v>
      </c>
      <c r="W28" s="60">
        <v>7106438.7599999998</v>
      </c>
      <c r="X28" s="60">
        <v>7106438.7599999998</v>
      </c>
      <c r="Y28" s="60">
        <v>0</v>
      </c>
      <c r="Z28" s="60">
        <v>2434802.16</v>
      </c>
      <c r="AA28" s="60">
        <v>1118477.28</v>
      </c>
      <c r="AB28" s="60">
        <v>0</v>
      </c>
      <c r="AC28" s="60">
        <v>0</v>
      </c>
      <c r="AD28" s="60">
        <v>1316324.8799999999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-18036888.849999953</v>
      </c>
      <c r="AT28" s="60">
        <v>-1812885.8200000008</v>
      </c>
      <c r="AU28" s="60">
        <v>-4469920.7700000005</v>
      </c>
      <c r="AV28" s="60">
        <v>2657034.9499999997</v>
      </c>
      <c r="AW28" s="60">
        <v>-8497468.0899999514</v>
      </c>
      <c r="AX28" s="60">
        <v>-5169437.3399999589</v>
      </c>
      <c r="AY28" s="60">
        <v>-83322135.159999967</v>
      </c>
      <c r="AZ28" s="60">
        <v>-106471165.56999999</v>
      </c>
      <c r="BA28" s="60">
        <v>-75060893.149999991</v>
      </c>
      <c r="BB28" s="60">
        <v>0</v>
      </c>
      <c r="BC28" s="60">
        <v>98209923.560000002</v>
      </c>
      <c r="BD28" s="60">
        <v>78152697.820000008</v>
      </c>
      <c r="BE28" s="60">
        <v>-3328030.7499999925</v>
      </c>
      <c r="BF28" s="60">
        <v>35465811.350000009</v>
      </c>
      <c r="BG28" s="60">
        <v>49585223.760000005</v>
      </c>
      <c r="BH28" s="60">
        <v>41073886.130000003</v>
      </c>
      <c r="BI28" s="60">
        <v>0</v>
      </c>
      <c r="BJ28" s="60">
        <v>-55193298.540000007</v>
      </c>
      <c r="BK28" s="60">
        <v>-38793842.100000001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-7726534.9400000013</v>
      </c>
      <c r="BT28" s="60">
        <v>-1882499.19</v>
      </c>
      <c r="BU28" s="60">
        <v>-5845383.9700000007</v>
      </c>
      <c r="BV28" s="60">
        <v>-1763979.0699999998</v>
      </c>
      <c r="BW28" s="60">
        <v>0</v>
      </c>
      <c r="BX28" s="60">
        <v>-28732.46</v>
      </c>
      <c r="BY28" s="60">
        <v>-1111794.3100000003</v>
      </c>
      <c r="BZ28" s="60">
        <v>2905854.06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-14395323.129999947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187073858.15791631</v>
      </c>
      <c r="E29" s="60">
        <v>99321828.190000117</v>
      </c>
      <c r="F29" s="60">
        <v>601690006.8599999</v>
      </c>
      <c r="G29" s="60">
        <v>-502368178.66999978</v>
      </c>
      <c r="H29" s="60">
        <v>0</v>
      </c>
      <c r="I29" s="60">
        <v>8638796.7000000477</v>
      </c>
      <c r="J29" s="60">
        <v>34347246.559999943</v>
      </c>
      <c r="K29" s="60">
        <v>-762741647.22000015</v>
      </c>
      <c r="L29" s="60">
        <v>797088893.78000009</v>
      </c>
      <c r="M29" s="60">
        <v>-25708449.859999895</v>
      </c>
      <c r="N29" s="60">
        <v>632835807.4000001</v>
      </c>
      <c r="O29" s="60">
        <v>-658544257.25999999</v>
      </c>
      <c r="P29" s="60">
        <v>0</v>
      </c>
      <c r="Q29" s="60">
        <v>0</v>
      </c>
      <c r="R29" s="60">
        <v>0</v>
      </c>
      <c r="S29" s="60">
        <v>12215947.670000002</v>
      </c>
      <c r="T29" s="60">
        <v>70662528.969999999</v>
      </c>
      <c r="U29" s="60">
        <v>0</v>
      </c>
      <c r="V29" s="60">
        <v>70662528.969999999</v>
      </c>
      <c r="W29" s="60">
        <v>-58446581.299999997</v>
      </c>
      <c r="X29" s="60">
        <v>0</v>
      </c>
      <c r="Y29" s="60">
        <v>-58446581.299999997</v>
      </c>
      <c r="Z29" s="60">
        <v>66558556.727916151</v>
      </c>
      <c r="AA29" s="60">
        <v>66558556.727916151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30617.780000000068</v>
      </c>
      <c r="AK29" s="60">
        <v>30617.780000000068</v>
      </c>
      <c r="AL29" s="60">
        <v>0</v>
      </c>
      <c r="AM29" s="60">
        <v>308111.08999999991</v>
      </c>
      <c r="AN29" s="60">
        <v>2946529.97</v>
      </c>
      <c r="AO29" s="60">
        <v>-2617134.0500000003</v>
      </c>
      <c r="AP29" s="60">
        <v>10678</v>
      </c>
      <c r="AQ29" s="60">
        <v>-8542.3999999999942</v>
      </c>
      <c r="AR29" s="60">
        <v>-23420.430000000008</v>
      </c>
      <c r="AS29" s="60">
        <v>-169211507.1894421</v>
      </c>
      <c r="AT29" s="60">
        <v>-21816486.059999943</v>
      </c>
      <c r="AU29" s="60">
        <v>-279942722.56</v>
      </c>
      <c r="AV29" s="60">
        <v>258126236.50000006</v>
      </c>
      <c r="AW29" s="60">
        <v>-119550323.84999967</v>
      </c>
      <c r="AX29" s="60">
        <v>-277311387.26999903</v>
      </c>
      <c r="AY29" s="60">
        <v>-2010141948.0099993</v>
      </c>
      <c r="AZ29" s="60">
        <v>-1463122835.5199997</v>
      </c>
      <c r="BA29" s="60">
        <v>-4099721056.5799999</v>
      </c>
      <c r="BB29" s="60">
        <v>0</v>
      </c>
      <c r="BC29" s="60">
        <v>3552701944.0900002</v>
      </c>
      <c r="BD29" s="60">
        <v>1732830560.7400002</v>
      </c>
      <c r="BE29" s="60">
        <v>157761063.41999936</v>
      </c>
      <c r="BF29" s="60">
        <v>1645167814.3399997</v>
      </c>
      <c r="BG29" s="60">
        <v>1179687119.4199994</v>
      </c>
      <c r="BH29" s="60">
        <v>3373126550.9699998</v>
      </c>
      <c r="BI29" s="60">
        <v>0</v>
      </c>
      <c r="BJ29" s="60">
        <v>-2907645856.0499997</v>
      </c>
      <c r="BK29" s="60">
        <v>-1487406750.9200003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-27629814.789442476</v>
      </c>
      <c r="BT29" s="60">
        <v>-64540440.950000063</v>
      </c>
      <c r="BU29" s="60">
        <v>-18444832.394430611</v>
      </c>
      <c r="BV29" s="60">
        <v>-2267256.6689344966</v>
      </c>
      <c r="BW29" s="60">
        <v>0</v>
      </c>
      <c r="BX29" s="60">
        <v>-4982924.8257814422</v>
      </c>
      <c r="BY29" s="60">
        <v>-5095086.2074484257</v>
      </c>
      <c r="BZ29" s="60">
        <v>67546668.10999991</v>
      </c>
      <c r="CA29" s="60">
        <v>154058.14715265072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-214882.49</v>
      </c>
      <c r="CJ29" s="60">
        <v>-214882.49</v>
      </c>
      <c r="CK29" s="60">
        <v>0</v>
      </c>
      <c r="CL29" s="60">
        <v>17862350.968474209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17099971.103473101</v>
      </c>
      <c r="E30" s="60">
        <v>9969472.2300000004</v>
      </c>
      <c r="F30" s="60">
        <v>21395489.870000001</v>
      </c>
      <c r="G30" s="60">
        <v>-11426017.640000001</v>
      </c>
      <c r="H30" s="60">
        <v>0</v>
      </c>
      <c r="I30" s="60">
        <v>4548189.6800000006</v>
      </c>
      <c r="J30" s="60">
        <v>1391545.3000000007</v>
      </c>
      <c r="K30" s="60">
        <v>-21481313.899999999</v>
      </c>
      <c r="L30" s="60">
        <v>22872859.199999999</v>
      </c>
      <c r="M30" s="60">
        <v>3156644.38</v>
      </c>
      <c r="N30" s="60">
        <v>9940598.9299999997</v>
      </c>
      <c r="O30" s="60">
        <v>-6783954.5499999998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2582309.1934730997</v>
      </c>
      <c r="AA30" s="60">
        <v>1414208.1023326949</v>
      </c>
      <c r="AB30" s="60">
        <v>1168101.0911404048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-18408122.554755412</v>
      </c>
      <c r="AT30" s="60">
        <v>-574007.14999999991</v>
      </c>
      <c r="AU30" s="60">
        <v>-1397623.21</v>
      </c>
      <c r="AV30" s="60">
        <v>823616.06</v>
      </c>
      <c r="AW30" s="60">
        <v>-11330450.699999996</v>
      </c>
      <c r="AX30" s="60">
        <v>-16293985.719999984</v>
      </c>
      <c r="AY30" s="60">
        <v>-76465225.269999981</v>
      </c>
      <c r="AZ30" s="60">
        <v>-87329087.189999998</v>
      </c>
      <c r="BA30" s="60">
        <v>-71171685.699999988</v>
      </c>
      <c r="BB30" s="60">
        <v>0</v>
      </c>
      <c r="BC30" s="60">
        <v>82035547.620000005</v>
      </c>
      <c r="BD30" s="60">
        <v>60171239.549999997</v>
      </c>
      <c r="BE30" s="60">
        <v>4963535.0199999884</v>
      </c>
      <c r="BF30" s="60">
        <v>44045987.059999987</v>
      </c>
      <c r="BG30" s="60">
        <v>45249793.459999993</v>
      </c>
      <c r="BH30" s="60">
        <v>46050833.299999997</v>
      </c>
      <c r="BI30" s="60">
        <v>0</v>
      </c>
      <c r="BJ30" s="60">
        <v>-47254639.700000003</v>
      </c>
      <c r="BK30" s="60">
        <v>-39082452.039999999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-6503664.7047554171</v>
      </c>
      <c r="BT30" s="60">
        <v>-7408257.6100000003</v>
      </c>
      <c r="BU30" s="60">
        <v>-359536.85164478596</v>
      </c>
      <c r="BV30" s="60">
        <v>-141656.16517288843</v>
      </c>
      <c r="BW30" s="60">
        <v>0</v>
      </c>
      <c r="BX30" s="60">
        <v>-20731.195509301695</v>
      </c>
      <c r="BY30" s="60">
        <v>-22303.012428440852</v>
      </c>
      <c r="BZ30" s="60">
        <v>1512819.8400000003</v>
      </c>
      <c r="CA30" s="60">
        <v>-63999.71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-1308151.4512823112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155819635.90939081</v>
      </c>
      <c r="E31" s="60">
        <v>206696706.86000001</v>
      </c>
      <c r="F31" s="60">
        <v>441131572.67000002</v>
      </c>
      <c r="G31" s="60">
        <v>-234434865.81</v>
      </c>
      <c r="H31" s="60">
        <v>0</v>
      </c>
      <c r="I31" s="60">
        <v>-107948632.88999999</v>
      </c>
      <c r="J31" s="60">
        <v>-103091793.11999995</v>
      </c>
      <c r="K31" s="60">
        <v>-452634790.26999992</v>
      </c>
      <c r="L31" s="60">
        <v>349542997.14999998</v>
      </c>
      <c r="M31" s="60">
        <v>-4856839.7700000405</v>
      </c>
      <c r="N31" s="60">
        <v>249474645.20999998</v>
      </c>
      <c r="O31" s="60">
        <v>-254331484.98000002</v>
      </c>
      <c r="P31" s="60">
        <v>0</v>
      </c>
      <c r="Q31" s="60">
        <v>0</v>
      </c>
      <c r="R31" s="60">
        <v>0</v>
      </c>
      <c r="S31" s="60">
        <v>-64902904.940000057</v>
      </c>
      <c r="T31" s="60">
        <v>-107944978.95000006</v>
      </c>
      <c r="U31" s="60">
        <v>-201189233.97000006</v>
      </c>
      <c r="V31" s="60">
        <v>93244255.019999996</v>
      </c>
      <c r="W31" s="60">
        <v>43042074.010000005</v>
      </c>
      <c r="X31" s="60">
        <v>110887661</v>
      </c>
      <c r="Y31" s="60">
        <v>-67845586.989999995</v>
      </c>
      <c r="Z31" s="60">
        <v>121982140.13939083</v>
      </c>
      <c r="AA31" s="60">
        <v>121982140.13939083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-7673.2600000000239</v>
      </c>
      <c r="AN31" s="60">
        <v>-188508.59000000003</v>
      </c>
      <c r="AO31" s="60">
        <v>75624.070000000007</v>
      </c>
      <c r="AP31" s="60">
        <v>0</v>
      </c>
      <c r="AQ31" s="60">
        <v>0</v>
      </c>
      <c r="AR31" s="60">
        <v>105211.26</v>
      </c>
      <c r="AS31" s="60">
        <v>-179200301.29271114</v>
      </c>
      <c r="AT31" s="60">
        <v>-29542516.370000005</v>
      </c>
      <c r="AU31" s="60">
        <v>-124190886.13000001</v>
      </c>
      <c r="AV31" s="60">
        <v>94648369.760000005</v>
      </c>
      <c r="AW31" s="60">
        <v>-116990155.24000072</v>
      </c>
      <c r="AX31" s="60">
        <v>-317150194.25000072</v>
      </c>
      <c r="AY31" s="60">
        <v>-1906322719.2300007</v>
      </c>
      <c r="AZ31" s="60">
        <v>-1043848537.9300003</v>
      </c>
      <c r="BA31" s="60">
        <v>-2235826109.6600003</v>
      </c>
      <c r="BB31" s="60">
        <v>0</v>
      </c>
      <c r="BC31" s="60">
        <v>1373351928.3599999</v>
      </c>
      <c r="BD31" s="60">
        <v>1589172524.98</v>
      </c>
      <c r="BE31" s="60">
        <v>200160039.00999999</v>
      </c>
      <c r="BF31" s="60">
        <v>1466507890.4400001</v>
      </c>
      <c r="BG31" s="60">
        <v>854452278.20000017</v>
      </c>
      <c r="BH31" s="60">
        <v>1668557490.6299999</v>
      </c>
      <c r="BI31" s="60">
        <v>0</v>
      </c>
      <c r="BJ31" s="60">
        <v>-1056501878.39</v>
      </c>
      <c r="BK31" s="60">
        <v>-1266347851.4300001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-31196533.072710384</v>
      </c>
      <c r="BT31" s="60">
        <v>-66102324.630000003</v>
      </c>
      <c r="BU31" s="60">
        <v>-12463130.816337014</v>
      </c>
      <c r="BV31" s="60">
        <v>-5396068.1184110073</v>
      </c>
      <c r="BW31" s="60">
        <v>0</v>
      </c>
      <c r="BX31" s="60">
        <v>-1500395.7279623789</v>
      </c>
      <c r="BY31" s="60">
        <v>0</v>
      </c>
      <c r="BZ31" s="60">
        <v>54400919.960000008</v>
      </c>
      <c r="CA31" s="60">
        <v>-135533.74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-1471096.6099999999</v>
      </c>
      <c r="CJ31" s="60">
        <v>-1471096.6099999999</v>
      </c>
      <c r="CK31" s="60">
        <v>0</v>
      </c>
      <c r="CL31" s="60">
        <v>-23380665.383320332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33283347.663367845</v>
      </c>
      <c r="E32" s="60">
        <v>22251431.380000025</v>
      </c>
      <c r="F32" s="60">
        <v>212996156.22000003</v>
      </c>
      <c r="G32" s="60">
        <v>-190744724.84</v>
      </c>
      <c r="H32" s="60">
        <v>0</v>
      </c>
      <c r="I32" s="60">
        <v>-1005846.569999963</v>
      </c>
      <c r="J32" s="60">
        <v>9907085.9300000072</v>
      </c>
      <c r="K32" s="60">
        <v>-163068614.94</v>
      </c>
      <c r="L32" s="60">
        <v>172975700.87</v>
      </c>
      <c r="M32" s="60">
        <v>-10912932.49999997</v>
      </c>
      <c r="N32" s="60">
        <v>142374614.22</v>
      </c>
      <c r="O32" s="60">
        <v>-153287546.71999997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12005212.373367786</v>
      </c>
      <c r="AA32" s="60">
        <v>5624174.0435829591</v>
      </c>
      <c r="AB32" s="60">
        <v>0</v>
      </c>
      <c r="AC32" s="60">
        <v>214418.61660828209</v>
      </c>
      <c r="AD32" s="60">
        <v>5145810.6146175275</v>
      </c>
      <c r="AE32" s="60">
        <v>22485.05695880852</v>
      </c>
      <c r="AF32" s="60">
        <v>0</v>
      </c>
      <c r="AG32" s="60">
        <v>998324.04160020989</v>
      </c>
      <c r="AH32" s="60">
        <v>0</v>
      </c>
      <c r="AI32" s="60">
        <v>0</v>
      </c>
      <c r="AJ32" s="60">
        <v>2425.9</v>
      </c>
      <c r="AK32" s="60">
        <v>2425.9</v>
      </c>
      <c r="AL32" s="60">
        <v>0</v>
      </c>
      <c r="AM32" s="60">
        <v>30124.579999999998</v>
      </c>
      <c r="AN32" s="60">
        <v>-3871.34</v>
      </c>
      <c r="AO32" s="60">
        <v>33995.919999999998</v>
      </c>
      <c r="AP32" s="60">
        <v>0</v>
      </c>
      <c r="AQ32" s="60">
        <v>0</v>
      </c>
      <c r="AR32" s="60">
        <v>0</v>
      </c>
      <c r="AS32" s="60">
        <v>-1332964.5746668745</v>
      </c>
      <c r="AT32" s="60">
        <v>-11403319.899999999</v>
      </c>
      <c r="AU32" s="60">
        <v>-29791070.329999998</v>
      </c>
      <c r="AV32" s="60">
        <v>18387750.43</v>
      </c>
      <c r="AW32" s="60">
        <v>16427666.720000029</v>
      </c>
      <c r="AX32" s="60">
        <v>-230639988.12</v>
      </c>
      <c r="AY32" s="60">
        <v>-621655008.47000003</v>
      </c>
      <c r="AZ32" s="60">
        <v>-383741839.32000005</v>
      </c>
      <c r="BA32" s="60">
        <v>-1015194275.9499999</v>
      </c>
      <c r="BB32" s="60">
        <v>0</v>
      </c>
      <c r="BC32" s="60">
        <v>777281106.79999995</v>
      </c>
      <c r="BD32" s="60">
        <v>391015020.35000002</v>
      </c>
      <c r="BE32" s="60">
        <v>247067654.84000003</v>
      </c>
      <c r="BF32" s="60">
        <v>533518782.65999997</v>
      </c>
      <c r="BG32" s="60">
        <v>308013433.95000005</v>
      </c>
      <c r="BH32" s="60">
        <v>892586068.18000007</v>
      </c>
      <c r="BI32" s="60">
        <v>0</v>
      </c>
      <c r="BJ32" s="60">
        <v>-667080719.47000015</v>
      </c>
      <c r="BK32" s="60">
        <v>-286451127.81999993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-6357311.3946669046</v>
      </c>
      <c r="BT32" s="60">
        <v>-13350071.68</v>
      </c>
      <c r="BU32" s="60">
        <v>-3309538.8584601483</v>
      </c>
      <c r="BV32" s="60">
        <v>-2876232.7958687926</v>
      </c>
      <c r="BW32" s="60">
        <v>0</v>
      </c>
      <c r="BX32" s="60">
        <v>-348792.92851469474</v>
      </c>
      <c r="BY32" s="60">
        <v>-545936.0018232679</v>
      </c>
      <c r="BZ32" s="60">
        <v>14472364.52</v>
      </c>
      <c r="CA32" s="60">
        <v>-399103.65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31950383.088700972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78621944.417660549</v>
      </c>
      <c r="E33" s="60">
        <v>46824512.890000015</v>
      </c>
      <c r="F33" s="60">
        <v>52031371.370000012</v>
      </c>
      <c r="G33" s="60">
        <v>-5206858.4799999995</v>
      </c>
      <c r="H33" s="60">
        <v>0</v>
      </c>
      <c r="I33" s="60">
        <v>-25988913.61999999</v>
      </c>
      <c r="J33" s="60">
        <v>-22589498.039999992</v>
      </c>
      <c r="K33" s="60">
        <v>-82234124.739999995</v>
      </c>
      <c r="L33" s="60">
        <v>59644626.700000003</v>
      </c>
      <c r="M33" s="60">
        <v>-3399415.58</v>
      </c>
      <c r="N33" s="60">
        <v>3975699.6999999993</v>
      </c>
      <c r="O33" s="60">
        <v>-7375115.2799999993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57746585.447660513</v>
      </c>
      <c r="AA33" s="60">
        <v>57746585.447660513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39759.700000000012</v>
      </c>
      <c r="AN33" s="60">
        <v>39759.700000000012</v>
      </c>
      <c r="AO33" s="60">
        <v>0</v>
      </c>
      <c r="AP33" s="60">
        <v>0</v>
      </c>
      <c r="AQ33" s="60">
        <v>0</v>
      </c>
      <c r="AR33" s="60">
        <v>0</v>
      </c>
      <c r="AS33" s="60">
        <v>-22100428.420333013</v>
      </c>
      <c r="AT33" s="60">
        <v>-463505.73000000045</v>
      </c>
      <c r="AU33" s="60">
        <v>-5322605.3600000003</v>
      </c>
      <c r="AV33" s="60">
        <v>4859099.63</v>
      </c>
      <c r="AW33" s="60">
        <v>-2159577.9200000167</v>
      </c>
      <c r="AX33" s="60">
        <v>-21880809.590000004</v>
      </c>
      <c r="AY33" s="60">
        <v>-112472173.40000001</v>
      </c>
      <c r="AZ33" s="60">
        <v>-108348676.60000001</v>
      </c>
      <c r="BA33" s="60">
        <v>-68014147.709999993</v>
      </c>
      <c r="BB33" s="60">
        <v>0</v>
      </c>
      <c r="BC33" s="60">
        <v>63890650.910000004</v>
      </c>
      <c r="BD33" s="60">
        <v>90591363.810000002</v>
      </c>
      <c r="BE33" s="60">
        <v>19721231.669999987</v>
      </c>
      <c r="BF33" s="60">
        <v>105403423.24999999</v>
      </c>
      <c r="BG33" s="60">
        <v>64736550.829999998</v>
      </c>
      <c r="BH33" s="60">
        <v>102130910.69</v>
      </c>
      <c r="BI33" s="60">
        <v>0</v>
      </c>
      <c r="BJ33" s="60">
        <v>-61464038.269999996</v>
      </c>
      <c r="BK33" s="60">
        <v>-85682191.579999998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-19259809.090332996</v>
      </c>
      <c r="BT33" s="60">
        <v>-7943356.2599999988</v>
      </c>
      <c r="BU33" s="60">
        <v>-7898184.659346764</v>
      </c>
      <c r="BV33" s="60">
        <v>-4347738.437586219</v>
      </c>
      <c r="BW33" s="60">
        <v>0</v>
      </c>
      <c r="BX33" s="60">
        <v>-222798.31725015806</v>
      </c>
      <c r="BY33" s="60">
        <v>-550721.64614985534</v>
      </c>
      <c r="BZ33" s="60">
        <v>1702990.2300000002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-217535.67999999996</v>
      </c>
      <c r="CJ33" s="60">
        <v>-217535.67999999996</v>
      </c>
      <c r="CK33" s="60">
        <v>0</v>
      </c>
      <c r="CL33" s="60">
        <v>56521515.997327536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327307719.76797283</v>
      </c>
      <c r="E34" s="60">
        <v>285835401.05000001</v>
      </c>
      <c r="F34" s="60">
        <v>491446945.92000002</v>
      </c>
      <c r="G34" s="60">
        <v>-205611544.87</v>
      </c>
      <c r="H34" s="60">
        <v>0</v>
      </c>
      <c r="I34" s="60">
        <v>-29122099.560000136</v>
      </c>
      <c r="J34" s="60">
        <v>-35482657.730000138</v>
      </c>
      <c r="K34" s="60">
        <v>-488030282.2700001</v>
      </c>
      <c r="L34" s="60">
        <v>452547624.53999996</v>
      </c>
      <c r="M34" s="60">
        <v>6360558.1700000018</v>
      </c>
      <c r="N34" s="60">
        <v>128984732.67</v>
      </c>
      <c r="O34" s="60">
        <v>-122624174.5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56872026.74504289</v>
      </c>
      <c r="AA34" s="60">
        <v>32030282.509813469</v>
      </c>
      <c r="AB34" s="60">
        <v>0</v>
      </c>
      <c r="AC34" s="60">
        <v>24841744.235229425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13722391.53293</v>
      </c>
      <c r="AN34" s="60">
        <v>17096810.592929997</v>
      </c>
      <c r="AO34" s="60">
        <v>-3374419.0599999968</v>
      </c>
      <c r="AP34" s="60">
        <v>0</v>
      </c>
      <c r="AQ34" s="60">
        <v>0</v>
      </c>
      <c r="AR34" s="60">
        <v>0</v>
      </c>
      <c r="AS34" s="60">
        <v>-213739858.94352999</v>
      </c>
      <c r="AT34" s="60">
        <v>-40127252.989999995</v>
      </c>
      <c r="AU34" s="60">
        <v>-105950109.25</v>
      </c>
      <c r="AV34" s="60">
        <v>65822856.260000005</v>
      </c>
      <c r="AW34" s="60">
        <v>-72597219.489999294</v>
      </c>
      <c r="AX34" s="60">
        <v>-93304686.819999933</v>
      </c>
      <c r="AY34" s="60">
        <v>-1014658094.9400001</v>
      </c>
      <c r="AZ34" s="60">
        <v>-1221790861.0081768</v>
      </c>
      <c r="BA34" s="60">
        <v>-892992318.28294754</v>
      </c>
      <c r="BB34" s="60">
        <v>0</v>
      </c>
      <c r="BC34" s="60">
        <v>1100125084.3511243</v>
      </c>
      <c r="BD34" s="60">
        <v>921353408.12000012</v>
      </c>
      <c r="BE34" s="60">
        <v>20707467.330000639</v>
      </c>
      <c r="BF34" s="60">
        <v>488864967.77000058</v>
      </c>
      <c r="BG34" s="60">
        <v>874278562.32479596</v>
      </c>
      <c r="BH34" s="60">
        <v>147400756.84078744</v>
      </c>
      <c r="BI34" s="60">
        <v>0</v>
      </c>
      <c r="BJ34" s="60">
        <v>-532814351.3955828</v>
      </c>
      <c r="BK34" s="60">
        <v>-468157500.43999994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-100459129.47353069</v>
      </c>
      <c r="BT34" s="60">
        <v>-75696673.349999994</v>
      </c>
      <c r="BU34" s="60">
        <v>-48966517.677270599</v>
      </c>
      <c r="BV34" s="60">
        <v>-7032723.0743771521</v>
      </c>
      <c r="BW34" s="60">
        <v>0</v>
      </c>
      <c r="BX34" s="60">
        <v>-56209.849965621295</v>
      </c>
      <c r="BY34" s="60">
        <v>-1120182.514743112</v>
      </c>
      <c r="BZ34" s="60">
        <v>32556141.600000016</v>
      </c>
      <c r="CA34" s="60">
        <v>-142964.60717426726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-556256.99</v>
      </c>
      <c r="CJ34" s="60">
        <v>-556256.99</v>
      </c>
      <c r="CK34" s="60">
        <v>0</v>
      </c>
      <c r="CL34" s="60">
        <v>113567860.82444283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5236776.5700000022</v>
      </c>
      <c r="E35" s="60">
        <v>4675715.5</v>
      </c>
      <c r="F35" s="60">
        <v>46158785.859999999</v>
      </c>
      <c r="G35" s="60">
        <v>-41483070.359999999</v>
      </c>
      <c r="H35" s="60">
        <v>0</v>
      </c>
      <c r="I35" s="60">
        <v>561076.58000000194</v>
      </c>
      <c r="J35" s="60">
        <v>-11295133.02</v>
      </c>
      <c r="K35" s="60">
        <v>-34331916.68</v>
      </c>
      <c r="L35" s="60">
        <v>23036783.66</v>
      </c>
      <c r="M35" s="60">
        <v>11856209.600000001</v>
      </c>
      <c r="N35" s="60">
        <v>29639218.469999999</v>
      </c>
      <c r="O35" s="60">
        <v>-17783008.869999997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-15.509999999999998</v>
      </c>
      <c r="AN35" s="60">
        <v>-61.32</v>
      </c>
      <c r="AO35" s="60">
        <v>45.81</v>
      </c>
      <c r="AP35" s="60">
        <v>0</v>
      </c>
      <c r="AQ35" s="60">
        <v>0</v>
      </c>
      <c r="AR35" s="60">
        <v>0</v>
      </c>
      <c r="AS35" s="60">
        <v>-29516792.31000001</v>
      </c>
      <c r="AT35" s="60">
        <v>-5410621.8500000015</v>
      </c>
      <c r="AU35" s="60">
        <v>-23564894.359999999</v>
      </c>
      <c r="AV35" s="60">
        <v>18154272.509999998</v>
      </c>
      <c r="AW35" s="60">
        <v>-23851917.24000001</v>
      </c>
      <c r="AX35" s="60">
        <v>-78599677.470000058</v>
      </c>
      <c r="AY35" s="60">
        <v>-272180673.17000008</v>
      </c>
      <c r="AZ35" s="60">
        <v>-319389886.17000002</v>
      </c>
      <c r="BA35" s="60">
        <v>-316546265</v>
      </c>
      <c r="BB35" s="60">
        <v>0</v>
      </c>
      <c r="BC35" s="60">
        <v>363755478</v>
      </c>
      <c r="BD35" s="60">
        <v>193580995.70000002</v>
      </c>
      <c r="BE35" s="60">
        <v>54747760.230000049</v>
      </c>
      <c r="BF35" s="60">
        <v>188132826.15000004</v>
      </c>
      <c r="BG35" s="60">
        <v>208223750.15000004</v>
      </c>
      <c r="BH35" s="60">
        <v>231338927</v>
      </c>
      <c r="BI35" s="60">
        <v>0</v>
      </c>
      <c r="BJ35" s="60">
        <v>-251429851</v>
      </c>
      <c r="BK35" s="60">
        <v>-133385065.91999999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-150020.26999999955</v>
      </c>
      <c r="BT35" s="60">
        <v>-5478377.5099999998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5328357.24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-104232.95000000001</v>
      </c>
      <c r="CJ35" s="60">
        <v>-104232.95000000001</v>
      </c>
      <c r="CK35" s="60">
        <v>0</v>
      </c>
      <c r="CL35" s="60">
        <v>-24280015.74000001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-2277208</v>
      </c>
      <c r="E36" s="60">
        <v>682782</v>
      </c>
      <c r="F36" s="60">
        <v>682782</v>
      </c>
      <c r="G36" s="60">
        <v>0</v>
      </c>
      <c r="H36" s="60">
        <v>0</v>
      </c>
      <c r="I36" s="60">
        <v>-558214</v>
      </c>
      <c r="J36" s="60">
        <v>-558214</v>
      </c>
      <c r="K36" s="60">
        <v>-558214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-2401776</v>
      </c>
      <c r="T36" s="60">
        <v>-2401776</v>
      </c>
      <c r="U36" s="60">
        <v>-2401776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-660456</v>
      </c>
      <c r="AT36" s="60">
        <v>-15</v>
      </c>
      <c r="AU36" s="60">
        <v>-15</v>
      </c>
      <c r="AV36" s="60">
        <v>0</v>
      </c>
      <c r="AW36" s="60">
        <v>-660441</v>
      </c>
      <c r="AX36" s="60">
        <v>-660441</v>
      </c>
      <c r="AY36" s="60">
        <v>-660441</v>
      </c>
      <c r="AZ36" s="60">
        <v>-17283</v>
      </c>
      <c r="BA36" s="60">
        <v>-898475</v>
      </c>
      <c r="BB36" s="60">
        <v>0</v>
      </c>
      <c r="BC36" s="60">
        <v>255317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-2937664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298648380.23053718</v>
      </c>
      <c r="E37" s="60">
        <v>253755848.23000008</v>
      </c>
      <c r="F37" s="60">
        <v>590091557.58000004</v>
      </c>
      <c r="G37" s="60">
        <v>-336335709.34999996</v>
      </c>
      <c r="H37" s="60">
        <v>0</v>
      </c>
      <c r="I37" s="60">
        <v>-36517994.209999949</v>
      </c>
      <c r="J37" s="60">
        <v>-134381481.57999992</v>
      </c>
      <c r="K37" s="60">
        <v>-490338491.42999995</v>
      </c>
      <c r="L37" s="60">
        <v>355957009.85000002</v>
      </c>
      <c r="M37" s="60">
        <v>97863487.369999975</v>
      </c>
      <c r="N37" s="60">
        <v>247349641.41999999</v>
      </c>
      <c r="O37" s="60">
        <v>-149486154.05000001</v>
      </c>
      <c r="P37" s="60">
        <v>0</v>
      </c>
      <c r="Q37" s="60">
        <v>0</v>
      </c>
      <c r="R37" s="60">
        <v>0</v>
      </c>
      <c r="S37" s="60">
        <v>6981786.4100000001</v>
      </c>
      <c r="T37" s="60">
        <v>6981786.4100000001</v>
      </c>
      <c r="U37" s="60">
        <v>0</v>
      </c>
      <c r="V37" s="60">
        <v>6981786.4100000001</v>
      </c>
      <c r="W37" s="60">
        <v>0</v>
      </c>
      <c r="X37" s="60">
        <v>0</v>
      </c>
      <c r="Y37" s="60">
        <v>0</v>
      </c>
      <c r="Z37" s="60">
        <v>74428739.80053702</v>
      </c>
      <c r="AA37" s="60">
        <v>74428739.80053702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-6893.14</v>
      </c>
      <c r="AO37" s="60">
        <v>0</v>
      </c>
      <c r="AP37" s="60">
        <v>0</v>
      </c>
      <c r="AQ37" s="60">
        <v>0</v>
      </c>
      <c r="AR37" s="60">
        <v>6893.14</v>
      </c>
      <c r="AS37" s="60">
        <v>-218168915.28387728</v>
      </c>
      <c r="AT37" s="60">
        <v>-32533514.690000001</v>
      </c>
      <c r="AU37" s="60">
        <v>-37726423.240000002</v>
      </c>
      <c r="AV37" s="60">
        <v>5192908.55</v>
      </c>
      <c r="AW37" s="60">
        <v>-90195859.530000269</v>
      </c>
      <c r="AX37" s="60">
        <v>-158248922.82000029</v>
      </c>
      <c r="AY37" s="60">
        <v>-816148765.62000024</v>
      </c>
      <c r="AZ37" s="60">
        <v>-804993605.80000019</v>
      </c>
      <c r="BA37" s="60">
        <v>-469219362.72999996</v>
      </c>
      <c r="BB37" s="60">
        <v>0</v>
      </c>
      <c r="BC37" s="60">
        <v>458064202.90999997</v>
      </c>
      <c r="BD37" s="60">
        <v>657899842.79999995</v>
      </c>
      <c r="BE37" s="60">
        <v>68053063.290000021</v>
      </c>
      <c r="BF37" s="60">
        <v>336884229.24000001</v>
      </c>
      <c r="BG37" s="60">
        <v>417887159.64999998</v>
      </c>
      <c r="BH37" s="60">
        <v>108073635.55</v>
      </c>
      <c r="BI37" s="60">
        <v>0</v>
      </c>
      <c r="BJ37" s="60">
        <v>-189076565.96000001</v>
      </c>
      <c r="BK37" s="60">
        <v>-268831165.94999999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-95439541.063877016</v>
      </c>
      <c r="BT37" s="60">
        <v>-71023882.430000007</v>
      </c>
      <c r="BU37" s="60">
        <v>-21002902.507856287</v>
      </c>
      <c r="BV37" s="60">
        <v>-870818.83051233715</v>
      </c>
      <c r="BW37" s="60">
        <v>0</v>
      </c>
      <c r="BX37" s="60">
        <v>-2371063.4786780025</v>
      </c>
      <c r="BY37" s="60">
        <v>-6342041.7350774482</v>
      </c>
      <c r="BZ37" s="60">
        <v>18626604.77</v>
      </c>
      <c r="CA37" s="60">
        <v>-12455436.851752954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80479464.946659893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6357105.0799999991</v>
      </c>
      <c r="E38" s="60">
        <v>3456416.17</v>
      </c>
      <c r="F38" s="60">
        <v>3456416.17</v>
      </c>
      <c r="G38" s="60">
        <v>0</v>
      </c>
      <c r="H38" s="60">
        <v>0</v>
      </c>
      <c r="I38" s="60">
        <v>2024096.0899999989</v>
      </c>
      <c r="J38" s="60">
        <v>2024096.0899999989</v>
      </c>
      <c r="K38" s="60">
        <v>-3389134.99</v>
      </c>
      <c r="L38" s="60">
        <v>5413231.0799999991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876592.82</v>
      </c>
      <c r="AA38" s="60">
        <v>798477.39</v>
      </c>
      <c r="AB38" s="60">
        <v>35632.520000000004</v>
      </c>
      <c r="AC38" s="60">
        <v>48800.47</v>
      </c>
      <c r="AD38" s="60">
        <v>-6317.56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-8508303.3100000024</v>
      </c>
      <c r="AT38" s="60">
        <v>-858439.92999999993</v>
      </c>
      <c r="AU38" s="60">
        <v>-860539.92999999993</v>
      </c>
      <c r="AV38" s="60">
        <v>2100</v>
      </c>
      <c r="AW38" s="60">
        <v>-2772802.0800000024</v>
      </c>
      <c r="AX38" s="60">
        <v>-2743522.7300000023</v>
      </c>
      <c r="AY38" s="60">
        <v>-15504146.719999999</v>
      </c>
      <c r="AZ38" s="60">
        <v>-38785655.480000004</v>
      </c>
      <c r="BA38" s="60">
        <v>4451995.59</v>
      </c>
      <c r="BB38" s="60">
        <v>0</v>
      </c>
      <c r="BC38" s="60">
        <v>18829513.170000002</v>
      </c>
      <c r="BD38" s="60">
        <v>12760623.989999996</v>
      </c>
      <c r="BE38" s="60">
        <v>-29279.35</v>
      </c>
      <c r="BF38" s="60">
        <v>24537.18</v>
      </c>
      <c r="BG38" s="60">
        <v>56727.08</v>
      </c>
      <c r="BH38" s="60">
        <v>-2389.94</v>
      </c>
      <c r="BI38" s="60">
        <v>0</v>
      </c>
      <c r="BJ38" s="60">
        <v>-29799.96</v>
      </c>
      <c r="BK38" s="60">
        <v>-53816.53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-4813055.45</v>
      </c>
      <c r="BT38" s="60">
        <v>-1013950.0399999999</v>
      </c>
      <c r="BU38" s="60">
        <v>-2176540.56</v>
      </c>
      <c r="BV38" s="60">
        <v>-447967.72999999992</v>
      </c>
      <c r="BW38" s="60">
        <v>0</v>
      </c>
      <c r="BX38" s="60">
        <v>-99499.31</v>
      </c>
      <c r="BY38" s="60">
        <v>-155007.56</v>
      </c>
      <c r="BZ38" s="60">
        <v>0</v>
      </c>
      <c r="CA38" s="60">
        <v>-920090.25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-64005.85</v>
      </c>
      <c r="CJ38" s="60">
        <v>-64005.85</v>
      </c>
      <c r="CK38" s="60">
        <v>0</v>
      </c>
      <c r="CL38" s="60">
        <v>-2151198.2300000032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32832148.569107983</v>
      </c>
      <c r="E39" s="60">
        <v>15827682.100000001</v>
      </c>
      <c r="F39" s="60">
        <v>59190535.829999998</v>
      </c>
      <c r="G39" s="60">
        <v>-43362853.729999997</v>
      </c>
      <c r="H39" s="60">
        <v>0</v>
      </c>
      <c r="I39" s="60">
        <v>-3666467.2900000177</v>
      </c>
      <c r="J39" s="60">
        <v>-12975112.63000001</v>
      </c>
      <c r="K39" s="60">
        <v>-50827847.940000005</v>
      </c>
      <c r="L39" s="60">
        <v>37852735.309999995</v>
      </c>
      <c r="M39" s="60">
        <v>9308645.3399999924</v>
      </c>
      <c r="N39" s="60">
        <v>35478301.729999997</v>
      </c>
      <c r="O39" s="60">
        <v>-26169656.390000004</v>
      </c>
      <c r="P39" s="60">
        <v>0</v>
      </c>
      <c r="Q39" s="60">
        <v>0</v>
      </c>
      <c r="R39" s="60">
        <v>0</v>
      </c>
      <c r="S39" s="60">
        <v>-10909742.539999999</v>
      </c>
      <c r="T39" s="60">
        <v>-32361845.100000001</v>
      </c>
      <c r="U39" s="60">
        <v>-73717923.989999995</v>
      </c>
      <c r="V39" s="60">
        <v>41356078.889999993</v>
      </c>
      <c r="W39" s="60">
        <v>21452102.560000002</v>
      </c>
      <c r="X39" s="60">
        <v>53343153.560000002</v>
      </c>
      <c r="Y39" s="60">
        <v>-31891051</v>
      </c>
      <c r="Z39" s="60">
        <v>31580676.299107999</v>
      </c>
      <c r="AA39" s="60">
        <v>34933285.102764003</v>
      </c>
      <c r="AB39" s="60">
        <v>3140747.3324619997</v>
      </c>
      <c r="AC39" s="60">
        <v>-6915112.8319860008</v>
      </c>
      <c r="AD39" s="60">
        <v>235128.03036999999</v>
      </c>
      <c r="AE39" s="60">
        <v>0</v>
      </c>
      <c r="AF39" s="60">
        <v>186628.66549800002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-26500246.095425792</v>
      </c>
      <c r="AT39" s="60">
        <v>-4978573.7900000028</v>
      </c>
      <c r="AU39" s="60">
        <v>-19094526.48</v>
      </c>
      <c r="AV39" s="60">
        <v>14115952.689999998</v>
      </c>
      <c r="AW39" s="60">
        <v>-20068677.529999793</v>
      </c>
      <c r="AX39" s="60">
        <v>-80960206.099999905</v>
      </c>
      <c r="AY39" s="60">
        <v>-451344847.88</v>
      </c>
      <c r="AZ39" s="60">
        <v>-265477983.14999998</v>
      </c>
      <c r="BA39" s="60">
        <v>-494935688.73000002</v>
      </c>
      <c r="BB39" s="60">
        <v>0</v>
      </c>
      <c r="BC39" s="60">
        <v>309068824</v>
      </c>
      <c r="BD39" s="60">
        <v>370384641.78000009</v>
      </c>
      <c r="BE39" s="60">
        <v>60891528.570000112</v>
      </c>
      <c r="BF39" s="60">
        <v>350222726.00000012</v>
      </c>
      <c r="BG39" s="60">
        <v>148200633.23000002</v>
      </c>
      <c r="BH39" s="60">
        <v>445297562.62000006</v>
      </c>
      <c r="BI39" s="60">
        <v>0</v>
      </c>
      <c r="BJ39" s="60">
        <v>-243275469.84999999</v>
      </c>
      <c r="BK39" s="60">
        <v>-289331197.43000001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-1439898.9454259996</v>
      </c>
      <c r="BT39" s="60">
        <v>-6546928.342522</v>
      </c>
      <c r="BU39" s="60">
        <v>-1040521.0372260001</v>
      </c>
      <c r="BV39" s="60">
        <v>-1532438.5484099998</v>
      </c>
      <c r="BW39" s="60">
        <v>0</v>
      </c>
      <c r="BX39" s="60">
        <v>-149951.81431999998</v>
      </c>
      <c r="BY39" s="60">
        <v>-876696.0574680001</v>
      </c>
      <c r="BZ39" s="60">
        <v>8706722.8600000013</v>
      </c>
      <c r="CA39" s="60">
        <v>-86.005480000000006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-13095.83</v>
      </c>
      <c r="CJ39" s="60">
        <v>-13095.83</v>
      </c>
      <c r="CK39" s="60">
        <v>0</v>
      </c>
      <c r="CL39" s="60">
        <v>6331902.4736821912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10665699.863150245</v>
      </c>
      <c r="E41" s="60">
        <v>12693046.839995187</v>
      </c>
      <c r="F41" s="60">
        <v>16676058.959995186</v>
      </c>
      <c r="G41" s="60">
        <v>-3983012.12</v>
      </c>
      <c r="H41" s="60">
        <v>0</v>
      </c>
      <c r="I41" s="60">
        <v>-2124842.1199999987</v>
      </c>
      <c r="J41" s="60">
        <v>-2446820.7299999986</v>
      </c>
      <c r="K41" s="60">
        <v>-16808914.919999998</v>
      </c>
      <c r="L41" s="60">
        <v>14362094.189999999</v>
      </c>
      <c r="M41" s="60">
        <v>321978.60999999987</v>
      </c>
      <c r="N41" s="60">
        <v>4005027.1399999997</v>
      </c>
      <c r="O41" s="60">
        <v>-3683048.53</v>
      </c>
      <c r="P41" s="60">
        <v>0</v>
      </c>
      <c r="Q41" s="60">
        <v>0</v>
      </c>
      <c r="R41" s="60">
        <v>0</v>
      </c>
      <c r="S41" s="60">
        <v>-1299518.9100000001</v>
      </c>
      <c r="T41" s="60">
        <v>-1760315.4300000002</v>
      </c>
      <c r="U41" s="60">
        <v>-1760315.4300000002</v>
      </c>
      <c r="V41" s="60">
        <v>0</v>
      </c>
      <c r="W41" s="60">
        <v>460796.51999999996</v>
      </c>
      <c r="X41" s="60">
        <v>460796.51999999996</v>
      </c>
      <c r="Y41" s="60">
        <v>0</v>
      </c>
      <c r="Z41" s="60">
        <v>1395549.6431550568</v>
      </c>
      <c r="AA41" s="60">
        <v>1395549.6431550568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1464.41</v>
      </c>
      <c r="AN41" s="60">
        <v>1464.41</v>
      </c>
      <c r="AO41" s="60">
        <v>0</v>
      </c>
      <c r="AP41" s="60">
        <v>0</v>
      </c>
      <c r="AQ41" s="60">
        <v>0</v>
      </c>
      <c r="AR41" s="60">
        <v>0</v>
      </c>
      <c r="AS41" s="60">
        <v>-32030401.03999998</v>
      </c>
      <c r="AT41" s="60">
        <v>-789692.45000000007</v>
      </c>
      <c r="AU41" s="60">
        <v>-1244305.81</v>
      </c>
      <c r="AV41" s="60">
        <v>454613.36</v>
      </c>
      <c r="AW41" s="60">
        <v>-12483483.299999982</v>
      </c>
      <c r="AX41" s="60">
        <v>-19787629.659999982</v>
      </c>
      <c r="AY41" s="60">
        <v>-101295424.52999999</v>
      </c>
      <c r="AZ41" s="60">
        <v>-30579919.329999991</v>
      </c>
      <c r="BA41" s="60">
        <v>-195133016.83000001</v>
      </c>
      <c r="BB41" s="60">
        <v>0</v>
      </c>
      <c r="BC41" s="60">
        <v>124417511.63000001</v>
      </c>
      <c r="BD41" s="60">
        <v>81507794.870000005</v>
      </c>
      <c r="BE41" s="60">
        <v>7304146.3599999994</v>
      </c>
      <c r="BF41" s="60">
        <v>32670789.690000005</v>
      </c>
      <c r="BG41" s="60">
        <v>4436316.8100000005</v>
      </c>
      <c r="BH41" s="60">
        <v>68070135.170000002</v>
      </c>
      <c r="BI41" s="60">
        <v>0</v>
      </c>
      <c r="BJ41" s="60">
        <v>-39835662.289999999</v>
      </c>
      <c r="BK41" s="60">
        <v>-25366643.330000006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-18757225.289999999</v>
      </c>
      <c r="BT41" s="60">
        <v>-4239189.87</v>
      </c>
      <c r="BU41" s="60">
        <v>-8688725.6799999997</v>
      </c>
      <c r="BV41" s="60">
        <v>-2831932.99</v>
      </c>
      <c r="BW41" s="60">
        <v>0</v>
      </c>
      <c r="BX41" s="60">
        <v>-2392743.4899999998</v>
      </c>
      <c r="BY41" s="60">
        <v>-1433494.4700000002</v>
      </c>
      <c r="BZ41" s="60">
        <v>828861.21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-21364701.176849738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6945335.5540782325</v>
      </c>
      <c r="E42" s="60">
        <v>3448471.01</v>
      </c>
      <c r="F42" s="60">
        <v>4052138.96</v>
      </c>
      <c r="G42" s="60">
        <v>-603667.94999999995</v>
      </c>
      <c r="H42" s="60">
        <v>0</v>
      </c>
      <c r="I42" s="60">
        <v>-569237.01999999909</v>
      </c>
      <c r="J42" s="60">
        <v>-569325.49999999907</v>
      </c>
      <c r="K42" s="60">
        <v>-4249003.129999999</v>
      </c>
      <c r="L42" s="60">
        <v>3679677.63</v>
      </c>
      <c r="M42" s="60">
        <v>88.47999999999999</v>
      </c>
      <c r="N42" s="60">
        <v>88.47999999999999</v>
      </c>
      <c r="O42" s="60">
        <v>0</v>
      </c>
      <c r="P42" s="60">
        <v>0</v>
      </c>
      <c r="Q42" s="60">
        <v>0</v>
      </c>
      <c r="R42" s="60">
        <v>0</v>
      </c>
      <c r="S42" s="60">
        <v>390761.20999999996</v>
      </c>
      <c r="T42" s="60">
        <v>390761.20999999996</v>
      </c>
      <c r="U42" s="60">
        <v>-6628073</v>
      </c>
      <c r="V42" s="60">
        <v>7018834.21</v>
      </c>
      <c r="W42" s="60">
        <v>0</v>
      </c>
      <c r="X42" s="60">
        <v>0</v>
      </c>
      <c r="Y42" s="60">
        <v>0</v>
      </c>
      <c r="Z42" s="60">
        <v>3675340.3540782318</v>
      </c>
      <c r="AA42" s="60">
        <v>2190832.6764401793</v>
      </c>
      <c r="AB42" s="60">
        <v>1401399.848804831</v>
      </c>
      <c r="AC42" s="60">
        <v>76470.813753570517</v>
      </c>
      <c r="AD42" s="60">
        <v>6637.0150796512062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-6339148.5470672846</v>
      </c>
      <c r="AT42" s="60">
        <v>-454726.39</v>
      </c>
      <c r="AU42" s="60">
        <v>-454726.39</v>
      </c>
      <c r="AV42" s="60">
        <v>0</v>
      </c>
      <c r="AW42" s="60">
        <v>-4347661.3799999952</v>
      </c>
      <c r="AX42" s="60">
        <v>-4347661.3799999952</v>
      </c>
      <c r="AY42" s="60">
        <v>-18340588.309999995</v>
      </c>
      <c r="AZ42" s="60">
        <v>-28766997</v>
      </c>
      <c r="BA42" s="60">
        <v>-3433667.74</v>
      </c>
      <c r="BB42" s="60">
        <v>0</v>
      </c>
      <c r="BC42" s="60">
        <v>13860076.430000005</v>
      </c>
      <c r="BD42" s="60">
        <v>13992926.93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-1452680.1570672898</v>
      </c>
      <c r="BT42" s="60">
        <v>-686656.64000000036</v>
      </c>
      <c r="BU42" s="60">
        <v>-416644.63964537397</v>
      </c>
      <c r="BV42" s="60">
        <v>-290613.50283550686</v>
      </c>
      <c r="BW42" s="60">
        <v>0</v>
      </c>
      <c r="BX42" s="60">
        <v>-33073.026628036692</v>
      </c>
      <c r="BY42" s="60">
        <v>-25705.37795837189</v>
      </c>
      <c r="BZ42" s="60">
        <v>13.030000000000008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-84080.62</v>
      </c>
      <c r="CJ42" s="60">
        <v>-84080.62</v>
      </c>
      <c r="CK42" s="60">
        <v>0</v>
      </c>
      <c r="CL42" s="60">
        <v>606187.00701094791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4295707.37</v>
      </c>
      <c r="E43" s="60">
        <v>-3337691.16</v>
      </c>
      <c r="F43" s="60">
        <v>-3337691.16</v>
      </c>
      <c r="G43" s="60">
        <v>0</v>
      </c>
      <c r="H43" s="60">
        <v>0</v>
      </c>
      <c r="I43" s="60">
        <v>7696751.1299999999</v>
      </c>
      <c r="J43" s="60">
        <v>7990638.5800000001</v>
      </c>
      <c r="K43" s="60">
        <v>-2419680.0100000002</v>
      </c>
      <c r="L43" s="60">
        <v>10410318.59</v>
      </c>
      <c r="M43" s="60">
        <v>-293887.45</v>
      </c>
      <c r="N43" s="60">
        <v>205778.81</v>
      </c>
      <c r="O43" s="60">
        <v>-499666.26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-63352.6</v>
      </c>
      <c r="AN43" s="60">
        <v>-11133.74</v>
      </c>
      <c r="AO43" s="60">
        <v>0</v>
      </c>
      <c r="AP43" s="60">
        <v>0</v>
      </c>
      <c r="AQ43" s="60">
        <v>0</v>
      </c>
      <c r="AR43" s="60">
        <v>-52218.86</v>
      </c>
      <c r="AS43" s="60">
        <v>765422.79924308602</v>
      </c>
      <c r="AT43" s="60">
        <v>-5900909.7300000004</v>
      </c>
      <c r="AU43" s="60">
        <v>-5900909.7300000004</v>
      </c>
      <c r="AV43" s="60">
        <v>0</v>
      </c>
      <c r="AW43" s="60">
        <v>12511204.599999998</v>
      </c>
      <c r="AX43" s="60">
        <v>7055035.8299999982</v>
      </c>
      <c r="AY43" s="60">
        <v>-80341825.980000004</v>
      </c>
      <c r="AZ43" s="60">
        <v>-80341825.980000004</v>
      </c>
      <c r="BA43" s="60">
        <v>0</v>
      </c>
      <c r="BB43" s="60">
        <v>0</v>
      </c>
      <c r="BC43" s="60">
        <v>0</v>
      </c>
      <c r="BD43" s="60">
        <v>87396861.810000002</v>
      </c>
      <c r="BE43" s="60">
        <v>5456168.7699999996</v>
      </c>
      <c r="BF43" s="60">
        <v>25555128.93</v>
      </c>
      <c r="BG43" s="60">
        <v>25555128.93</v>
      </c>
      <c r="BH43" s="60">
        <v>0</v>
      </c>
      <c r="BI43" s="60">
        <v>0</v>
      </c>
      <c r="BJ43" s="60">
        <v>0</v>
      </c>
      <c r="BK43" s="60">
        <v>-20098960.16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-5844872.0707569113</v>
      </c>
      <c r="BT43" s="60">
        <v>-2156448.46</v>
      </c>
      <c r="BU43" s="60">
        <v>-2603222.2206213218</v>
      </c>
      <c r="BV43" s="60">
        <v>-1036477.5955754316</v>
      </c>
      <c r="BW43" s="60">
        <v>0</v>
      </c>
      <c r="BX43" s="60">
        <v>-8746.3958186147429</v>
      </c>
      <c r="BY43" s="60">
        <v>-54055.918741542577</v>
      </c>
      <c r="BZ43" s="60">
        <v>14078.52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5061130.1692430861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33100606.216065135</v>
      </c>
      <c r="E44" s="60">
        <v>287343.85000000056</v>
      </c>
      <c r="F44" s="60">
        <v>6412858.7100000009</v>
      </c>
      <c r="G44" s="60">
        <v>-6125514.8600000003</v>
      </c>
      <c r="H44" s="60">
        <v>0</v>
      </c>
      <c r="I44" s="60">
        <v>-1803656.62</v>
      </c>
      <c r="J44" s="60">
        <v>2215718.2599999998</v>
      </c>
      <c r="K44" s="60">
        <v>-4958812.08</v>
      </c>
      <c r="L44" s="60">
        <v>7174530.3399999999</v>
      </c>
      <c r="M44" s="60">
        <v>-4019374.88</v>
      </c>
      <c r="N44" s="60">
        <v>1956532.7199999997</v>
      </c>
      <c r="O44" s="60">
        <v>-5975907.5999999996</v>
      </c>
      <c r="P44" s="60">
        <v>0</v>
      </c>
      <c r="Q44" s="60">
        <v>0</v>
      </c>
      <c r="R44" s="60">
        <v>0</v>
      </c>
      <c r="S44" s="60">
        <v>-1392689</v>
      </c>
      <c r="T44" s="60">
        <v>-417745</v>
      </c>
      <c r="U44" s="60">
        <v>-5240324</v>
      </c>
      <c r="V44" s="60">
        <v>4822579</v>
      </c>
      <c r="W44" s="60">
        <v>-974944</v>
      </c>
      <c r="X44" s="60">
        <v>1015861</v>
      </c>
      <c r="Y44" s="60">
        <v>-1990805</v>
      </c>
      <c r="Z44" s="60">
        <v>36009607.986065134</v>
      </c>
      <c r="AA44" s="60">
        <v>27912103.116242889</v>
      </c>
      <c r="AB44" s="60">
        <v>0</v>
      </c>
      <c r="AC44" s="60">
        <v>0</v>
      </c>
      <c r="AD44" s="60">
        <v>422821.55041348166</v>
      </c>
      <c r="AE44" s="60">
        <v>0</v>
      </c>
      <c r="AF44" s="60">
        <v>0</v>
      </c>
      <c r="AG44" s="60">
        <v>0</v>
      </c>
      <c r="AH44" s="60">
        <v>0</v>
      </c>
      <c r="AI44" s="60">
        <v>7674683.3194087595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-11997215.359906869</v>
      </c>
      <c r="AT44" s="60">
        <v>-179576.11199999999</v>
      </c>
      <c r="AU44" s="60">
        <v>-200572.092</v>
      </c>
      <c r="AV44" s="60">
        <v>20995.98</v>
      </c>
      <c r="AW44" s="60">
        <v>-9318732.7279999964</v>
      </c>
      <c r="AX44" s="60">
        <v>-14468306.427999999</v>
      </c>
      <c r="AY44" s="60">
        <v>-39454337.057999998</v>
      </c>
      <c r="AZ44" s="60">
        <v>-33538578.057999998</v>
      </c>
      <c r="BA44" s="60">
        <v>-35731602</v>
      </c>
      <c r="BB44" s="60">
        <v>0</v>
      </c>
      <c r="BC44" s="60">
        <v>29815843</v>
      </c>
      <c r="BD44" s="60">
        <v>24986030.629999999</v>
      </c>
      <c r="BE44" s="60">
        <v>5149573.700000003</v>
      </c>
      <c r="BF44" s="60">
        <v>21511918.130000003</v>
      </c>
      <c r="BG44" s="60">
        <v>6824060.1299999999</v>
      </c>
      <c r="BH44" s="60">
        <v>30944526</v>
      </c>
      <c r="BI44" s="60">
        <v>0</v>
      </c>
      <c r="BJ44" s="60">
        <v>-16256668</v>
      </c>
      <c r="BK44" s="60">
        <v>-16362344.43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-2434906.809906872</v>
      </c>
      <c r="BT44" s="60">
        <v>-211465.18000000002</v>
      </c>
      <c r="BU44" s="60">
        <v>-1374064.9182247084</v>
      </c>
      <c r="BV44" s="60">
        <v>-1052038.6069133438</v>
      </c>
      <c r="BW44" s="60">
        <v>0</v>
      </c>
      <c r="BX44" s="60">
        <v>-8239.0325772979359</v>
      </c>
      <c r="BY44" s="60">
        <v>-156310.33219152215</v>
      </c>
      <c r="BZ44" s="60">
        <v>367211.26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-63999.71</v>
      </c>
      <c r="CJ44" s="60">
        <v>-63999.71</v>
      </c>
      <c r="CK44" s="60">
        <v>0</v>
      </c>
      <c r="CL44" s="60">
        <v>21103390.856158264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13444976.34</v>
      </c>
      <c r="E45" s="60">
        <v>9649299.2599999998</v>
      </c>
      <c r="F45" s="60">
        <v>9649299.2599999998</v>
      </c>
      <c r="G45" s="60">
        <v>0</v>
      </c>
      <c r="H45" s="60">
        <v>0</v>
      </c>
      <c r="I45" s="60">
        <v>-2196183.86</v>
      </c>
      <c r="J45" s="60">
        <v>-2196183.86</v>
      </c>
      <c r="K45" s="60">
        <v>-4784172.3</v>
      </c>
      <c r="L45" s="60">
        <v>2587988.44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5991860.9400000004</v>
      </c>
      <c r="AA45" s="60">
        <v>527003.92000000004</v>
      </c>
      <c r="AB45" s="60">
        <v>0</v>
      </c>
      <c r="AC45" s="60">
        <v>5021237.1400000006</v>
      </c>
      <c r="AD45" s="60">
        <v>441725.05000000005</v>
      </c>
      <c r="AE45" s="60">
        <v>0</v>
      </c>
      <c r="AF45" s="60">
        <v>0</v>
      </c>
      <c r="AG45" s="60">
        <v>0</v>
      </c>
      <c r="AH45" s="60">
        <v>1894.8300000000002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-12274071.433209319</v>
      </c>
      <c r="AT45" s="60">
        <v>-140575.32</v>
      </c>
      <c r="AU45" s="60">
        <v>-140575.32</v>
      </c>
      <c r="AV45" s="60">
        <v>0</v>
      </c>
      <c r="AW45" s="60">
        <v>-7438605.9999999963</v>
      </c>
      <c r="AX45" s="60">
        <v>-7438605.9999999963</v>
      </c>
      <c r="AY45" s="60">
        <v>-19851744.019999996</v>
      </c>
      <c r="AZ45" s="60">
        <v>-17755342.420000002</v>
      </c>
      <c r="BA45" s="60">
        <v>-25440742.739999998</v>
      </c>
      <c r="BB45" s="60">
        <v>0</v>
      </c>
      <c r="BC45" s="60">
        <v>23344341.140000001</v>
      </c>
      <c r="BD45" s="60">
        <v>12413138.02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-4694890.1132093221</v>
      </c>
      <c r="BT45" s="60">
        <v>-4563069.78</v>
      </c>
      <c r="BU45" s="60">
        <v>-55497.218343183908</v>
      </c>
      <c r="BV45" s="60">
        <v>-4824.6129919373607</v>
      </c>
      <c r="BW45" s="60">
        <v>0</v>
      </c>
      <c r="BX45" s="60">
        <v>-22864.472237674163</v>
      </c>
      <c r="BY45" s="60">
        <v>-35078.890966467479</v>
      </c>
      <c r="BZ45" s="60">
        <v>0</v>
      </c>
      <c r="CA45" s="60">
        <v>-13555.138670058064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1170904.9067906812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3028303.9499999997</v>
      </c>
      <c r="E48" s="60">
        <v>1859225.9</v>
      </c>
      <c r="F48" s="60">
        <v>1859225.9</v>
      </c>
      <c r="G48" s="60">
        <v>0</v>
      </c>
      <c r="H48" s="60">
        <v>0</v>
      </c>
      <c r="I48" s="60">
        <v>-117544.32999999984</v>
      </c>
      <c r="J48" s="60">
        <v>-117544.32999999984</v>
      </c>
      <c r="K48" s="60">
        <v>-1523574.3599999999</v>
      </c>
      <c r="L48" s="60">
        <v>1406030.03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325180.18</v>
      </c>
      <c r="T48" s="60">
        <v>325180.18</v>
      </c>
      <c r="U48" s="60">
        <v>-341728.10000000003</v>
      </c>
      <c r="V48" s="60">
        <v>666908.28</v>
      </c>
      <c r="W48" s="60">
        <v>0</v>
      </c>
      <c r="X48" s="60">
        <v>0</v>
      </c>
      <c r="Y48" s="60">
        <v>0</v>
      </c>
      <c r="Z48" s="60">
        <v>961166.94000000006</v>
      </c>
      <c r="AA48" s="60">
        <v>410241.28000000003</v>
      </c>
      <c r="AB48" s="60">
        <v>0</v>
      </c>
      <c r="AC48" s="60">
        <v>489178.88</v>
      </c>
      <c r="AD48" s="60">
        <v>61746.78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275.26</v>
      </c>
      <c r="AN48" s="60">
        <v>275.26</v>
      </c>
      <c r="AO48" s="60">
        <v>0</v>
      </c>
      <c r="AP48" s="60">
        <v>0</v>
      </c>
      <c r="AQ48" s="60">
        <v>0</v>
      </c>
      <c r="AR48" s="60">
        <v>0</v>
      </c>
      <c r="AS48" s="60">
        <v>-3170717.5300000012</v>
      </c>
      <c r="AT48" s="60">
        <v>-201388.14</v>
      </c>
      <c r="AU48" s="60">
        <v>-201388.14</v>
      </c>
      <c r="AV48" s="60">
        <v>0</v>
      </c>
      <c r="AW48" s="60">
        <v>-2853173.5700000012</v>
      </c>
      <c r="AX48" s="60">
        <v>-2853173.5700000012</v>
      </c>
      <c r="AY48" s="60">
        <v>-9128844.1800000016</v>
      </c>
      <c r="AZ48" s="60">
        <v>-18042907.850000001</v>
      </c>
      <c r="BA48" s="60">
        <v>-2069033</v>
      </c>
      <c r="BB48" s="60">
        <v>0</v>
      </c>
      <c r="BC48" s="60">
        <v>10983096.67</v>
      </c>
      <c r="BD48" s="60">
        <v>6275670.6100000003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-116155.82</v>
      </c>
      <c r="BT48" s="60">
        <v>-37806.720000000001</v>
      </c>
      <c r="BU48" s="60">
        <v>-4589.6100000000006</v>
      </c>
      <c r="BV48" s="60">
        <v>-7873.8099999999995</v>
      </c>
      <c r="BW48" s="60">
        <v>0</v>
      </c>
      <c r="BX48" s="60">
        <v>-111.39</v>
      </c>
      <c r="BY48" s="60">
        <v>-1774.58</v>
      </c>
      <c r="BZ48" s="60">
        <v>0</v>
      </c>
      <c r="CA48" s="60">
        <v>-63999.71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-142413.58000000147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113970799.04000002</v>
      </c>
      <c r="E49" s="60">
        <v>34590771.859999999</v>
      </c>
      <c r="F49" s="60">
        <v>38651610.380000003</v>
      </c>
      <c r="G49" s="60">
        <v>-4060838.52</v>
      </c>
      <c r="H49" s="60">
        <v>0</v>
      </c>
      <c r="I49" s="60">
        <v>57481892.250000007</v>
      </c>
      <c r="J49" s="60">
        <v>57482631.360000007</v>
      </c>
      <c r="K49" s="60">
        <v>-55164476.919999994</v>
      </c>
      <c r="L49" s="60">
        <v>112647108.28</v>
      </c>
      <c r="M49" s="60">
        <v>-739.11000000000013</v>
      </c>
      <c r="N49" s="60">
        <v>300.57</v>
      </c>
      <c r="O49" s="60">
        <v>-1039.68</v>
      </c>
      <c r="P49" s="60">
        <v>0</v>
      </c>
      <c r="Q49" s="60">
        <v>0</v>
      </c>
      <c r="R49" s="60">
        <v>0</v>
      </c>
      <c r="S49" s="60">
        <v>-1469484.5399999991</v>
      </c>
      <c r="T49" s="60">
        <v>-1469484.5399999991</v>
      </c>
      <c r="U49" s="60">
        <v>-8205766.5199999996</v>
      </c>
      <c r="V49" s="60">
        <v>6736281.9800000004</v>
      </c>
      <c r="W49" s="60">
        <v>0</v>
      </c>
      <c r="X49" s="60">
        <v>0</v>
      </c>
      <c r="Y49" s="60">
        <v>0</v>
      </c>
      <c r="Z49" s="60">
        <v>23367619.470000003</v>
      </c>
      <c r="AA49" s="60">
        <v>22599189.990000002</v>
      </c>
      <c r="AB49" s="60">
        <v>0</v>
      </c>
      <c r="AC49" s="60">
        <v>0</v>
      </c>
      <c r="AD49" s="60">
        <v>768429.4800000001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-147745122.98000002</v>
      </c>
      <c r="AT49" s="60">
        <v>-138829.68</v>
      </c>
      <c r="AU49" s="60">
        <v>-138829.68</v>
      </c>
      <c r="AV49" s="60">
        <v>0</v>
      </c>
      <c r="AW49" s="60">
        <v>-10000710.030000018</v>
      </c>
      <c r="AX49" s="60">
        <v>-10007711.840000018</v>
      </c>
      <c r="AY49" s="60">
        <v>-77498143.49000001</v>
      </c>
      <c r="AZ49" s="60">
        <v>-13884372.35</v>
      </c>
      <c r="BA49" s="60">
        <v>-118589163.95</v>
      </c>
      <c r="BB49" s="60">
        <v>0</v>
      </c>
      <c r="BC49" s="60">
        <v>54975392.809999995</v>
      </c>
      <c r="BD49" s="60">
        <v>67490431.649999991</v>
      </c>
      <c r="BE49" s="60">
        <v>7001.8099999999986</v>
      </c>
      <c r="BF49" s="60">
        <v>13662.97</v>
      </c>
      <c r="BG49" s="60">
        <v>0</v>
      </c>
      <c r="BH49" s="60">
        <v>23988.14</v>
      </c>
      <c r="BI49" s="60">
        <v>0</v>
      </c>
      <c r="BJ49" s="60">
        <v>-10325.17</v>
      </c>
      <c r="BK49" s="60">
        <v>-6661.1600000000008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-137118538.11000001</v>
      </c>
      <c r="BT49" s="60">
        <v>-129727169.72000001</v>
      </c>
      <c r="BU49" s="60">
        <v>-5828472.6799999997</v>
      </c>
      <c r="BV49" s="60">
        <v>-71661.36</v>
      </c>
      <c r="BW49" s="60">
        <v>0</v>
      </c>
      <c r="BX49" s="60">
        <v>-8473.2199999999993</v>
      </c>
      <c r="BY49" s="60">
        <v>-1250615.0399999998</v>
      </c>
      <c r="BZ49" s="60">
        <v>184.77</v>
      </c>
      <c r="CA49" s="60">
        <v>-232330.86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-487045.16000000003</v>
      </c>
      <c r="CJ49" s="60">
        <v>-487045.16000000003</v>
      </c>
      <c r="CK49" s="60">
        <v>0</v>
      </c>
      <c r="CL49" s="60">
        <v>-33774323.939999998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-2491975.8399999989</v>
      </c>
      <c r="E50" s="60">
        <v>9674846.8299999982</v>
      </c>
      <c r="F50" s="60">
        <v>68549731.420000002</v>
      </c>
      <c r="G50" s="60">
        <v>-58874884.590000004</v>
      </c>
      <c r="H50" s="60">
        <v>0</v>
      </c>
      <c r="I50" s="60">
        <v>-3515215.1199999973</v>
      </c>
      <c r="J50" s="60">
        <v>-8408635.6299999952</v>
      </c>
      <c r="K50" s="60">
        <v>-54716970.939999998</v>
      </c>
      <c r="L50" s="60">
        <v>46308335.310000002</v>
      </c>
      <c r="M50" s="60">
        <v>4893420.5099999979</v>
      </c>
      <c r="N50" s="60">
        <v>46278846.449999996</v>
      </c>
      <c r="O50" s="60">
        <v>-41385425.939999998</v>
      </c>
      <c r="P50" s="60">
        <v>0</v>
      </c>
      <c r="Q50" s="60">
        <v>0</v>
      </c>
      <c r="R50" s="60">
        <v>0</v>
      </c>
      <c r="S50" s="60">
        <v>-10765599.24</v>
      </c>
      <c r="T50" s="60">
        <v>-6841827.4299999997</v>
      </c>
      <c r="U50" s="60">
        <v>-26503979.859999999</v>
      </c>
      <c r="V50" s="60">
        <v>19662152.43</v>
      </c>
      <c r="W50" s="60">
        <v>-3923771.8100000005</v>
      </c>
      <c r="X50" s="60">
        <v>14237610.439999999</v>
      </c>
      <c r="Y50" s="60">
        <v>-18161382.25</v>
      </c>
      <c r="Z50" s="60">
        <v>2113991.6900000004</v>
      </c>
      <c r="AA50" s="60">
        <v>1664519.2300000002</v>
      </c>
      <c r="AB50" s="60">
        <v>0</v>
      </c>
      <c r="AC50" s="60">
        <v>0</v>
      </c>
      <c r="AD50" s="60">
        <v>449472.46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-17251404.909999963</v>
      </c>
      <c r="AT50" s="60">
        <v>-107105.36000000034</v>
      </c>
      <c r="AU50" s="60">
        <v>-3064985.85</v>
      </c>
      <c r="AV50" s="60">
        <v>2957880.4899999998</v>
      </c>
      <c r="AW50" s="60">
        <v>3894319.4900000393</v>
      </c>
      <c r="AX50" s="60">
        <v>-11332144.119999975</v>
      </c>
      <c r="AY50" s="60">
        <v>-129357369.43999997</v>
      </c>
      <c r="AZ50" s="60">
        <v>-40730346.519999996</v>
      </c>
      <c r="BA50" s="60">
        <v>-182943830.13999999</v>
      </c>
      <c r="BB50" s="60">
        <v>0</v>
      </c>
      <c r="BC50" s="60">
        <v>94316807.219999999</v>
      </c>
      <c r="BD50" s="60">
        <v>118025225.31999999</v>
      </c>
      <c r="BE50" s="60">
        <v>15226463.610000014</v>
      </c>
      <c r="BF50" s="60">
        <v>119706712.81000002</v>
      </c>
      <c r="BG50" s="60">
        <v>28306906.300000001</v>
      </c>
      <c r="BH50" s="60">
        <v>181862781.81</v>
      </c>
      <c r="BI50" s="60">
        <v>0</v>
      </c>
      <c r="BJ50" s="60">
        <v>-90462975.299999997</v>
      </c>
      <c r="BK50" s="60">
        <v>-104480249.2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-20974619.330000002</v>
      </c>
      <c r="BT50" s="60">
        <v>-4501979.9800000004</v>
      </c>
      <c r="BU50" s="60">
        <v>-7920731.1799999997</v>
      </c>
      <c r="BV50" s="60">
        <v>-5504617.4699999997</v>
      </c>
      <c r="BW50" s="60">
        <v>0</v>
      </c>
      <c r="BX50" s="60">
        <v>-12197297.760000002</v>
      </c>
      <c r="BY50" s="60">
        <v>-555033.44000000006</v>
      </c>
      <c r="BZ50" s="60">
        <v>9705040.5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-63999.71</v>
      </c>
      <c r="CJ50" s="60">
        <v>-63999.71</v>
      </c>
      <c r="CK50" s="60">
        <v>0</v>
      </c>
      <c r="CL50" s="60">
        <v>-19743380.749999963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-1438385.6171086803</v>
      </c>
      <c r="E51" s="60">
        <v>1459535</v>
      </c>
      <c r="F51" s="60">
        <v>1459535</v>
      </c>
      <c r="G51" s="60">
        <v>0</v>
      </c>
      <c r="H51" s="60">
        <v>0</v>
      </c>
      <c r="I51" s="60">
        <v>-483574</v>
      </c>
      <c r="J51" s="60">
        <v>5719927.3700000001</v>
      </c>
      <c r="K51" s="60">
        <v>-2466025.88</v>
      </c>
      <c r="L51" s="60">
        <v>8185953.25</v>
      </c>
      <c r="M51" s="60">
        <v>-6203501.3700000001</v>
      </c>
      <c r="N51" s="60">
        <v>1079614.8799999999</v>
      </c>
      <c r="O51" s="60">
        <v>-7283116.25</v>
      </c>
      <c r="P51" s="60">
        <v>0</v>
      </c>
      <c r="Q51" s="60">
        <v>0</v>
      </c>
      <c r="R51" s="60">
        <v>0</v>
      </c>
      <c r="S51" s="60">
        <v>-2683065.08</v>
      </c>
      <c r="T51" s="60">
        <v>-2683065.08</v>
      </c>
      <c r="U51" s="60">
        <v>-2782445</v>
      </c>
      <c r="V51" s="60">
        <v>99379.92</v>
      </c>
      <c r="W51" s="60">
        <v>0</v>
      </c>
      <c r="X51" s="60">
        <v>0</v>
      </c>
      <c r="Y51" s="60">
        <v>0</v>
      </c>
      <c r="Z51" s="60">
        <v>268718.46289131965</v>
      </c>
      <c r="AA51" s="60">
        <v>268671.43318145804</v>
      </c>
      <c r="AB51" s="60">
        <v>0</v>
      </c>
      <c r="AC51" s="60">
        <v>0</v>
      </c>
      <c r="AD51" s="60">
        <v>47.029709861615807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-6294340.1861135727</v>
      </c>
      <c r="AT51" s="60">
        <v>-101040</v>
      </c>
      <c r="AU51" s="60">
        <v>-101040</v>
      </c>
      <c r="AV51" s="60">
        <v>0</v>
      </c>
      <c r="AW51" s="60">
        <v>-6164103.3200000003</v>
      </c>
      <c r="AX51" s="60">
        <v>-9074179.3200000003</v>
      </c>
      <c r="AY51" s="60">
        <v>-17663743.32</v>
      </c>
      <c r="AZ51" s="60">
        <v>-14580611.32</v>
      </c>
      <c r="BA51" s="60">
        <v>-13417761</v>
      </c>
      <c r="BB51" s="60">
        <v>0</v>
      </c>
      <c r="BC51" s="60">
        <v>10334629</v>
      </c>
      <c r="BD51" s="60">
        <v>8589564</v>
      </c>
      <c r="BE51" s="60">
        <v>2910076</v>
      </c>
      <c r="BF51" s="60">
        <v>9745996</v>
      </c>
      <c r="BG51" s="60">
        <v>436739.32</v>
      </c>
      <c r="BH51" s="60">
        <v>16674355.68</v>
      </c>
      <c r="BI51" s="60">
        <v>0</v>
      </c>
      <c r="BJ51" s="60">
        <v>-7365099</v>
      </c>
      <c r="BK51" s="60">
        <v>-6835920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-29196.866113572665</v>
      </c>
      <c r="BT51" s="60">
        <v>0</v>
      </c>
      <c r="BU51" s="60">
        <v>-456699.04191838432</v>
      </c>
      <c r="BV51" s="60">
        <v>-76688.644988188826</v>
      </c>
      <c r="BW51" s="60">
        <v>0</v>
      </c>
      <c r="BX51" s="60">
        <v>-71852.950932947322</v>
      </c>
      <c r="BY51" s="60">
        <v>-29492.417420942569</v>
      </c>
      <c r="BZ51" s="60">
        <v>620350.13</v>
      </c>
      <c r="CA51" s="60">
        <v>-14813.940853109634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-7732725.803222253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344283700.52999997</v>
      </c>
      <c r="E74" s="60">
        <v>300926340.38999999</v>
      </c>
      <c r="F74" s="60">
        <v>311697102.63</v>
      </c>
      <c r="G74" s="60">
        <v>-10770762.240000002</v>
      </c>
      <c r="H74" s="60">
        <v>0</v>
      </c>
      <c r="I74" s="60">
        <v>-5754810.1400000211</v>
      </c>
      <c r="J74" s="60">
        <v>-11485526.480000019</v>
      </c>
      <c r="K74" s="60">
        <v>-303782677.72000003</v>
      </c>
      <c r="L74" s="60">
        <v>292297151.24000001</v>
      </c>
      <c r="M74" s="60">
        <v>5730716.339999998</v>
      </c>
      <c r="N74" s="60">
        <v>8588668.2399999984</v>
      </c>
      <c r="O74" s="60">
        <v>-2857951.9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30966828.290000003</v>
      </c>
      <c r="AA74" s="60">
        <v>17087487.370000001</v>
      </c>
      <c r="AB74" s="60">
        <v>3286764.83</v>
      </c>
      <c r="AC74" s="60">
        <v>6947047.9800000004</v>
      </c>
      <c r="AD74" s="60">
        <v>2876247.37</v>
      </c>
      <c r="AE74" s="60">
        <v>0</v>
      </c>
      <c r="AF74" s="60">
        <v>0</v>
      </c>
      <c r="AG74" s="60">
        <v>0</v>
      </c>
      <c r="AH74" s="60">
        <v>769280.74</v>
      </c>
      <c r="AI74" s="60">
        <v>0</v>
      </c>
      <c r="AJ74" s="60">
        <v>18145341.990000002</v>
      </c>
      <c r="AK74" s="60">
        <v>17830714.120000001</v>
      </c>
      <c r="AL74" s="60">
        <v>314627.87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-467849689.89000124</v>
      </c>
      <c r="AT74" s="60">
        <v>-244579537.37</v>
      </c>
      <c r="AU74" s="60">
        <v>-246266865.69</v>
      </c>
      <c r="AV74" s="60">
        <v>1687328.3199999998</v>
      </c>
      <c r="AW74" s="60">
        <v>-119978674.9600012</v>
      </c>
      <c r="AX74" s="60">
        <v>-122720511.2400012</v>
      </c>
      <c r="AY74" s="60">
        <v>-1040764011.7400012</v>
      </c>
      <c r="AZ74" s="60">
        <v>-2425617532.8800006</v>
      </c>
      <c r="BA74" s="60">
        <v>-764613186.87000024</v>
      </c>
      <c r="BB74" s="60">
        <v>0</v>
      </c>
      <c r="BC74" s="60">
        <v>2149466708.0099998</v>
      </c>
      <c r="BD74" s="60">
        <v>918043500.5</v>
      </c>
      <c r="BE74" s="60">
        <v>2741836.2800000021</v>
      </c>
      <c r="BF74" s="60">
        <v>9933390.5600000024</v>
      </c>
      <c r="BG74" s="60">
        <v>18977461.130000003</v>
      </c>
      <c r="BH74" s="60">
        <v>11489134.919999998</v>
      </c>
      <c r="BI74" s="60">
        <v>0</v>
      </c>
      <c r="BJ74" s="60">
        <v>-20533205.489999998</v>
      </c>
      <c r="BK74" s="60">
        <v>-7191554.2800000003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-103291477.56</v>
      </c>
      <c r="BT74" s="60">
        <v>-70716708.719999999</v>
      </c>
      <c r="BU74" s="60">
        <v>-15439613.850000001</v>
      </c>
      <c r="BV74" s="60">
        <v>-3631720.1199999996</v>
      </c>
      <c r="BW74" s="60">
        <v>0</v>
      </c>
      <c r="BX74" s="60">
        <v>0</v>
      </c>
      <c r="BY74" s="60">
        <v>-1083649.47</v>
      </c>
      <c r="BZ74" s="60">
        <v>3010.4500000000003</v>
      </c>
      <c r="CA74" s="60">
        <v>-12422795.850000001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-123565989.36000127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47427374.161006644</v>
      </c>
      <c r="E75" s="60">
        <v>30732133.749999978</v>
      </c>
      <c r="F75" s="60">
        <v>72869184.62999998</v>
      </c>
      <c r="G75" s="60">
        <v>-42137050.880000003</v>
      </c>
      <c r="H75" s="60">
        <v>0</v>
      </c>
      <c r="I75" s="60">
        <v>9913776.9899999797</v>
      </c>
      <c r="J75" s="60">
        <v>18538673.969999984</v>
      </c>
      <c r="K75" s="60">
        <v>-70044152.340000004</v>
      </c>
      <c r="L75" s="60">
        <v>88582826.309999987</v>
      </c>
      <c r="M75" s="60">
        <v>-8624896.9800000042</v>
      </c>
      <c r="N75" s="60">
        <v>37042583.030000001</v>
      </c>
      <c r="O75" s="60">
        <v>-45667480.010000005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6781463.4210066851</v>
      </c>
      <c r="AA75" s="60">
        <v>2670437.3570855451</v>
      </c>
      <c r="AB75" s="60">
        <v>0</v>
      </c>
      <c r="AC75" s="60">
        <v>0</v>
      </c>
      <c r="AD75" s="60">
        <v>4111026.0639211405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-97995318.230463505</v>
      </c>
      <c r="AT75" s="60">
        <v>-5977060.5599999968</v>
      </c>
      <c r="AU75" s="60">
        <v>-13037078.909999996</v>
      </c>
      <c r="AV75" s="60">
        <v>7060018.3499999996</v>
      </c>
      <c r="AW75" s="60">
        <v>-27055104.481909916</v>
      </c>
      <c r="AX75" s="60">
        <v>-53990838.053271681</v>
      </c>
      <c r="AY75" s="60">
        <v>-220477497.63355964</v>
      </c>
      <c r="AZ75" s="60">
        <v>-142607454.14999998</v>
      </c>
      <c r="BA75" s="60">
        <v>-244486016.37</v>
      </c>
      <c r="BB75" s="60">
        <v>0</v>
      </c>
      <c r="BC75" s="60">
        <v>166615972.88644034</v>
      </c>
      <c r="BD75" s="60">
        <v>166486659.58028796</v>
      </c>
      <c r="BE75" s="60">
        <v>26935733.571361765</v>
      </c>
      <c r="BF75" s="60">
        <v>140876251.04361695</v>
      </c>
      <c r="BG75" s="60">
        <v>104558820.37</v>
      </c>
      <c r="BH75" s="60">
        <v>142778334.30000001</v>
      </c>
      <c r="BI75" s="60">
        <v>0</v>
      </c>
      <c r="BJ75" s="60">
        <v>-106460903.62638305</v>
      </c>
      <c r="BK75" s="60">
        <v>-113940517.47225519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-64963153.188553587</v>
      </c>
      <c r="BT75" s="60">
        <v>-26795727.16</v>
      </c>
      <c r="BU75" s="60">
        <v>-34671372.625995956</v>
      </c>
      <c r="BV75" s="60">
        <v>-16909306.413150754</v>
      </c>
      <c r="BW75" s="60">
        <v>0</v>
      </c>
      <c r="BX75" s="60">
        <v>0</v>
      </c>
      <c r="BY75" s="60">
        <v>-63558.509600993988</v>
      </c>
      <c r="BZ75" s="60">
        <v>13974635.250000002</v>
      </c>
      <c r="CA75" s="60">
        <v>-497823.72980587085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-50567944.06945686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295309301.89999998</v>
      </c>
      <c r="E76" s="60">
        <v>291646438</v>
      </c>
      <c r="F76" s="60">
        <v>307868343.76999998</v>
      </c>
      <c r="G76" s="60">
        <v>-16221905.77</v>
      </c>
      <c r="H76" s="60">
        <v>0</v>
      </c>
      <c r="I76" s="60">
        <v>-63494398.090000041</v>
      </c>
      <c r="J76" s="60">
        <v>-63488906.470000044</v>
      </c>
      <c r="K76" s="60">
        <v>-194110939.33000004</v>
      </c>
      <c r="L76" s="60">
        <v>130622032.86</v>
      </c>
      <c r="M76" s="60">
        <v>-5491.619999999999</v>
      </c>
      <c r="N76" s="60">
        <v>22163.64</v>
      </c>
      <c r="O76" s="60">
        <v>-27655.26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67157261.98999998</v>
      </c>
      <c r="AA76" s="60">
        <v>54867414.979999989</v>
      </c>
      <c r="AB76" s="60">
        <v>4265584.0899999989</v>
      </c>
      <c r="AC76" s="60">
        <v>6257989.1799999997</v>
      </c>
      <c r="AD76" s="60">
        <v>1766273.7400000002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-216656344.49000034</v>
      </c>
      <c r="AT76" s="60">
        <v>-69785679.869999975</v>
      </c>
      <c r="AU76" s="60">
        <v>-69927284.289999977</v>
      </c>
      <c r="AV76" s="60">
        <v>141604.41999999998</v>
      </c>
      <c r="AW76" s="60">
        <v>-76395038.190000355</v>
      </c>
      <c r="AX76" s="60">
        <v>-73936225.000000358</v>
      </c>
      <c r="AY76" s="60">
        <v>-731682138.36000001</v>
      </c>
      <c r="AZ76" s="60">
        <v>-537411915.48999989</v>
      </c>
      <c r="BA76" s="60">
        <v>-747206158.1099999</v>
      </c>
      <c r="BB76" s="60">
        <v>0</v>
      </c>
      <c r="BC76" s="60">
        <v>552935935.23999989</v>
      </c>
      <c r="BD76" s="60">
        <v>657745913.35999966</v>
      </c>
      <c r="BE76" s="60">
        <v>-2458813.1900000051</v>
      </c>
      <c r="BF76" s="60">
        <v>33644461.789999999</v>
      </c>
      <c r="BG76" s="60">
        <v>29676761.949999999</v>
      </c>
      <c r="BH76" s="60">
        <v>29392991.739999998</v>
      </c>
      <c r="BI76" s="60">
        <v>0</v>
      </c>
      <c r="BJ76" s="60">
        <v>-25425291.899999999</v>
      </c>
      <c r="BK76" s="60">
        <v>-36103274.980000004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-70475609.650000006</v>
      </c>
      <c r="BT76" s="60">
        <v>-56115827.230000012</v>
      </c>
      <c r="BU76" s="60">
        <v>-7927270.4500000011</v>
      </c>
      <c r="BV76" s="60">
        <v>-2036465.9700000004</v>
      </c>
      <c r="BW76" s="60">
        <v>0</v>
      </c>
      <c r="BX76" s="60">
        <v>0</v>
      </c>
      <c r="BY76" s="60">
        <v>-4396595.17</v>
      </c>
      <c r="BZ76" s="60">
        <v>549.17000000000007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-16.78</v>
      </c>
      <c r="CJ76" s="60">
        <v>-16.78</v>
      </c>
      <c r="CK76" s="60">
        <v>0</v>
      </c>
      <c r="CL76" s="60">
        <v>78652957.409999639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12297678.299999999</v>
      </c>
      <c r="E77" s="60">
        <v>9433203.7699999996</v>
      </c>
      <c r="F77" s="60">
        <v>10615498.629999999</v>
      </c>
      <c r="G77" s="60">
        <v>-1182294.8600000003</v>
      </c>
      <c r="H77" s="60">
        <v>0</v>
      </c>
      <c r="I77" s="60">
        <v>22338.030000000261</v>
      </c>
      <c r="J77" s="60">
        <v>22338.030000000261</v>
      </c>
      <c r="K77" s="60">
        <v>-5453637.3899999997</v>
      </c>
      <c r="L77" s="60">
        <v>5475975.4199999999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2142732.4699999997</v>
      </c>
      <c r="T77" s="60">
        <v>2142732.4699999997</v>
      </c>
      <c r="U77" s="60">
        <v>-1049519.79</v>
      </c>
      <c r="V77" s="60">
        <v>3192252.26</v>
      </c>
      <c r="W77" s="60">
        <v>0</v>
      </c>
      <c r="X77" s="60">
        <v>0</v>
      </c>
      <c r="Y77" s="60">
        <v>0</v>
      </c>
      <c r="Z77" s="60">
        <v>699404.03</v>
      </c>
      <c r="AA77" s="60">
        <v>593423.4</v>
      </c>
      <c r="AB77" s="60">
        <v>0</v>
      </c>
      <c r="AC77" s="60">
        <v>56432.26</v>
      </c>
      <c r="AD77" s="60">
        <v>49548.37000000001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-15083367.930000018</v>
      </c>
      <c r="AT77" s="60">
        <v>-6637816.040000001</v>
      </c>
      <c r="AU77" s="60">
        <v>-6638688.8900000006</v>
      </c>
      <c r="AV77" s="60">
        <v>872.85</v>
      </c>
      <c r="AW77" s="60">
        <v>-5081704.8700000178</v>
      </c>
      <c r="AX77" s="60">
        <v>-6036852.4100000188</v>
      </c>
      <c r="AY77" s="60">
        <v>-48486632.610000014</v>
      </c>
      <c r="AZ77" s="60">
        <v>-14079559.83</v>
      </c>
      <c r="BA77" s="60">
        <v>-71048669.100000009</v>
      </c>
      <c r="BB77" s="60">
        <v>0</v>
      </c>
      <c r="BC77" s="60">
        <v>36641596.319999993</v>
      </c>
      <c r="BD77" s="60">
        <v>42449780.199999996</v>
      </c>
      <c r="BE77" s="60">
        <v>955147.54000000097</v>
      </c>
      <c r="BF77" s="60">
        <v>5842405.6800000006</v>
      </c>
      <c r="BG77" s="60">
        <v>3699.4</v>
      </c>
      <c r="BH77" s="60">
        <v>10253842.15</v>
      </c>
      <c r="BI77" s="60">
        <v>0</v>
      </c>
      <c r="BJ77" s="60">
        <v>-4415135.87</v>
      </c>
      <c r="BK77" s="60">
        <v>-4887258.1399999997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-3363847.02</v>
      </c>
      <c r="BT77" s="60">
        <v>-3123115.66</v>
      </c>
      <c r="BU77" s="60">
        <v>-136311.93999999997</v>
      </c>
      <c r="BV77" s="60">
        <v>-25429.589999999993</v>
      </c>
      <c r="BW77" s="60">
        <v>0</v>
      </c>
      <c r="BX77" s="60">
        <v>0</v>
      </c>
      <c r="BY77" s="60">
        <v>-78989.83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-2785689.6300000194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7236325432.9064751</v>
      </c>
      <c r="E78" s="63">
        <v>5313979649.4799967</v>
      </c>
      <c r="F78" s="63">
        <v>12359157483.409992</v>
      </c>
      <c r="G78" s="63">
        <v>-7045177833.9300003</v>
      </c>
      <c r="H78" s="63">
        <v>0</v>
      </c>
      <c r="I78" s="63">
        <v>-545598571.31000054</v>
      </c>
      <c r="J78" s="63">
        <v>-1646114000.7200012</v>
      </c>
      <c r="K78" s="63">
        <v>-11594803561.440001</v>
      </c>
      <c r="L78" s="63">
        <v>9948689560.7200031</v>
      </c>
      <c r="M78" s="63">
        <v>1100515429.4099998</v>
      </c>
      <c r="N78" s="63">
        <v>6250907646.71</v>
      </c>
      <c r="O78" s="63">
        <v>-5150392217.3000002</v>
      </c>
      <c r="P78" s="63">
        <v>0</v>
      </c>
      <c r="Q78" s="63">
        <v>0</v>
      </c>
      <c r="R78" s="63">
        <v>0</v>
      </c>
      <c r="S78" s="63">
        <v>-194102648.38000005</v>
      </c>
      <c r="T78" s="63">
        <v>-398183910.60000014</v>
      </c>
      <c r="U78" s="63">
        <v>-1311605868.0299997</v>
      </c>
      <c r="V78" s="63">
        <v>913421957.42999983</v>
      </c>
      <c r="W78" s="63">
        <v>204081262.22</v>
      </c>
      <c r="X78" s="63">
        <v>638764866.92000008</v>
      </c>
      <c r="Y78" s="63">
        <v>-434683604.70000005</v>
      </c>
      <c r="Z78" s="63">
        <v>2633899933.9935489</v>
      </c>
      <c r="AA78" s="63">
        <v>1554197979.6773376</v>
      </c>
      <c r="AB78" s="63">
        <v>91469114.530400679</v>
      </c>
      <c r="AC78" s="63">
        <v>730637925.92837036</v>
      </c>
      <c r="AD78" s="63">
        <v>167578221.03575844</v>
      </c>
      <c r="AE78" s="63">
        <v>36250322.450076565</v>
      </c>
      <c r="AF78" s="63">
        <v>7545205.4498897986</v>
      </c>
      <c r="AG78" s="63">
        <v>44877101.329431362</v>
      </c>
      <c r="AH78" s="63">
        <v>-2499015.8199999998</v>
      </c>
      <c r="AI78" s="63">
        <v>3843079.4122848124</v>
      </c>
      <c r="AJ78" s="63">
        <v>5940980.8300000001</v>
      </c>
      <c r="AK78" s="63">
        <v>16027636.130000001</v>
      </c>
      <c r="AL78" s="63">
        <v>-10086655.300000001</v>
      </c>
      <c r="AM78" s="63">
        <v>22206088.292930003</v>
      </c>
      <c r="AN78" s="63">
        <v>112148972.68292998</v>
      </c>
      <c r="AO78" s="63">
        <v>-24963250.559999999</v>
      </c>
      <c r="AP78" s="63">
        <v>10678</v>
      </c>
      <c r="AQ78" s="63">
        <v>-8542.3999999999942</v>
      </c>
      <c r="AR78" s="63">
        <v>-64981769.43</v>
      </c>
      <c r="AS78" s="63">
        <v>-7286284490.5427837</v>
      </c>
      <c r="AT78" s="63">
        <v>-1348330989.1664996</v>
      </c>
      <c r="AU78" s="63">
        <v>-4264531797.0620003</v>
      </c>
      <c r="AV78" s="63">
        <v>2916200807.8954997</v>
      </c>
      <c r="AW78" s="63">
        <v>-4107801650.628159</v>
      </c>
      <c r="AX78" s="63">
        <v>-8387338813.253396</v>
      </c>
      <c r="AY78" s="63">
        <v>-46518711433.5634</v>
      </c>
      <c r="AZ78" s="63">
        <v>-41180977587.641586</v>
      </c>
      <c r="BA78" s="63">
        <v>-59610735999.782959</v>
      </c>
      <c r="BB78" s="63">
        <v>0</v>
      </c>
      <c r="BC78" s="63">
        <v>54273002153.861145</v>
      </c>
      <c r="BD78" s="63">
        <v>38131372620.30999</v>
      </c>
      <c r="BE78" s="63">
        <v>4279537162.6252379</v>
      </c>
      <c r="BF78" s="63">
        <v>24974962135.935246</v>
      </c>
      <c r="BG78" s="63">
        <v>24975456185.030041</v>
      </c>
      <c r="BH78" s="63">
        <v>32613319684.960781</v>
      </c>
      <c r="BI78" s="63">
        <v>0</v>
      </c>
      <c r="BJ78" s="63">
        <v>-32613813734.055584</v>
      </c>
      <c r="BK78" s="63">
        <v>-20695424973.310005</v>
      </c>
      <c r="BL78" s="63">
        <v>-565</v>
      </c>
      <c r="BM78" s="63">
        <v>-10297</v>
      </c>
      <c r="BN78" s="63">
        <v>9732</v>
      </c>
      <c r="BO78" s="63">
        <v>0</v>
      </c>
      <c r="BP78" s="63">
        <v>0</v>
      </c>
      <c r="BQ78" s="63">
        <v>0</v>
      </c>
      <c r="BR78" s="63">
        <v>0</v>
      </c>
      <c r="BS78" s="63">
        <v>-1809830895.1081257</v>
      </c>
      <c r="BT78" s="63">
        <v>-1602140933.262522</v>
      </c>
      <c r="BU78" s="63">
        <v>-644373933.51316082</v>
      </c>
      <c r="BV78" s="63">
        <v>-156376699.41553488</v>
      </c>
      <c r="BW78" s="63">
        <v>-17310.78</v>
      </c>
      <c r="BX78" s="63">
        <v>-65278603.300536871</v>
      </c>
      <c r="BY78" s="63">
        <v>-91733284.614372611</v>
      </c>
      <c r="BZ78" s="63">
        <v>794657701.42999995</v>
      </c>
      <c r="CA78" s="63">
        <v>-44567831.651997842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-20320390.639999997</v>
      </c>
      <c r="CJ78" s="63">
        <v>-20320390.639999997</v>
      </c>
      <c r="CK78" s="63">
        <v>0</v>
      </c>
      <c r="CL78" s="63">
        <v>-49959057.636309519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699318054.89100647</v>
      </c>
      <c r="E80" s="63">
        <v>632738115.90999997</v>
      </c>
      <c r="F80" s="63">
        <v>703050129.65999997</v>
      </c>
      <c r="G80" s="63">
        <v>-70312013.75</v>
      </c>
      <c r="H80" s="63">
        <v>0</v>
      </c>
      <c r="I80" s="63">
        <v>-59313093.210000083</v>
      </c>
      <c r="J80" s="63">
        <v>-56413420.950000077</v>
      </c>
      <c r="K80" s="63">
        <v>-573391406.78000009</v>
      </c>
      <c r="L80" s="63">
        <v>516977985.83000004</v>
      </c>
      <c r="M80" s="63">
        <v>-2899672.2600000063</v>
      </c>
      <c r="N80" s="63">
        <v>45653414.909999996</v>
      </c>
      <c r="O80" s="63">
        <v>-48553087.170000002</v>
      </c>
      <c r="P80" s="63">
        <v>0</v>
      </c>
      <c r="Q80" s="63">
        <v>0</v>
      </c>
      <c r="R80" s="63">
        <v>0</v>
      </c>
      <c r="S80" s="63">
        <v>2142732.4699999997</v>
      </c>
      <c r="T80" s="63">
        <v>2142732.4699999997</v>
      </c>
      <c r="U80" s="63">
        <v>-1049519.79</v>
      </c>
      <c r="V80" s="63">
        <v>3192252.26</v>
      </c>
      <c r="W80" s="63">
        <v>0</v>
      </c>
      <c r="X80" s="63">
        <v>0</v>
      </c>
      <c r="Y80" s="63">
        <v>0</v>
      </c>
      <c r="Z80" s="63">
        <v>105604957.73100667</v>
      </c>
      <c r="AA80" s="63">
        <v>75218763.107085541</v>
      </c>
      <c r="AB80" s="63">
        <v>7552348.919999999</v>
      </c>
      <c r="AC80" s="63">
        <v>13261469.42</v>
      </c>
      <c r="AD80" s="63">
        <v>8803095.543921141</v>
      </c>
      <c r="AE80" s="63">
        <v>0</v>
      </c>
      <c r="AF80" s="63">
        <v>0</v>
      </c>
      <c r="AG80" s="63">
        <v>0</v>
      </c>
      <c r="AH80" s="63">
        <v>769280.74</v>
      </c>
      <c r="AI80" s="63">
        <v>0</v>
      </c>
      <c r="AJ80" s="63">
        <v>18145341.990000002</v>
      </c>
      <c r="AK80" s="63">
        <v>17830714.120000001</v>
      </c>
      <c r="AL80" s="63">
        <v>314627.87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-797584720.54046524</v>
      </c>
      <c r="AT80" s="63">
        <v>-326980093.83999997</v>
      </c>
      <c r="AU80" s="63">
        <v>-335869917.77999997</v>
      </c>
      <c r="AV80" s="63">
        <v>8889823.9399999995</v>
      </c>
      <c r="AW80" s="63">
        <v>-228510522.50191146</v>
      </c>
      <c r="AX80" s="63">
        <v>-256684426.70327327</v>
      </c>
      <c r="AY80" s="63">
        <v>-2041410280.3435612</v>
      </c>
      <c r="AZ80" s="63">
        <v>-3119716462.3500004</v>
      </c>
      <c r="BA80" s="63">
        <v>-1827354030.45</v>
      </c>
      <c r="BB80" s="63">
        <v>0</v>
      </c>
      <c r="BC80" s="63">
        <v>2905660212.45644</v>
      </c>
      <c r="BD80" s="63">
        <v>1784725853.6402876</v>
      </c>
      <c r="BE80" s="63">
        <v>28173904.20136176</v>
      </c>
      <c r="BF80" s="63">
        <v>190296509.07361695</v>
      </c>
      <c r="BG80" s="63">
        <v>153216742.84999999</v>
      </c>
      <c r="BH80" s="63">
        <v>193914303.11000001</v>
      </c>
      <c r="BI80" s="63">
        <v>0</v>
      </c>
      <c r="BJ80" s="63">
        <v>-156834536.88638306</v>
      </c>
      <c r="BK80" s="63">
        <v>-162122604.87225518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-242094087.41855359</v>
      </c>
      <c r="BT80" s="63">
        <v>-156751378.77000001</v>
      </c>
      <c r="BU80" s="63">
        <v>-58174568.865995958</v>
      </c>
      <c r="BV80" s="63">
        <v>-22602922.093150754</v>
      </c>
      <c r="BW80" s="63">
        <v>0</v>
      </c>
      <c r="BX80" s="63">
        <v>0</v>
      </c>
      <c r="BY80" s="63">
        <v>-5622792.9796009939</v>
      </c>
      <c r="BZ80" s="63">
        <v>13978194.870000001</v>
      </c>
      <c r="CA80" s="63">
        <v>-12920619.579805871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-16.78</v>
      </c>
      <c r="CJ80" s="63">
        <v>-16.78</v>
      </c>
      <c r="CK80" s="63">
        <v>0</v>
      </c>
      <c r="CL80" s="63">
        <v>-98266665.649458528</v>
      </c>
    </row>
    <row r="81" spans="1:90">
      <c r="A81" s="45" t="s">
        <v>134</v>
      </c>
      <c r="B81" s="62">
        <v>9003</v>
      </c>
      <c r="C81" s="59" t="s">
        <v>383</v>
      </c>
      <c r="D81" s="63">
        <v>7236325432.9064751</v>
      </c>
      <c r="E81" s="63">
        <v>5313979649.4799967</v>
      </c>
      <c r="F81" s="63">
        <v>12359157483.409992</v>
      </c>
      <c r="G81" s="63">
        <v>-7045177833.9300003</v>
      </c>
      <c r="H81" s="63">
        <v>0</v>
      </c>
      <c r="I81" s="63">
        <v>-545598571.31000054</v>
      </c>
      <c r="J81" s="63">
        <v>-1646114000.7200012</v>
      </c>
      <c r="K81" s="63">
        <v>-11594803561.440001</v>
      </c>
      <c r="L81" s="63">
        <v>9948689560.7200031</v>
      </c>
      <c r="M81" s="63">
        <v>1100515429.4099998</v>
      </c>
      <c r="N81" s="63">
        <v>6250907646.71</v>
      </c>
      <c r="O81" s="63">
        <v>-5150392217.3000002</v>
      </c>
      <c r="P81" s="63">
        <v>0</v>
      </c>
      <c r="Q81" s="63">
        <v>0</v>
      </c>
      <c r="R81" s="63">
        <v>0</v>
      </c>
      <c r="S81" s="63">
        <v>-194102648.38000005</v>
      </c>
      <c r="T81" s="63">
        <v>-398183910.60000014</v>
      </c>
      <c r="U81" s="63">
        <v>-1311605868.0299997</v>
      </c>
      <c r="V81" s="63">
        <v>913421957.42999983</v>
      </c>
      <c r="W81" s="63">
        <v>204081262.22</v>
      </c>
      <c r="X81" s="63">
        <v>638764866.92000008</v>
      </c>
      <c r="Y81" s="63">
        <v>-434683604.70000005</v>
      </c>
      <c r="Z81" s="63">
        <v>2633899933.9935489</v>
      </c>
      <c r="AA81" s="63">
        <v>1554197979.6773376</v>
      </c>
      <c r="AB81" s="63">
        <v>91469114.530400679</v>
      </c>
      <c r="AC81" s="63">
        <v>730637925.92837036</v>
      </c>
      <c r="AD81" s="63">
        <v>167578221.03575844</v>
      </c>
      <c r="AE81" s="63">
        <v>36250322.450076565</v>
      </c>
      <c r="AF81" s="63">
        <v>7545205.4498897986</v>
      </c>
      <c r="AG81" s="63">
        <v>44877101.329431362</v>
      </c>
      <c r="AH81" s="63">
        <v>-2499015.8199999998</v>
      </c>
      <c r="AI81" s="63">
        <v>3843079.4122848124</v>
      </c>
      <c r="AJ81" s="63">
        <v>5940980.8300000001</v>
      </c>
      <c r="AK81" s="63">
        <v>16027636.130000001</v>
      </c>
      <c r="AL81" s="63">
        <v>-10086655.300000001</v>
      </c>
      <c r="AM81" s="63">
        <v>22206088.292930003</v>
      </c>
      <c r="AN81" s="63">
        <v>112148972.68292998</v>
      </c>
      <c r="AO81" s="63">
        <v>-24963250.559999999</v>
      </c>
      <c r="AP81" s="63">
        <v>10678</v>
      </c>
      <c r="AQ81" s="63">
        <v>-8542.3999999999942</v>
      </c>
      <c r="AR81" s="63">
        <v>-64981769.43</v>
      </c>
      <c r="AS81" s="63">
        <v>-7286284490.5427837</v>
      </c>
      <c r="AT81" s="63">
        <v>-1348330989.1664996</v>
      </c>
      <c r="AU81" s="63">
        <v>-4264531797.0620003</v>
      </c>
      <c r="AV81" s="63">
        <v>2916200807.8954997</v>
      </c>
      <c r="AW81" s="63">
        <v>-4107801650.628159</v>
      </c>
      <c r="AX81" s="63">
        <v>-8387338813.253396</v>
      </c>
      <c r="AY81" s="63">
        <v>-46518711433.5634</v>
      </c>
      <c r="AZ81" s="63">
        <v>-41180977587.641586</v>
      </c>
      <c r="BA81" s="63">
        <v>-59610735999.782959</v>
      </c>
      <c r="BB81" s="63">
        <v>0</v>
      </c>
      <c r="BC81" s="63">
        <v>54273002153.861145</v>
      </c>
      <c r="BD81" s="63">
        <v>38131372620.30999</v>
      </c>
      <c r="BE81" s="63">
        <v>4279537162.6252379</v>
      </c>
      <c r="BF81" s="63">
        <v>24974962135.935246</v>
      </c>
      <c r="BG81" s="63">
        <v>24975456185.030041</v>
      </c>
      <c r="BH81" s="63">
        <v>32613319684.960781</v>
      </c>
      <c r="BI81" s="63">
        <v>0</v>
      </c>
      <c r="BJ81" s="63">
        <v>-32613813734.055584</v>
      </c>
      <c r="BK81" s="63">
        <v>-20695424973.310005</v>
      </c>
      <c r="BL81" s="63">
        <v>-565</v>
      </c>
      <c r="BM81" s="63">
        <v>-10297</v>
      </c>
      <c r="BN81" s="63">
        <v>9732</v>
      </c>
      <c r="BO81" s="63">
        <v>0</v>
      </c>
      <c r="BP81" s="63">
        <v>0</v>
      </c>
      <c r="BQ81" s="63">
        <v>0</v>
      </c>
      <c r="BR81" s="63">
        <v>0</v>
      </c>
      <c r="BS81" s="63">
        <v>-1809830895.1081257</v>
      </c>
      <c r="BT81" s="63">
        <v>-1602140933.262522</v>
      </c>
      <c r="BU81" s="63">
        <v>-644373933.51316082</v>
      </c>
      <c r="BV81" s="63">
        <v>-156376699.41553488</v>
      </c>
      <c r="BW81" s="63">
        <v>-17310.78</v>
      </c>
      <c r="BX81" s="63">
        <v>-65278603.300536871</v>
      </c>
      <c r="BY81" s="63">
        <v>-91733284.614372611</v>
      </c>
      <c r="BZ81" s="63">
        <v>794657701.42999995</v>
      </c>
      <c r="CA81" s="63">
        <v>-44567831.651997842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-20320390.639999997</v>
      </c>
      <c r="CJ81" s="63">
        <v>-20320390.639999997</v>
      </c>
      <c r="CK81" s="63">
        <v>0</v>
      </c>
      <c r="CL81" s="63">
        <v>-49959057.636309519</v>
      </c>
    </row>
    <row r="82" spans="1:90" ht="12.75" customHeight="1">
      <c r="A82" s="46" t="s">
        <v>136</v>
      </c>
      <c r="B82" s="64"/>
      <c r="C82" s="59" t="s">
        <v>384</v>
      </c>
      <c r="D82" s="63">
        <v>7935643487.7974815</v>
      </c>
      <c r="E82" s="63">
        <v>5946717765.3899965</v>
      </c>
      <c r="F82" s="63">
        <v>13062207613.069992</v>
      </c>
      <c r="G82" s="63">
        <v>-7115489847.6800003</v>
      </c>
      <c r="H82" s="63">
        <v>0</v>
      </c>
      <c r="I82" s="63">
        <v>-604911664.52000058</v>
      </c>
      <c r="J82" s="63">
        <v>-1702527421.6700013</v>
      </c>
      <c r="K82" s="63">
        <v>-12168194968.220001</v>
      </c>
      <c r="L82" s="63">
        <v>10465667546.550003</v>
      </c>
      <c r="M82" s="63">
        <v>1097615757.1499999</v>
      </c>
      <c r="N82" s="63">
        <v>6296561061.6199999</v>
      </c>
      <c r="O82" s="63">
        <v>-5198945304.4700003</v>
      </c>
      <c r="P82" s="63">
        <v>0</v>
      </c>
      <c r="Q82" s="63">
        <v>0</v>
      </c>
      <c r="R82" s="63">
        <v>0</v>
      </c>
      <c r="S82" s="63">
        <v>-191959915.91000006</v>
      </c>
      <c r="T82" s="63">
        <v>-396041178.13000011</v>
      </c>
      <c r="U82" s="63">
        <v>-1312655387.8199997</v>
      </c>
      <c r="V82" s="63">
        <v>916614209.68999982</v>
      </c>
      <c r="W82" s="63">
        <v>204081262.22</v>
      </c>
      <c r="X82" s="63">
        <v>638764866.92000008</v>
      </c>
      <c r="Y82" s="63">
        <v>-434683604.70000005</v>
      </c>
      <c r="Z82" s="63">
        <v>2739504891.7245555</v>
      </c>
      <c r="AA82" s="63">
        <v>1629416742.7844231</v>
      </c>
      <c r="AB82" s="63">
        <v>99021463.45040068</v>
      </c>
      <c r="AC82" s="63">
        <v>743899395.34837031</v>
      </c>
      <c r="AD82" s="63">
        <v>176381316.57967958</v>
      </c>
      <c r="AE82" s="63">
        <v>36250322.450076565</v>
      </c>
      <c r="AF82" s="63">
        <v>7545205.4498897986</v>
      </c>
      <c r="AG82" s="63">
        <v>44877101.329431362</v>
      </c>
      <c r="AH82" s="63">
        <v>-1729735.0799999998</v>
      </c>
      <c r="AI82" s="63">
        <v>3843079.4122848124</v>
      </c>
      <c r="AJ82" s="63">
        <v>24086322.82</v>
      </c>
      <c r="AK82" s="63">
        <v>33858350.25</v>
      </c>
      <c r="AL82" s="63">
        <v>-9772027.4300000016</v>
      </c>
      <c r="AM82" s="63">
        <v>22206088.292930003</v>
      </c>
      <c r="AN82" s="63">
        <v>112148972.68292998</v>
      </c>
      <c r="AO82" s="63">
        <v>-24963250.559999999</v>
      </c>
      <c r="AP82" s="63">
        <v>10678</v>
      </c>
      <c r="AQ82" s="63">
        <v>-8542.3999999999942</v>
      </c>
      <c r="AR82" s="63">
        <v>-64981769.43</v>
      </c>
      <c r="AS82" s="63">
        <v>-8083869211.0832491</v>
      </c>
      <c r="AT82" s="63">
        <v>-1675311083.0064995</v>
      </c>
      <c r="AU82" s="63">
        <v>-4600401714.842</v>
      </c>
      <c r="AV82" s="63">
        <v>2925090631.8354998</v>
      </c>
      <c r="AW82" s="63">
        <v>-4336312173.1300707</v>
      </c>
      <c r="AX82" s="63">
        <v>-8644023239.9566689</v>
      </c>
      <c r="AY82" s="63">
        <v>-48560121713.90696</v>
      </c>
      <c r="AZ82" s="63">
        <v>-44300694049.991585</v>
      </c>
      <c r="BA82" s="63">
        <v>-61438090030.232956</v>
      </c>
      <c r="BB82" s="63">
        <v>0</v>
      </c>
      <c r="BC82" s="63">
        <v>57178662366.317581</v>
      </c>
      <c r="BD82" s="63">
        <v>39916098473.950279</v>
      </c>
      <c r="BE82" s="63">
        <v>4307711066.8266001</v>
      </c>
      <c r="BF82" s="63">
        <v>25165258645.008862</v>
      </c>
      <c r="BG82" s="63">
        <v>25128672927.880039</v>
      </c>
      <c r="BH82" s="63">
        <v>32807233988.070782</v>
      </c>
      <c r="BI82" s="63">
        <v>0</v>
      </c>
      <c r="BJ82" s="63">
        <v>-32770648270.941967</v>
      </c>
      <c r="BK82" s="63">
        <v>-20857547578.182259</v>
      </c>
      <c r="BL82" s="63">
        <v>-565</v>
      </c>
      <c r="BM82" s="63">
        <v>-10297</v>
      </c>
      <c r="BN82" s="63">
        <v>9732</v>
      </c>
      <c r="BO82" s="63">
        <v>0</v>
      </c>
      <c r="BP82" s="63">
        <v>0</v>
      </c>
      <c r="BQ82" s="63">
        <v>0</v>
      </c>
      <c r="BR82" s="63">
        <v>0</v>
      </c>
      <c r="BS82" s="63">
        <v>-2051924982.5266793</v>
      </c>
      <c r="BT82" s="63">
        <v>-1758892312.032522</v>
      </c>
      <c r="BU82" s="63">
        <v>-702548502.37915683</v>
      </c>
      <c r="BV82" s="63">
        <v>-178979621.50868565</v>
      </c>
      <c r="BW82" s="63">
        <v>-17310.78</v>
      </c>
      <c r="BX82" s="63">
        <v>-65278603.300536871</v>
      </c>
      <c r="BY82" s="63">
        <v>-97356077.593973607</v>
      </c>
      <c r="BZ82" s="63">
        <v>808635896.29999995</v>
      </c>
      <c r="CA82" s="63">
        <v>-57488451.231803715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-20320407.419999998</v>
      </c>
      <c r="CJ82" s="63">
        <v>-20320407.419999998</v>
      </c>
      <c r="CK82" s="63">
        <v>0</v>
      </c>
      <c r="CL82" s="63">
        <v>-148225723.28576803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15EE-3B7A-4F3A-A528-B06AFD508B40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263</v>
      </c>
      <c r="B2" s="75">
        <v>745</v>
      </c>
      <c r="C2" s="75">
        <v>746</v>
      </c>
      <c r="D2" s="75">
        <v>747</v>
      </c>
      <c r="E2" s="75">
        <v>755</v>
      </c>
      <c r="F2" s="75">
        <v>756</v>
      </c>
      <c r="G2" s="75">
        <v>707</v>
      </c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454575.87999999942</v>
      </c>
      <c r="E8" s="60">
        <v>362166.9299999997</v>
      </c>
      <c r="F8" s="60">
        <v>7994706.54</v>
      </c>
      <c r="G8" s="60">
        <v>-7632539.6100000003</v>
      </c>
      <c r="H8" s="60">
        <v>0</v>
      </c>
      <c r="I8" s="60">
        <v>-85827.280000000261</v>
      </c>
      <c r="J8" s="60">
        <v>-1567852.3800000008</v>
      </c>
      <c r="K8" s="60">
        <v>-5844883.9600000009</v>
      </c>
      <c r="L8" s="60">
        <v>4277031.58</v>
      </c>
      <c r="M8" s="60">
        <v>1482025.1000000006</v>
      </c>
      <c r="N8" s="60">
        <v>5598870.2200000007</v>
      </c>
      <c r="O8" s="60">
        <v>-4116845.12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178236.22999999998</v>
      </c>
      <c r="AA8" s="60">
        <v>63285.22</v>
      </c>
      <c r="AB8" s="60">
        <v>2398.9</v>
      </c>
      <c r="AC8" s="60">
        <v>99727.18</v>
      </c>
      <c r="AD8" s="60">
        <v>12824.93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-64040.880000000179</v>
      </c>
      <c r="AT8" s="60">
        <v>0</v>
      </c>
      <c r="AU8" s="60">
        <v>0</v>
      </c>
      <c r="AV8" s="60">
        <v>0</v>
      </c>
      <c r="AW8" s="60">
        <v>-128218.86000000034</v>
      </c>
      <c r="AX8" s="60">
        <v>-2554554.7999999998</v>
      </c>
      <c r="AY8" s="60">
        <v>-3374395.3</v>
      </c>
      <c r="AZ8" s="60">
        <v>-4897392.3</v>
      </c>
      <c r="BA8" s="60">
        <v>-533605</v>
      </c>
      <c r="BB8" s="60">
        <v>0</v>
      </c>
      <c r="BC8" s="60">
        <v>2056602</v>
      </c>
      <c r="BD8" s="60">
        <v>819840.5</v>
      </c>
      <c r="BE8" s="60">
        <v>2426335.9399999995</v>
      </c>
      <c r="BF8" s="60">
        <v>3205606.8099999996</v>
      </c>
      <c r="BG8" s="60">
        <v>4652311.8099999996</v>
      </c>
      <c r="BH8" s="60">
        <v>507025</v>
      </c>
      <c r="BI8" s="60">
        <v>0</v>
      </c>
      <c r="BJ8" s="60">
        <v>-1953730</v>
      </c>
      <c r="BK8" s="60">
        <v>-779270.87000000011</v>
      </c>
      <c r="BL8" s="60">
        <v>0</v>
      </c>
      <c r="BM8" s="60">
        <v>0</v>
      </c>
      <c r="BN8" s="60">
        <v>0</v>
      </c>
      <c r="BO8" s="60">
        <v>-43460.040000000037</v>
      </c>
      <c r="BP8" s="60">
        <v>-43460.040000000037</v>
      </c>
      <c r="BQ8" s="60">
        <v>0</v>
      </c>
      <c r="BR8" s="60">
        <v>0</v>
      </c>
      <c r="BS8" s="60">
        <v>107638.02000000019</v>
      </c>
      <c r="BT8" s="60">
        <v>-591712.97</v>
      </c>
      <c r="BU8" s="60">
        <v>-165085.32999999999</v>
      </c>
      <c r="BV8" s="60">
        <v>-33513.5</v>
      </c>
      <c r="BW8" s="60">
        <v>0</v>
      </c>
      <c r="BX8" s="60">
        <v>0</v>
      </c>
      <c r="BY8" s="60">
        <v>0</v>
      </c>
      <c r="BZ8" s="60">
        <v>940578.39000000013</v>
      </c>
      <c r="CA8" s="60">
        <v>-42628.57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390534.99999999924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407231.22</v>
      </c>
      <c r="G9" s="60">
        <v>-407231.22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20361.559999999998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20361.559999999998</v>
      </c>
      <c r="BT9" s="60">
        <v>-48867.75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69229.31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20361.559999999998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91286200.979999989</v>
      </c>
      <c r="E10" s="60">
        <v>65880843.190000005</v>
      </c>
      <c r="F10" s="60">
        <v>74536778.290000007</v>
      </c>
      <c r="G10" s="60">
        <v>-8655935.0999999996</v>
      </c>
      <c r="H10" s="60">
        <v>0</v>
      </c>
      <c r="I10" s="60">
        <v>-20503179.400000006</v>
      </c>
      <c r="J10" s="60">
        <v>-23321801.820000004</v>
      </c>
      <c r="K10" s="60">
        <v>-52321726.670000002</v>
      </c>
      <c r="L10" s="60">
        <v>28999924.849999998</v>
      </c>
      <c r="M10" s="60">
        <v>2818622.419999999</v>
      </c>
      <c r="N10" s="60">
        <v>10103182.529999999</v>
      </c>
      <c r="O10" s="60">
        <v>-7284560.1100000003</v>
      </c>
      <c r="P10" s="60">
        <v>0</v>
      </c>
      <c r="Q10" s="60">
        <v>0</v>
      </c>
      <c r="R10" s="60">
        <v>0</v>
      </c>
      <c r="S10" s="60">
        <v>1949101.57</v>
      </c>
      <c r="T10" s="60">
        <v>2602940.35</v>
      </c>
      <c r="U10" s="60">
        <v>0</v>
      </c>
      <c r="V10" s="60">
        <v>2602940.35</v>
      </c>
      <c r="W10" s="60">
        <v>-653838.78</v>
      </c>
      <c r="X10" s="60">
        <v>0</v>
      </c>
      <c r="Y10" s="60">
        <v>-653838.78</v>
      </c>
      <c r="Z10" s="60">
        <v>43756706.020000003</v>
      </c>
      <c r="AA10" s="60">
        <v>18164671.07</v>
      </c>
      <c r="AB10" s="60">
        <v>3542729.84</v>
      </c>
      <c r="AC10" s="60">
        <v>16760053.229999999</v>
      </c>
      <c r="AD10" s="60">
        <v>3318804.38</v>
      </c>
      <c r="AE10" s="60">
        <v>2140325.06</v>
      </c>
      <c r="AF10" s="60">
        <v>0</v>
      </c>
      <c r="AG10" s="60">
        <v>0</v>
      </c>
      <c r="AH10" s="60">
        <v>-169877.56</v>
      </c>
      <c r="AI10" s="60">
        <v>0</v>
      </c>
      <c r="AJ10" s="60">
        <v>204859.6</v>
      </c>
      <c r="AK10" s="60">
        <v>204859.6</v>
      </c>
      <c r="AL10" s="60">
        <v>0</v>
      </c>
      <c r="AM10" s="60">
        <v>-2130</v>
      </c>
      <c r="AN10" s="60">
        <v>-2130</v>
      </c>
      <c r="AO10" s="60">
        <v>0</v>
      </c>
      <c r="AP10" s="60">
        <v>0</v>
      </c>
      <c r="AQ10" s="60">
        <v>0</v>
      </c>
      <c r="AR10" s="60">
        <v>0</v>
      </c>
      <c r="AS10" s="60">
        <v>-44305635.380000003</v>
      </c>
      <c r="AT10" s="60">
        <v>-13030723.49</v>
      </c>
      <c r="AU10" s="60">
        <v>-24106166.75</v>
      </c>
      <c r="AV10" s="60">
        <v>11075443.26</v>
      </c>
      <c r="AW10" s="60">
        <v>-3333815.1500000004</v>
      </c>
      <c r="AX10" s="60">
        <v>4197145.8599999994</v>
      </c>
      <c r="AY10" s="60">
        <v>-47746083.640000001</v>
      </c>
      <c r="AZ10" s="60">
        <v>-19540361.879999999</v>
      </c>
      <c r="BA10" s="60">
        <v>-50108316.729999997</v>
      </c>
      <c r="BB10" s="60">
        <v>0</v>
      </c>
      <c r="BC10" s="60">
        <v>21902594.970000003</v>
      </c>
      <c r="BD10" s="60">
        <v>51943229.5</v>
      </c>
      <c r="BE10" s="60">
        <v>-7530961.0099999998</v>
      </c>
      <c r="BF10" s="60">
        <v>1348038.0699999998</v>
      </c>
      <c r="BG10" s="60">
        <v>4909640.76</v>
      </c>
      <c r="BH10" s="60">
        <v>-2943216.23</v>
      </c>
      <c r="BI10" s="60">
        <v>0</v>
      </c>
      <c r="BJ10" s="60">
        <v>-618386.46</v>
      </c>
      <c r="BK10" s="60">
        <v>-8878999.0800000001</v>
      </c>
      <c r="BL10" s="60">
        <v>0</v>
      </c>
      <c r="BM10" s="60">
        <v>0</v>
      </c>
      <c r="BN10" s="60">
        <v>0</v>
      </c>
      <c r="BO10" s="60">
        <v>-8502627.1600000001</v>
      </c>
      <c r="BP10" s="60">
        <v>-8502627.1600000001</v>
      </c>
      <c r="BQ10" s="60">
        <v>0</v>
      </c>
      <c r="BR10" s="60">
        <v>0</v>
      </c>
      <c r="BS10" s="60">
        <v>-17350969.100000001</v>
      </c>
      <c r="BT10" s="60">
        <v>-487881.28</v>
      </c>
      <c r="BU10" s="60">
        <v>-869854.76</v>
      </c>
      <c r="BV10" s="60">
        <v>-257457.75</v>
      </c>
      <c r="BW10" s="60">
        <v>0</v>
      </c>
      <c r="BX10" s="60">
        <v>-66578.149999999994</v>
      </c>
      <c r="BY10" s="60">
        <v>-42291.959999999992</v>
      </c>
      <c r="BZ10" s="60">
        <v>-15626905.200000001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-2087500.4800000002</v>
      </c>
      <c r="CJ10" s="60">
        <v>-2087500.4800000002</v>
      </c>
      <c r="CK10" s="60">
        <v>0</v>
      </c>
      <c r="CL10" s="60">
        <v>46980565.599999987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102319.42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99982.74</v>
      </c>
      <c r="AA11" s="60">
        <v>49562.140000000007</v>
      </c>
      <c r="AB11" s="60">
        <v>0</v>
      </c>
      <c r="AC11" s="60">
        <v>-14223.47</v>
      </c>
      <c r="AD11" s="60">
        <v>58304.37</v>
      </c>
      <c r="AE11" s="60">
        <v>0</v>
      </c>
      <c r="AF11" s="60">
        <v>0</v>
      </c>
      <c r="AG11" s="60">
        <v>147.33000000000001</v>
      </c>
      <c r="AH11" s="60">
        <v>6192.37</v>
      </c>
      <c r="AI11" s="60">
        <v>0</v>
      </c>
      <c r="AJ11" s="60">
        <v>0</v>
      </c>
      <c r="AK11" s="60">
        <v>0</v>
      </c>
      <c r="AL11" s="60">
        <v>0</v>
      </c>
      <c r="AM11" s="60">
        <v>2336.6799999999998</v>
      </c>
      <c r="AN11" s="60">
        <v>2336.6799999999998</v>
      </c>
      <c r="AO11" s="60">
        <v>0</v>
      </c>
      <c r="AP11" s="60">
        <v>0</v>
      </c>
      <c r="AQ11" s="60">
        <v>0</v>
      </c>
      <c r="AR11" s="60">
        <v>0</v>
      </c>
      <c r="AS11" s="60">
        <v>-235397.58</v>
      </c>
      <c r="AT11" s="60">
        <v>18768.839999999997</v>
      </c>
      <c r="AU11" s="60">
        <v>18768.839999999997</v>
      </c>
      <c r="AV11" s="60">
        <v>0</v>
      </c>
      <c r="AW11" s="60">
        <v>-254157.62</v>
      </c>
      <c r="AX11" s="60">
        <v>-254157.62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-254157.62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-8.7999999999999989</v>
      </c>
      <c r="BT11" s="60">
        <v>0</v>
      </c>
      <c r="BU11" s="60">
        <v>-5.14</v>
      </c>
      <c r="BV11" s="60">
        <v>-3.31</v>
      </c>
      <c r="BW11" s="60">
        <v>-0.02</v>
      </c>
      <c r="BX11" s="60">
        <v>-0.05</v>
      </c>
      <c r="BY11" s="60">
        <v>-0.28000000000000003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-133078.15999999997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240766620.20000002</v>
      </c>
      <c r="E12" s="60">
        <v>276202606.28000009</v>
      </c>
      <c r="F12" s="60">
        <v>458684519.95000005</v>
      </c>
      <c r="G12" s="60">
        <v>-182481913.66999993</v>
      </c>
      <c r="H12" s="60">
        <v>0</v>
      </c>
      <c r="I12" s="60">
        <v>-35435986.080000073</v>
      </c>
      <c r="J12" s="60">
        <v>-60081302.220000088</v>
      </c>
      <c r="K12" s="60">
        <v>-572068712.00000012</v>
      </c>
      <c r="L12" s="60">
        <v>511987409.78000003</v>
      </c>
      <c r="M12" s="60">
        <v>24645316.140000015</v>
      </c>
      <c r="N12" s="60">
        <v>217464464.54999998</v>
      </c>
      <c r="O12" s="60">
        <v>-192819148.40999997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-5.4569682106375694E-12</v>
      </c>
      <c r="AN12" s="60">
        <v>0</v>
      </c>
      <c r="AO12" s="60">
        <v>-5.4569682106375694E-12</v>
      </c>
      <c r="AP12" s="60">
        <v>0</v>
      </c>
      <c r="AQ12" s="60">
        <v>0</v>
      </c>
      <c r="AR12" s="60">
        <v>0</v>
      </c>
      <c r="AS12" s="60">
        <v>-223725574.37000018</v>
      </c>
      <c r="AT12" s="60">
        <v>-39669833.029999979</v>
      </c>
      <c r="AU12" s="60">
        <v>-61757700.579999983</v>
      </c>
      <c r="AV12" s="60">
        <v>22087867.550000004</v>
      </c>
      <c r="AW12" s="60">
        <v>26053210.649999827</v>
      </c>
      <c r="AX12" s="60">
        <v>38891905.99000001</v>
      </c>
      <c r="AY12" s="60">
        <v>-323021351.88000011</v>
      </c>
      <c r="AZ12" s="60">
        <v>-84744738.88000001</v>
      </c>
      <c r="BA12" s="60">
        <v>-238276613.00000012</v>
      </c>
      <c r="BB12" s="60">
        <v>0</v>
      </c>
      <c r="BC12" s="60">
        <v>0</v>
      </c>
      <c r="BD12" s="60">
        <v>361913257.87000012</v>
      </c>
      <c r="BE12" s="60">
        <v>-12838695.340000182</v>
      </c>
      <c r="BF12" s="60">
        <v>114374630.10999992</v>
      </c>
      <c r="BG12" s="60">
        <v>30976306.860000003</v>
      </c>
      <c r="BH12" s="60">
        <v>83398323.249999925</v>
      </c>
      <c r="BI12" s="60">
        <v>0</v>
      </c>
      <c r="BJ12" s="60">
        <v>0</v>
      </c>
      <c r="BK12" s="60">
        <v>-127213325.45000011</v>
      </c>
      <c r="BL12" s="60">
        <v>-24703610.059999984</v>
      </c>
      <c r="BM12" s="60">
        <v>-31699286.00999999</v>
      </c>
      <c r="BN12" s="60">
        <v>6995675.9500000067</v>
      </c>
      <c r="BO12" s="60">
        <v>-33144312.75</v>
      </c>
      <c r="BP12" s="60">
        <v>-33144312.75</v>
      </c>
      <c r="BQ12" s="60">
        <v>0</v>
      </c>
      <c r="BR12" s="60">
        <v>0</v>
      </c>
      <c r="BS12" s="60">
        <v>-152261029.18000004</v>
      </c>
      <c r="BT12" s="60">
        <v>-54733447.560000047</v>
      </c>
      <c r="BU12" s="60">
        <v>-62637516.760000005</v>
      </c>
      <c r="BV12" s="60">
        <v>-8712767.6300000008</v>
      </c>
      <c r="BW12" s="60">
        <v>0</v>
      </c>
      <c r="BX12" s="60">
        <v>-2909813.03</v>
      </c>
      <c r="BY12" s="60">
        <v>-60226587.300000004</v>
      </c>
      <c r="BZ12" s="60">
        <v>71199414.620000035</v>
      </c>
      <c r="CA12" s="60">
        <v>-34240311.520000011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17041045.829999834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4351.7615846797125</v>
      </c>
      <c r="E13" s="60">
        <v>-62.26</v>
      </c>
      <c r="F13" s="60">
        <v>-62.26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75878.15158467913</v>
      </c>
      <c r="AA13" s="60">
        <v>44968.800524534883</v>
      </c>
      <c r="AB13" s="60">
        <v>2505.1683743181957</v>
      </c>
      <c r="AC13" s="60">
        <v>14868.3668758319</v>
      </c>
      <c r="AD13" s="60">
        <v>832.49484044236442</v>
      </c>
      <c r="AE13" s="60">
        <v>0</v>
      </c>
      <c r="AF13" s="60">
        <v>109.61095231305467</v>
      </c>
      <c r="AG13" s="60">
        <v>12593.710017238729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-71464.129999999423</v>
      </c>
      <c r="AN13" s="60">
        <v>-119509.8599999994</v>
      </c>
      <c r="AO13" s="60">
        <v>48045.729999999981</v>
      </c>
      <c r="AP13" s="60">
        <v>0</v>
      </c>
      <c r="AQ13" s="60">
        <v>0</v>
      </c>
      <c r="AR13" s="60">
        <v>0</v>
      </c>
      <c r="AS13" s="60">
        <v>-979007.11358321842</v>
      </c>
      <c r="AT13" s="60">
        <v>66222.749999999985</v>
      </c>
      <c r="AU13" s="60">
        <v>114736.96999999999</v>
      </c>
      <c r="AV13" s="60">
        <v>-48514.22</v>
      </c>
      <c r="AW13" s="60">
        <v>6331.1600000000326</v>
      </c>
      <c r="AX13" s="60">
        <v>12444.530000000028</v>
      </c>
      <c r="AY13" s="60">
        <v>-1234816.6499999999</v>
      </c>
      <c r="AZ13" s="60">
        <v>-1809647.38</v>
      </c>
      <c r="BA13" s="60">
        <v>8382.41</v>
      </c>
      <c r="BB13" s="60">
        <v>0</v>
      </c>
      <c r="BC13" s="60">
        <v>566448.31999999995</v>
      </c>
      <c r="BD13" s="60">
        <v>1247261.18</v>
      </c>
      <c r="BE13" s="60">
        <v>-6113.3699999999953</v>
      </c>
      <c r="BF13" s="60">
        <v>337318.63</v>
      </c>
      <c r="BG13" s="60">
        <v>492087.84</v>
      </c>
      <c r="BH13" s="60">
        <v>-30.84</v>
      </c>
      <c r="BI13" s="60">
        <v>0</v>
      </c>
      <c r="BJ13" s="60">
        <v>-154738.37</v>
      </c>
      <c r="BK13" s="60">
        <v>-343432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-1051561.0235832185</v>
      </c>
      <c r="BT13" s="60">
        <v>37.35</v>
      </c>
      <c r="BU13" s="60">
        <v>-370412.53033362888</v>
      </c>
      <c r="BV13" s="60">
        <v>-237540.03598382371</v>
      </c>
      <c r="BW13" s="60">
        <v>0</v>
      </c>
      <c r="BX13" s="60">
        <v>-35874.091454691283</v>
      </c>
      <c r="BY13" s="60">
        <v>-40301.790388681431</v>
      </c>
      <c r="BZ13" s="60">
        <v>0</v>
      </c>
      <c r="CA13" s="60">
        <v>-367469.92542239313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-974655.35199853871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689804.5</v>
      </c>
      <c r="G14" s="60">
        <v>-689804.5</v>
      </c>
      <c r="H14" s="60">
        <v>0</v>
      </c>
      <c r="I14" s="60">
        <v>0</v>
      </c>
      <c r="J14" s="60">
        <v>-291985.74</v>
      </c>
      <c r="K14" s="60">
        <v>-291985.74</v>
      </c>
      <c r="L14" s="60">
        <v>0</v>
      </c>
      <c r="M14" s="60">
        <v>291985.74</v>
      </c>
      <c r="N14" s="60">
        <v>291985.74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40585.070000000007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40585.070000000007</v>
      </c>
      <c r="BT14" s="60">
        <v>-47738.25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88323.32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40585.070000000007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359520156.21999979</v>
      </c>
      <c r="E16" s="60">
        <v>453139532.98999989</v>
      </c>
      <c r="F16" s="60">
        <v>911011610.74999988</v>
      </c>
      <c r="G16" s="60">
        <v>-457872077.75999999</v>
      </c>
      <c r="H16" s="60">
        <v>0</v>
      </c>
      <c r="I16" s="60">
        <v>-152446953.81</v>
      </c>
      <c r="J16" s="60">
        <v>-304893907.64999998</v>
      </c>
      <c r="K16" s="60">
        <v>-965162031.33000004</v>
      </c>
      <c r="L16" s="60">
        <v>660268123.68000007</v>
      </c>
      <c r="M16" s="60">
        <v>152446953.83999997</v>
      </c>
      <c r="N16" s="60">
        <v>482581015.69</v>
      </c>
      <c r="O16" s="60">
        <v>-330134061.85000002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7288275</v>
      </c>
      <c r="AA16" s="60">
        <v>7288275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44919719.039999887</v>
      </c>
      <c r="AK16" s="60">
        <v>44919719.039999887</v>
      </c>
      <c r="AL16" s="60">
        <v>0</v>
      </c>
      <c r="AM16" s="60">
        <v>6619583</v>
      </c>
      <c r="AN16" s="60">
        <v>6619583</v>
      </c>
      <c r="AO16" s="60">
        <v>0</v>
      </c>
      <c r="AP16" s="60">
        <v>0</v>
      </c>
      <c r="AQ16" s="60">
        <v>0</v>
      </c>
      <c r="AR16" s="60">
        <v>0</v>
      </c>
      <c r="AS16" s="60">
        <v>-585115112.88999987</v>
      </c>
      <c r="AT16" s="60">
        <v>-86904508.939999998</v>
      </c>
      <c r="AU16" s="60">
        <v>-173820200.75999999</v>
      </c>
      <c r="AV16" s="60">
        <v>86915691.819999993</v>
      </c>
      <c r="AW16" s="60">
        <v>-58449811.870000005</v>
      </c>
      <c r="AX16" s="60">
        <v>-125579986.65999997</v>
      </c>
      <c r="AY16" s="60">
        <v>-724563393.87</v>
      </c>
      <c r="AZ16" s="60">
        <v>-827102472.85000002</v>
      </c>
      <c r="BA16" s="60">
        <v>-229840403</v>
      </c>
      <c r="BB16" s="60">
        <v>0</v>
      </c>
      <c r="BC16" s="60">
        <v>332379481.98000002</v>
      </c>
      <c r="BD16" s="60">
        <v>598983407.21000004</v>
      </c>
      <c r="BE16" s="60">
        <v>67130174.789999962</v>
      </c>
      <c r="BF16" s="60">
        <v>357863770.17999995</v>
      </c>
      <c r="BG16" s="60">
        <v>411191887.55999994</v>
      </c>
      <c r="BH16" s="60">
        <v>110834985</v>
      </c>
      <c r="BI16" s="60">
        <v>0</v>
      </c>
      <c r="BJ16" s="60">
        <v>-164163102.38</v>
      </c>
      <c r="BK16" s="60">
        <v>-290733595.38999999</v>
      </c>
      <c r="BL16" s="60">
        <v>0</v>
      </c>
      <c r="BM16" s="60">
        <v>0</v>
      </c>
      <c r="BN16" s="60">
        <v>0</v>
      </c>
      <c r="BO16" s="60">
        <v>-57914667.299999997</v>
      </c>
      <c r="BP16" s="60">
        <v>-57914667.299999997</v>
      </c>
      <c r="BQ16" s="60">
        <v>0</v>
      </c>
      <c r="BR16" s="60">
        <v>0</v>
      </c>
      <c r="BS16" s="60">
        <v>-362207597.5799998</v>
      </c>
      <c r="BT16" s="60">
        <v>-81290205.870000005</v>
      </c>
      <c r="BU16" s="60">
        <v>-83823040.789999694</v>
      </c>
      <c r="BV16" s="60">
        <v>-51435961.630000003</v>
      </c>
      <c r="BW16" s="60">
        <v>0</v>
      </c>
      <c r="BX16" s="60">
        <v>0</v>
      </c>
      <c r="BY16" s="60">
        <v>-151260843.95000002</v>
      </c>
      <c r="BZ16" s="60">
        <v>5602454.659999907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-19638527.199999999</v>
      </c>
      <c r="CJ16" s="60">
        <v>-19638527.199999999</v>
      </c>
      <c r="CK16" s="60">
        <v>0</v>
      </c>
      <c r="CL16" s="60">
        <v>-225594956.67000008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-7280199.8499999996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-7280199.8499999996</v>
      </c>
      <c r="BT18" s="60">
        <v>0</v>
      </c>
      <c r="BU18" s="60">
        <v>-4665835.55</v>
      </c>
      <c r="BV18" s="60">
        <v>-1120605.3799999999</v>
      </c>
      <c r="BW18" s="60">
        <v>0</v>
      </c>
      <c r="BX18" s="60">
        <v>-129179.29</v>
      </c>
      <c r="BY18" s="60">
        <v>-1364579.63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-7280199.8499999996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216709106.92999896</v>
      </c>
      <c r="E19" s="60">
        <v>72325875.379999042</v>
      </c>
      <c r="F19" s="60">
        <v>558417406.919999</v>
      </c>
      <c r="G19" s="60">
        <v>-486091531.53999996</v>
      </c>
      <c r="H19" s="60">
        <v>0</v>
      </c>
      <c r="I19" s="60">
        <v>77040166.019999862</v>
      </c>
      <c r="J19" s="60">
        <v>-122992061.34000015</v>
      </c>
      <c r="K19" s="60">
        <v>-409554269.46000016</v>
      </c>
      <c r="L19" s="60">
        <v>286562208.12</v>
      </c>
      <c r="M19" s="60">
        <v>200032227.36000001</v>
      </c>
      <c r="N19" s="60">
        <v>200032227.36000001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67030832.930000074</v>
      </c>
      <c r="AA19" s="60">
        <v>67030832.930000074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312232.59999999451</v>
      </c>
      <c r="AN19" s="60">
        <v>7808585.8499999931</v>
      </c>
      <c r="AO19" s="60">
        <v>-5718989.3699999992</v>
      </c>
      <c r="AP19" s="60">
        <v>0</v>
      </c>
      <c r="AQ19" s="60">
        <v>0</v>
      </c>
      <c r="AR19" s="60">
        <v>-1777363.8799999994</v>
      </c>
      <c r="AS19" s="60">
        <v>-154142880.20000008</v>
      </c>
      <c r="AT19" s="60">
        <v>-13778635.200000018</v>
      </c>
      <c r="AU19" s="60">
        <v>-61053874.270000018</v>
      </c>
      <c r="AV19" s="60">
        <v>47275239.07</v>
      </c>
      <c r="AW19" s="60">
        <v>-10645589.250000015</v>
      </c>
      <c r="AX19" s="60">
        <v>-24660972.690000057</v>
      </c>
      <c r="AY19" s="60">
        <v>-178203585.43000001</v>
      </c>
      <c r="AZ19" s="60">
        <v>-127394088.59999999</v>
      </c>
      <c r="BA19" s="60">
        <v>-132556954.59999999</v>
      </c>
      <c r="BB19" s="60">
        <v>0</v>
      </c>
      <c r="BC19" s="60">
        <v>81747457.769999966</v>
      </c>
      <c r="BD19" s="60">
        <v>153542612.73999995</v>
      </c>
      <c r="BE19" s="60">
        <v>14015383.440000042</v>
      </c>
      <c r="BF19" s="60">
        <v>132581589.25000001</v>
      </c>
      <c r="BG19" s="60">
        <v>91974642.939999998</v>
      </c>
      <c r="BH19" s="60">
        <v>101426193.28</v>
      </c>
      <c r="BI19" s="60">
        <v>0</v>
      </c>
      <c r="BJ19" s="60">
        <v>-60819246.969999984</v>
      </c>
      <c r="BK19" s="60">
        <v>-118566205.80999997</v>
      </c>
      <c r="BL19" s="60">
        <v>0</v>
      </c>
      <c r="BM19" s="60">
        <v>0</v>
      </c>
      <c r="BN19" s="60">
        <v>0</v>
      </c>
      <c r="BO19" s="60">
        <v>-8679105.7300000191</v>
      </c>
      <c r="BP19" s="60">
        <v>-8679105.7300000191</v>
      </c>
      <c r="BQ19" s="60">
        <v>0</v>
      </c>
      <c r="BR19" s="60">
        <v>0</v>
      </c>
      <c r="BS19" s="60">
        <v>-121039550.02000003</v>
      </c>
      <c r="BT19" s="60">
        <v>-56389955.600000083</v>
      </c>
      <c r="BU19" s="60">
        <v>-100995827.14999999</v>
      </c>
      <c r="BV19" s="60">
        <v>-93759585.189999938</v>
      </c>
      <c r="BW19" s="60">
        <v>0</v>
      </c>
      <c r="BX19" s="60">
        <v>-4126690.63</v>
      </c>
      <c r="BY19" s="60">
        <v>-322200</v>
      </c>
      <c r="BZ19" s="60">
        <v>137933515.69999999</v>
      </c>
      <c r="CA19" s="60">
        <v>-3378807.1500000199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62566226.729998887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128319.9999999998</v>
      </c>
      <c r="E20" s="60">
        <v>87203.070000000065</v>
      </c>
      <c r="F20" s="60">
        <v>1744061.5</v>
      </c>
      <c r="G20" s="60">
        <v>-1656858.43</v>
      </c>
      <c r="H20" s="60">
        <v>0</v>
      </c>
      <c r="I20" s="60">
        <v>2444.4599999997299</v>
      </c>
      <c r="J20" s="60">
        <v>48889.289999999804</v>
      </c>
      <c r="K20" s="60">
        <v>-1705307.09</v>
      </c>
      <c r="L20" s="60">
        <v>1754196.38</v>
      </c>
      <c r="M20" s="60">
        <v>-46444.830000000075</v>
      </c>
      <c r="N20" s="60">
        <v>1620041.73</v>
      </c>
      <c r="O20" s="60">
        <v>-1666486.56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38672.47</v>
      </c>
      <c r="AA20" s="60">
        <v>29038.449999999997</v>
      </c>
      <c r="AB20" s="60">
        <v>0</v>
      </c>
      <c r="AC20" s="60">
        <v>9634.02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-38315.850000000122</v>
      </c>
      <c r="AT20" s="60">
        <v>0</v>
      </c>
      <c r="AU20" s="60">
        <v>0</v>
      </c>
      <c r="AV20" s="60">
        <v>0</v>
      </c>
      <c r="AW20" s="60">
        <v>68867.409999999916</v>
      </c>
      <c r="AX20" s="60">
        <v>1377348.1700000002</v>
      </c>
      <c r="AY20" s="60">
        <v>-796009.03</v>
      </c>
      <c r="AZ20" s="60">
        <v>-788221.28</v>
      </c>
      <c r="BA20" s="60">
        <v>-7787.75</v>
      </c>
      <c r="BB20" s="60">
        <v>0</v>
      </c>
      <c r="BC20" s="60">
        <v>0</v>
      </c>
      <c r="BD20" s="60">
        <v>2173357.2000000002</v>
      </c>
      <c r="BE20" s="60">
        <v>-1308480.7600000002</v>
      </c>
      <c r="BF20" s="60">
        <v>756208.58</v>
      </c>
      <c r="BG20" s="60">
        <v>748810.22</v>
      </c>
      <c r="BH20" s="60">
        <v>7398.36</v>
      </c>
      <c r="BI20" s="60">
        <v>0</v>
      </c>
      <c r="BJ20" s="60">
        <v>0</v>
      </c>
      <c r="BK20" s="60">
        <v>-2064689.34</v>
      </c>
      <c r="BL20" s="60">
        <v>0</v>
      </c>
      <c r="BM20" s="60">
        <v>0</v>
      </c>
      <c r="BN20" s="60">
        <v>0</v>
      </c>
      <c r="BO20" s="60">
        <v>-10464.369999999995</v>
      </c>
      <c r="BP20" s="60">
        <v>-10464.369999999995</v>
      </c>
      <c r="BQ20" s="60">
        <v>0</v>
      </c>
      <c r="BR20" s="60">
        <v>0</v>
      </c>
      <c r="BS20" s="60">
        <v>-96718.890000000043</v>
      </c>
      <c r="BT20" s="60">
        <v>-179294.76</v>
      </c>
      <c r="BU20" s="60">
        <v>-118253.68</v>
      </c>
      <c r="BV20" s="60">
        <v>-14940.09</v>
      </c>
      <c r="BW20" s="60">
        <v>-93.28</v>
      </c>
      <c r="BX20" s="60">
        <v>-9540.19</v>
      </c>
      <c r="BY20" s="60">
        <v>-30110.5</v>
      </c>
      <c r="BZ20" s="60">
        <v>255495.48</v>
      </c>
      <c r="CA20" s="60">
        <v>18.13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90004.149999999674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240683.32821555249</v>
      </c>
      <c r="E22" s="60">
        <v>477.89999997615814</v>
      </c>
      <c r="F22" s="60">
        <v>163984639.64999998</v>
      </c>
      <c r="G22" s="60">
        <v>-163984161.75</v>
      </c>
      <c r="H22" s="60">
        <v>0</v>
      </c>
      <c r="I22" s="60">
        <v>0</v>
      </c>
      <c r="J22" s="60">
        <v>-39863101.669999987</v>
      </c>
      <c r="K22" s="60">
        <v>-142738079.13999999</v>
      </c>
      <c r="L22" s="60">
        <v>102874977.47</v>
      </c>
      <c r="M22" s="60">
        <v>39863101.669999987</v>
      </c>
      <c r="N22" s="60">
        <v>142738079.13999999</v>
      </c>
      <c r="O22" s="60">
        <v>-102874977.47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9424.4282155763358</v>
      </c>
      <c r="AA22" s="60">
        <v>8294.5611185377438</v>
      </c>
      <c r="AB22" s="60">
        <v>0</v>
      </c>
      <c r="AC22" s="60">
        <v>690.28417981157713</v>
      </c>
      <c r="AD22" s="60">
        <v>320.53152911832876</v>
      </c>
      <c r="AE22" s="60">
        <v>115.84387723901827</v>
      </c>
      <c r="AF22" s="60">
        <v>0</v>
      </c>
      <c r="AG22" s="60">
        <v>2.7155990794911262</v>
      </c>
      <c r="AH22" s="60">
        <v>0</v>
      </c>
      <c r="AI22" s="60">
        <v>0.49191179017785208</v>
      </c>
      <c r="AJ22" s="60">
        <v>0</v>
      </c>
      <c r="AK22" s="60">
        <v>0</v>
      </c>
      <c r="AL22" s="60">
        <v>0</v>
      </c>
      <c r="AM22" s="60">
        <v>230781</v>
      </c>
      <c r="AN22" s="60">
        <v>557113</v>
      </c>
      <c r="AO22" s="60">
        <v>-557113</v>
      </c>
      <c r="AP22" s="60">
        <v>0</v>
      </c>
      <c r="AQ22" s="60">
        <v>0</v>
      </c>
      <c r="AR22" s="60">
        <v>230781</v>
      </c>
      <c r="AS22" s="60">
        <v>2074782.916860861</v>
      </c>
      <c r="AT22" s="60">
        <v>16226.970000000671</v>
      </c>
      <c r="AU22" s="60">
        <v>-3842083.8099999996</v>
      </c>
      <c r="AV22" s="60">
        <v>3858310.7800000003</v>
      </c>
      <c r="AW22" s="60">
        <v>55714.539999997243</v>
      </c>
      <c r="AX22" s="60">
        <v>518555.51999999769</v>
      </c>
      <c r="AY22" s="60">
        <v>-13230989.98</v>
      </c>
      <c r="AZ22" s="60">
        <v>-12803665.77</v>
      </c>
      <c r="BA22" s="60">
        <v>-1787859.32</v>
      </c>
      <c r="BB22" s="60">
        <v>0</v>
      </c>
      <c r="BC22" s="60">
        <v>1360535.11</v>
      </c>
      <c r="BD22" s="60">
        <v>13749545.499999998</v>
      </c>
      <c r="BE22" s="60">
        <v>-462840.98000000045</v>
      </c>
      <c r="BF22" s="60">
        <v>13179018.530000001</v>
      </c>
      <c r="BG22" s="60">
        <v>12747373.640000001</v>
      </c>
      <c r="BH22" s="60">
        <v>1786835.81</v>
      </c>
      <c r="BI22" s="60">
        <v>0</v>
      </c>
      <c r="BJ22" s="60">
        <v>-1355190.92</v>
      </c>
      <c r="BK22" s="60">
        <v>-13641859.510000002</v>
      </c>
      <c r="BL22" s="60">
        <v>0</v>
      </c>
      <c r="BM22" s="60">
        <v>0</v>
      </c>
      <c r="BN22" s="60">
        <v>0</v>
      </c>
      <c r="BO22" s="60">
        <v>-57.349999999627471</v>
      </c>
      <c r="BP22" s="60">
        <v>-57.349999999627471</v>
      </c>
      <c r="BQ22" s="60">
        <v>0</v>
      </c>
      <c r="BR22" s="60">
        <v>0</v>
      </c>
      <c r="BS22" s="60">
        <v>2002898.7568608627</v>
      </c>
      <c r="BT22" s="60">
        <v>-9144565.3699999992</v>
      </c>
      <c r="BU22" s="60">
        <v>-1157926.1890250244</v>
      </c>
      <c r="BV22" s="60">
        <v>-45550.125345345325</v>
      </c>
      <c r="BW22" s="60">
        <v>0</v>
      </c>
      <c r="BX22" s="60">
        <v>-88104.433417417371</v>
      </c>
      <c r="BY22" s="60">
        <v>-93108.375351351322</v>
      </c>
      <c r="BZ22" s="60">
        <v>12689323.949999999</v>
      </c>
      <c r="CA22" s="60">
        <v>-157170.70000000001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2315466.2450764133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2262975.9</v>
      </c>
      <c r="G24" s="60">
        <v>-2262975.9</v>
      </c>
      <c r="H24" s="60">
        <v>0</v>
      </c>
      <c r="I24" s="60">
        <v>0</v>
      </c>
      <c r="J24" s="60">
        <v>-1703308.0299999998</v>
      </c>
      <c r="K24" s="60">
        <v>-2089905.13</v>
      </c>
      <c r="L24" s="60">
        <v>386597.1</v>
      </c>
      <c r="M24" s="60">
        <v>1703308.0299999998</v>
      </c>
      <c r="N24" s="60">
        <v>2089905.13</v>
      </c>
      <c r="O24" s="60">
        <v>-386597.1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-39559.279999999984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-33038.739999999991</v>
      </c>
      <c r="BP24" s="60">
        <v>-33038.739999999991</v>
      </c>
      <c r="BQ24" s="60">
        <v>0</v>
      </c>
      <c r="BR24" s="60">
        <v>0</v>
      </c>
      <c r="BS24" s="60">
        <v>-6520.5399999999936</v>
      </c>
      <c r="BT24" s="60">
        <v>-81660.14</v>
      </c>
      <c r="BU24" s="60">
        <v>-5963.84</v>
      </c>
      <c r="BV24" s="60">
        <v>-858.48</v>
      </c>
      <c r="BW24" s="60">
        <v>0</v>
      </c>
      <c r="BX24" s="60">
        <v>-657.03</v>
      </c>
      <c r="BY24" s="60">
        <v>-1331.23</v>
      </c>
      <c r="BZ24" s="60">
        <v>83950.18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-39559.279999999984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88541778.310000002</v>
      </c>
      <c r="G27" s="60">
        <v>-88541778.310000002</v>
      </c>
      <c r="H27" s="60">
        <v>0</v>
      </c>
      <c r="I27" s="60">
        <v>0</v>
      </c>
      <c r="J27" s="60">
        <v>-44756049.579999998</v>
      </c>
      <c r="K27" s="60">
        <v>-44756049.579999998</v>
      </c>
      <c r="L27" s="60">
        <v>0</v>
      </c>
      <c r="M27" s="60">
        <v>44756049.579999998</v>
      </c>
      <c r="N27" s="60">
        <v>44756049.579999998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3283947.6999999993</v>
      </c>
      <c r="AT27" s="60">
        <v>0</v>
      </c>
      <c r="AU27" s="60">
        <v>-8018873.7800000003</v>
      </c>
      <c r="AV27" s="60">
        <v>8018873.7800000003</v>
      </c>
      <c r="AW27" s="60">
        <v>0</v>
      </c>
      <c r="AX27" s="60">
        <v>-45424529.75</v>
      </c>
      <c r="AY27" s="60">
        <v>-45424529.75</v>
      </c>
      <c r="AZ27" s="60">
        <v>0</v>
      </c>
      <c r="BA27" s="60">
        <v>-45424529.75</v>
      </c>
      <c r="BB27" s="60">
        <v>0</v>
      </c>
      <c r="BC27" s="60">
        <v>0</v>
      </c>
      <c r="BD27" s="60">
        <v>0</v>
      </c>
      <c r="BE27" s="60">
        <v>45424529.75</v>
      </c>
      <c r="BF27" s="60">
        <v>45424529.75</v>
      </c>
      <c r="BG27" s="60">
        <v>0</v>
      </c>
      <c r="BH27" s="60">
        <v>45424529.75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3283947.6999999993</v>
      </c>
      <c r="BT27" s="60">
        <v>-8757145.7400000002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12041093.439999999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3283947.6999999993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1.1900000004097819</v>
      </c>
      <c r="E29" s="60">
        <v>0</v>
      </c>
      <c r="F29" s="60">
        <v>4863468.01</v>
      </c>
      <c r="G29" s="60">
        <v>-4863468.01</v>
      </c>
      <c r="H29" s="60">
        <v>0</v>
      </c>
      <c r="I29" s="60">
        <v>1.1900000004097819</v>
      </c>
      <c r="J29" s="60">
        <v>-324996.89999999944</v>
      </c>
      <c r="K29" s="60">
        <v>-4640517.8</v>
      </c>
      <c r="L29" s="60">
        <v>4315520.9000000004</v>
      </c>
      <c r="M29" s="60">
        <v>324998.08999999985</v>
      </c>
      <c r="N29" s="60">
        <v>4640518.93</v>
      </c>
      <c r="O29" s="60">
        <v>-4315520.84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44325.404498933261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44325.404498933261</v>
      </c>
      <c r="BT29" s="60">
        <v>-680770.66999999993</v>
      </c>
      <c r="BU29" s="60">
        <v>-109935.47902002677</v>
      </c>
      <c r="BV29" s="60">
        <v>-13513.375596512627</v>
      </c>
      <c r="BW29" s="60">
        <v>0</v>
      </c>
      <c r="BX29" s="60">
        <v>-29699.387662013887</v>
      </c>
      <c r="BY29" s="60">
        <v>-30367.895510576993</v>
      </c>
      <c r="BZ29" s="60">
        <v>907693.98999999976</v>
      </c>
      <c r="CA29" s="60">
        <v>918.22228806364035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44326.594498933671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19708.511631841189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19708.511631841189</v>
      </c>
      <c r="AA30" s="60">
        <v>10793.415794326846</v>
      </c>
      <c r="AB30" s="60">
        <v>8915.0958375143418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-4153.6112780634448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-4153.6112780634448</v>
      </c>
      <c r="BT30" s="60">
        <v>0</v>
      </c>
      <c r="BU30" s="60">
        <v>-2744.0309009574999</v>
      </c>
      <c r="BV30" s="60">
        <v>-1081.1378382140942</v>
      </c>
      <c r="BW30" s="60">
        <v>0</v>
      </c>
      <c r="BX30" s="60">
        <v>-158.22311629829335</v>
      </c>
      <c r="BY30" s="60">
        <v>-170.21942259355711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15554.900353777744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6062519.7599999998</v>
      </c>
      <c r="G34" s="60">
        <v>-6062519.7599999998</v>
      </c>
      <c r="H34" s="60">
        <v>0</v>
      </c>
      <c r="I34" s="60">
        <v>0</v>
      </c>
      <c r="J34" s="60">
        <v>-2262534.6800000034</v>
      </c>
      <c r="K34" s="60">
        <v>-2262534.6800000034</v>
      </c>
      <c r="L34" s="60">
        <v>0</v>
      </c>
      <c r="M34" s="60">
        <v>2262534.6800000034</v>
      </c>
      <c r="N34" s="60">
        <v>2262534.6800000034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243369.31444347388</v>
      </c>
      <c r="AT34" s="60">
        <v>0</v>
      </c>
      <c r="AU34" s="60">
        <v>0</v>
      </c>
      <c r="AV34" s="60">
        <v>0</v>
      </c>
      <c r="AW34" s="60">
        <v>0</v>
      </c>
      <c r="AX34" s="60">
        <v>-1355657.150000006</v>
      </c>
      <c r="AY34" s="60">
        <v>-17466385.900000006</v>
      </c>
      <c r="AZ34" s="60">
        <v>-17458162.497611899</v>
      </c>
      <c r="BA34" s="60">
        <v>-8223.4023881065095</v>
      </c>
      <c r="BB34" s="60">
        <v>0</v>
      </c>
      <c r="BC34" s="60">
        <v>0</v>
      </c>
      <c r="BD34" s="60">
        <v>16110728.75</v>
      </c>
      <c r="BE34" s="60">
        <v>1355657.150000006</v>
      </c>
      <c r="BF34" s="60">
        <v>17466385.900000006</v>
      </c>
      <c r="BG34" s="60">
        <v>17458162.497611899</v>
      </c>
      <c r="BH34" s="60">
        <v>8223.4023881065095</v>
      </c>
      <c r="BI34" s="60">
        <v>0</v>
      </c>
      <c r="BJ34" s="60">
        <v>0</v>
      </c>
      <c r="BK34" s="60">
        <v>-16110728.75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243369.31444347388</v>
      </c>
      <c r="BT34" s="60">
        <v>-569987.20000000019</v>
      </c>
      <c r="BU34" s="60">
        <v>-7906.7515456535921</v>
      </c>
      <c r="BV34" s="60">
        <v>-1314.1708574040179</v>
      </c>
      <c r="BW34" s="60">
        <v>0</v>
      </c>
      <c r="BX34" s="60">
        <v>0</v>
      </c>
      <c r="BY34" s="60">
        <v>-406.68231894422445</v>
      </c>
      <c r="BZ34" s="60">
        <v>822993.45000000019</v>
      </c>
      <c r="CA34" s="60">
        <v>-9.3308345242914204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243369.31444347388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-106850.42000000039</v>
      </c>
      <c r="E39" s="60">
        <v>0</v>
      </c>
      <c r="F39" s="60">
        <v>5079976.91</v>
      </c>
      <c r="G39" s="60">
        <v>-5079976.91</v>
      </c>
      <c r="H39" s="60">
        <v>0</v>
      </c>
      <c r="I39" s="60">
        <v>-106850.42000000039</v>
      </c>
      <c r="J39" s="60">
        <v>-2220598.9500000002</v>
      </c>
      <c r="K39" s="60">
        <v>-3624130.24</v>
      </c>
      <c r="L39" s="60">
        <v>1403531.29</v>
      </c>
      <c r="M39" s="60">
        <v>2113748.5299999998</v>
      </c>
      <c r="N39" s="60">
        <v>3624129.59</v>
      </c>
      <c r="O39" s="60">
        <v>-1510381.06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-732.85388300007787</v>
      </c>
      <c r="AT39" s="60">
        <v>0</v>
      </c>
      <c r="AU39" s="60">
        <v>877.5</v>
      </c>
      <c r="AV39" s="60">
        <v>-877.5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-732.85388300007787</v>
      </c>
      <c r="BT39" s="60">
        <v>-429303.90375100006</v>
      </c>
      <c r="BU39" s="60">
        <v>-47296.410782999999</v>
      </c>
      <c r="BV39" s="60">
        <v>-69656.297655000002</v>
      </c>
      <c r="BW39" s="60">
        <v>0</v>
      </c>
      <c r="BX39" s="60">
        <v>-6815.9915599999995</v>
      </c>
      <c r="BY39" s="60">
        <v>-39849.820793999999</v>
      </c>
      <c r="BZ39" s="60">
        <v>592193.48</v>
      </c>
      <c r="CA39" s="60">
        <v>-3.9093400000000003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-107583.27388300047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139458.06</v>
      </c>
      <c r="E43" s="60">
        <v>139458.06</v>
      </c>
      <c r="F43" s="60">
        <v>139458.06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31416.617151956256</v>
      </c>
      <c r="AT43" s="60">
        <v>0</v>
      </c>
      <c r="AU43" s="60">
        <v>0</v>
      </c>
      <c r="AV43" s="60">
        <v>0</v>
      </c>
      <c r="AW43" s="60">
        <v>32854.949999999997</v>
      </c>
      <c r="AX43" s="60">
        <v>32854.949999999997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32854.949999999997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-1438.3328480437426</v>
      </c>
      <c r="BT43" s="60">
        <v>0</v>
      </c>
      <c r="BU43" s="60">
        <v>-1011.2890954397822</v>
      </c>
      <c r="BV43" s="60">
        <v>-402.64656692385836</v>
      </c>
      <c r="BW43" s="60">
        <v>0</v>
      </c>
      <c r="BX43" s="60">
        <v>-3.3977639886824909</v>
      </c>
      <c r="BY43" s="60">
        <v>-20.99942169141962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170874.67715195625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9502470.3399999999</v>
      </c>
      <c r="E74" s="60">
        <v>7740084.9299999997</v>
      </c>
      <c r="F74" s="60">
        <v>7740084.9299999997</v>
      </c>
      <c r="G74" s="60">
        <v>0</v>
      </c>
      <c r="H74" s="60">
        <v>0</v>
      </c>
      <c r="I74" s="60">
        <v>-1418247.0099999998</v>
      </c>
      <c r="J74" s="60">
        <v>-1418247.0099999998</v>
      </c>
      <c r="K74" s="60">
        <v>-7663582.8599999994</v>
      </c>
      <c r="L74" s="60">
        <v>6245335.8499999996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3071090.4200000004</v>
      </c>
      <c r="AA74" s="60">
        <v>1694626.86</v>
      </c>
      <c r="AB74" s="60">
        <v>325960.14</v>
      </c>
      <c r="AC74" s="60">
        <v>688963.43</v>
      </c>
      <c r="AD74" s="60">
        <v>285247.68</v>
      </c>
      <c r="AE74" s="60">
        <v>0</v>
      </c>
      <c r="AF74" s="60">
        <v>0</v>
      </c>
      <c r="AG74" s="60">
        <v>0</v>
      </c>
      <c r="AH74" s="60">
        <v>76292.31</v>
      </c>
      <c r="AI74" s="60">
        <v>0</v>
      </c>
      <c r="AJ74" s="60">
        <v>109542</v>
      </c>
      <c r="AK74" s="60">
        <v>109542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-5131291.8899999997</v>
      </c>
      <c r="AT74" s="60">
        <v>-2485195.5499999998</v>
      </c>
      <c r="AU74" s="60">
        <v>-2485195.5499999998</v>
      </c>
      <c r="AV74" s="60">
        <v>0</v>
      </c>
      <c r="AW74" s="60">
        <v>1070647.5899999999</v>
      </c>
      <c r="AX74" s="60">
        <v>1070647.5899999999</v>
      </c>
      <c r="AY74" s="60">
        <v>-6779112.2599999998</v>
      </c>
      <c r="AZ74" s="60">
        <v>-3910761.38</v>
      </c>
      <c r="BA74" s="60">
        <v>-2868350.88</v>
      </c>
      <c r="BB74" s="60">
        <v>0</v>
      </c>
      <c r="BC74" s="60">
        <v>0</v>
      </c>
      <c r="BD74" s="60">
        <v>7849759.8499999996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-928810.19000000006</v>
      </c>
      <c r="BP74" s="60">
        <v>-928810.19000000006</v>
      </c>
      <c r="BQ74" s="60">
        <v>0</v>
      </c>
      <c r="BR74" s="60">
        <v>0</v>
      </c>
      <c r="BS74" s="60">
        <v>-2787933.7399999998</v>
      </c>
      <c r="BT74" s="60">
        <v>-2302104.8000000003</v>
      </c>
      <c r="BU74" s="60">
        <v>-358978.86</v>
      </c>
      <c r="BV74" s="60">
        <v>-84432.4</v>
      </c>
      <c r="BW74" s="60">
        <v>0</v>
      </c>
      <c r="BX74" s="60">
        <v>0</v>
      </c>
      <c r="BY74" s="60">
        <v>-25201.15</v>
      </c>
      <c r="BZ74" s="60">
        <v>0</v>
      </c>
      <c r="CA74" s="60">
        <v>-17216.53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4371178.45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3966.2028994745997</v>
      </c>
      <c r="E75" s="60">
        <v>4538.9900000000052</v>
      </c>
      <c r="F75" s="60">
        <v>45389.87</v>
      </c>
      <c r="G75" s="60">
        <v>-40850.879999999997</v>
      </c>
      <c r="H75" s="60">
        <v>0</v>
      </c>
      <c r="I75" s="60">
        <v>-1702.1200000000008</v>
      </c>
      <c r="J75" s="60">
        <v>-17021.2</v>
      </c>
      <c r="K75" s="60">
        <v>-17021.2</v>
      </c>
      <c r="L75" s="60">
        <v>0</v>
      </c>
      <c r="M75" s="60">
        <v>15319.08</v>
      </c>
      <c r="N75" s="60">
        <v>15319.08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1129.3328994745953</v>
      </c>
      <c r="AA75" s="60">
        <v>444.71415329038331</v>
      </c>
      <c r="AB75" s="60">
        <v>0</v>
      </c>
      <c r="AC75" s="60">
        <v>0</v>
      </c>
      <c r="AD75" s="60">
        <v>684.618746184212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-430186.99608472193</v>
      </c>
      <c r="AT75" s="60">
        <v>-416.4699999999998</v>
      </c>
      <c r="AU75" s="60">
        <v>-4164.75</v>
      </c>
      <c r="AV75" s="60">
        <v>3748.28</v>
      </c>
      <c r="AW75" s="60">
        <v>337.18000000000029</v>
      </c>
      <c r="AX75" s="60">
        <v>3374.8600000000006</v>
      </c>
      <c r="AY75" s="60">
        <v>-23767.46</v>
      </c>
      <c r="AZ75" s="60">
        <v>-23767.46</v>
      </c>
      <c r="BA75" s="60">
        <v>0</v>
      </c>
      <c r="BB75" s="60">
        <v>0</v>
      </c>
      <c r="BC75" s="60">
        <v>0</v>
      </c>
      <c r="BD75" s="60">
        <v>27142.32</v>
      </c>
      <c r="BE75" s="60">
        <v>-3037.6800000000003</v>
      </c>
      <c r="BF75" s="60">
        <v>21390.71</v>
      </c>
      <c r="BG75" s="60">
        <v>21390.71</v>
      </c>
      <c r="BH75" s="60">
        <v>0</v>
      </c>
      <c r="BI75" s="60">
        <v>0</v>
      </c>
      <c r="BJ75" s="60">
        <v>0</v>
      </c>
      <c r="BK75" s="60">
        <v>-24428.39</v>
      </c>
      <c r="BL75" s="60">
        <v>0</v>
      </c>
      <c r="BM75" s="60">
        <v>0</v>
      </c>
      <c r="BN75" s="60">
        <v>0</v>
      </c>
      <c r="BO75" s="60">
        <v>72965.47</v>
      </c>
      <c r="BP75" s="60">
        <v>72965.47</v>
      </c>
      <c r="BQ75" s="60">
        <v>0</v>
      </c>
      <c r="BR75" s="60">
        <v>0</v>
      </c>
      <c r="BS75" s="60">
        <v>-503073.17608472193</v>
      </c>
      <c r="BT75" s="60">
        <v>-9929.0300000000007</v>
      </c>
      <c r="BU75" s="60">
        <v>-333853.55149847682</v>
      </c>
      <c r="BV75" s="60">
        <v>-162821.12797500435</v>
      </c>
      <c r="BW75" s="60">
        <v>0</v>
      </c>
      <c r="BX75" s="60">
        <v>0</v>
      </c>
      <c r="BY75" s="60">
        <v>-612.01021335775124</v>
      </c>
      <c r="BZ75" s="60">
        <v>8936.1299999999992</v>
      </c>
      <c r="CA75" s="60">
        <v>-4793.5863978830257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-426220.79318524734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116466084.12</v>
      </c>
      <c r="E76" s="60">
        <v>97345626.980000004</v>
      </c>
      <c r="F76" s="60">
        <v>118176451.14</v>
      </c>
      <c r="G76" s="60">
        <v>-20830824.16</v>
      </c>
      <c r="H76" s="60">
        <v>0</v>
      </c>
      <c r="I76" s="60">
        <v>-3114681.189999992</v>
      </c>
      <c r="J76" s="60">
        <v>-5763512.6399999931</v>
      </c>
      <c r="K76" s="60">
        <v>-40918751.489999995</v>
      </c>
      <c r="L76" s="60">
        <v>35155238.850000001</v>
      </c>
      <c r="M76" s="60">
        <v>2648831.4500000011</v>
      </c>
      <c r="N76" s="60">
        <v>15040526.74</v>
      </c>
      <c r="O76" s="60">
        <v>-12391695.289999999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21260621.829999998</v>
      </c>
      <c r="AA76" s="60">
        <v>17369906.489999998</v>
      </c>
      <c r="AB76" s="60">
        <v>1350397.0799999998</v>
      </c>
      <c r="AC76" s="60">
        <v>1981151.96</v>
      </c>
      <c r="AD76" s="60">
        <v>559166.30000000005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974516.5</v>
      </c>
      <c r="AK76" s="60">
        <v>974516.5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-86044948.799999982</v>
      </c>
      <c r="AT76" s="60">
        <v>-27109027.979999997</v>
      </c>
      <c r="AU76" s="60">
        <v>-32695324.709999997</v>
      </c>
      <c r="AV76" s="60">
        <v>5586296.7299999995</v>
      </c>
      <c r="AW76" s="60">
        <v>4895332.0000000075</v>
      </c>
      <c r="AX76" s="60">
        <v>5012552.9600000083</v>
      </c>
      <c r="AY76" s="60">
        <v>-46040694.089999989</v>
      </c>
      <c r="AZ76" s="60">
        <v>-41787273.639999993</v>
      </c>
      <c r="BA76" s="60">
        <v>-25373700.869999997</v>
      </c>
      <c r="BB76" s="60">
        <v>0</v>
      </c>
      <c r="BC76" s="60">
        <v>21120280.420000002</v>
      </c>
      <c r="BD76" s="60">
        <v>51053247.049999997</v>
      </c>
      <c r="BE76" s="60">
        <v>-117220.96000000089</v>
      </c>
      <c r="BF76" s="60">
        <v>9532506.5700000003</v>
      </c>
      <c r="BG76" s="60">
        <v>9786659.6300000008</v>
      </c>
      <c r="BH76" s="60">
        <v>4118700.47</v>
      </c>
      <c r="BI76" s="60">
        <v>0</v>
      </c>
      <c r="BJ76" s="60">
        <v>-4372853.53</v>
      </c>
      <c r="BK76" s="60">
        <v>-9649727.5300000012</v>
      </c>
      <c r="BL76" s="60">
        <v>0</v>
      </c>
      <c r="BM76" s="60">
        <v>0</v>
      </c>
      <c r="BN76" s="60">
        <v>0</v>
      </c>
      <c r="BO76" s="60">
        <v>-11681475.27</v>
      </c>
      <c r="BP76" s="60">
        <v>-11681475.27</v>
      </c>
      <c r="BQ76" s="60">
        <v>0</v>
      </c>
      <c r="BR76" s="60">
        <v>0</v>
      </c>
      <c r="BS76" s="60">
        <v>-52051477.659999996</v>
      </c>
      <c r="BT76" s="60">
        <v>-53223161.50999999</v>
      </c>
      <c r="BU76" s="60">
        <v>-3042913.3400000003</v>
      </c>
      <c r="BV76" s="60">
        <v>-781705.30999999994</v>
      </c>
      <c r="BW76" s="60">
        <v>0</v>
      </c>
      <c r="BX76" s="60">
        <v>0</v>
      </c>
      <c r="BY76" s="60">
        <v>-1687650</v>
      </c>
      <c r="BZ76" s="60">
        <v>6683952.5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-98299.89</v>
      </c>
      <c r="CJ76" s="60">
        <v>-98299.89</v>
      </c>
      <c r="CK76" s="60">
        <v>0</v>
      </c>
      <c r="CL76" s="60">
        <v>30421135.320000023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909264652.06143105</v>
      </c>
      <c r="E78" s="63">
        <v>868138101.53999901</v>
      </c>
      <c r="F78" s="63">
        <v>2284420874.0099993</v>
      </c>
      <c r="G78" s="63">
        <v>-1416282772.47</v>
      </c>
      <c r="H78" s="63">
        <v>0</v>
      </c>
      <c r="I78" s="63">
        <v>-131536185.32000023</v>
      </c>
      <c r="J78" s="63">
        <v>-604230611.6700002</v>
      </c>
      <c r="K78" s="63">
        <v>-2207060132.8200002</v>
      </c>
      <c r="L78" s="63">
        <v>1602829521.1500003</v>
      </c>
      <c r="M78" s="63">
        <v>472694426.34999996</v>
      </c>
      <c r="N78" s="63">
        <v>1117803004.8700001</v>
      </c>
      <c r="O78" s="63">
        <v>-645108578.51999998</v>
      </c>
      <c r="P78" s="63">
        <v>0</v>
      </c>
      <c r="Q78" s="63">
        <v>0</v>
      </c>
      <c r="R78" s="63">
        <v>0</v>
      </c>
      <c r="S78" s="63">
        <v>1949101.57</v>
      </c>
      <c r="T78" s="63">
        <v>2602940.35</v>
      </c>
      <c r="U78" s="63">
        <v>0</v>
      </c>
      <c r="V78" s="63">
        <v>2602940.35</v>
      </c>
      <c r="W78" s="63">
        <v>-653838.78</v>
      </c>
      <c r="X78" s="63">
        <v>0</v>
      </c>
      <c r="Y78" s="63">
        <v>-653838.78</v>
      </c>
      <c r="Z78" s="63">
        <v>118497716.48143218</v>
      </c>
      <c r="AA78" s="63">
        <v>92689721.587437481</v>
      </c>
      <c r="AB78" s="63">
        <v>3556549.0042118323</v>
      </c>
      <c r="AC78" s="63">
        <v>16870749.611055642</v>
      </c>
      <c r="AD78" s="63">
        <v>3391086.7063695607</v>
      </c>
      <c r="AE78" s="63">
        <v>2140440.9038772392</v>
      </c>
      <c r="AF78" s="63">
        <v>109.61095231305467</v>
      </c>
      <c r="AG78" s="63">
        <v>12743.75561631822</v>
      </c>
      <c r="AH78" s="63">
        <v>-163685.19</v>
      </c>
      <c r="AI78" s="63">
        <v>0.49191179017785208</v>
      </c>
      <c r="AJ78" s="63">
        <v>45124578.639999889</v>
      </c>
      <c r="AK78" s="63">
        <v>45124578.639999889</v>
      </c>
      <c r="AL78" s="63">
        <v>0</v>
      </c>
      <c r="AM78" s="63">
        <v>7091339.1499999948</v>
      </c>
      <c r="AN78" s="63">
        <v>14865978.669999994</v>
      </c>
      <c r="AO78" s="63">
        <v>-6228056.6399999997</v>
      </c>
      <c r="AP78" s="63">
        <v>0</v>
      </c>
      <c r="AQ78" s="63">
        <v>0</v>
      </c>
      <c r="AR78" s="63">
        <v>-1546582.8799999994</v>
      </c>
      <c r="AS78" s="63">
        <v>-1010191821.2757893</v>
      </c>
      <c r="AT78" s="63">
        <v>-153282482.09999999</v>
      </c>
      <c r="AU78" s="63">
        <v>-332464516.63999999</v>
      </c>
      <c r="AV78" s="63">
        <v>179182034.53999999</v>
      </c>
      <c r="AW78" s="63">
        <v>-46594614.040000193</v>
      </c>
      <c r="AX78" s="63">
        <v>-154799603.65000004</v>
      </c>
      <c r="AY78" s="63">
        <v>-1355061541.4300003</v>
      </c>
      <c r="AZ78" s="63">
        <v>-1096538751.4376121</v>
      </c>
      <c r="BA78" s="63">
        <v>-698535910.14238822</v>
      </c>
      <c r="BB78" s="63">
        <v>0</v>
      </c>
      <c r="BC78" s="63">
        <v>440013120.15000004</v>
      </c>
      <c r="BD78" s="63">
        <v>1200261937.7800002</v>
      </c>
      <c r="BE78" s="63">
        <v>108204989.60999984</v>
      </c>
      <c r="BF78" s="63">
        <v>686537095.80999982</v>
      </c>
      <c r="BG78" s="63">
        <v>575151224.12761188</v>
      </c>
      <c r="BH78" s="63">
        <v>340450266.78238803</v>
      </c>
      <c r="BI78" s="63">
        <v>0</v>
      </c>
      <c r="BJ78" s="63">
        <v>-229064395.09999999</v>
      </c>
      <c r="BK78" s="63">
        <v>-578332106.20000005</v>
      </c>
      <c r="BL78" s="63">
        <v>-24703610.059999984</v>
      </c>
      <c r="BM78" s="63">
        <v>-31699286.00999999</v>
      </c>
      <c r="BN78" s="63">
        <v>6995675.9500000067</v>
      </c>
      <c r="BO78" s="63">
        <v>-108327733.44000001</v>
      </c>
      <c r="BP78" s="63">
        <v>-108327733.44000001</v>
      </c>
      <c r="BQ78" s="63">
        <v>0</v>
      </c>
      <c r="BR78" s="63">
        <v>0</v>
      </c>
      <c r="BS78" s="63">
        <v>-655557353.95578885</v>
      </c>
      <c r="BT78" s="63">
        <v>-213432499.71375108</v>
      </c>
      <c r="BU78" s="63">
        <v>-254978615.6807034</v>
      </c>
      <c r="BV78" s="63">
        <v>-155704750.74984315</v>
      </c>
      <c r="BW78" s="63">
        <v>-93.3</v>
      </c>
      <c r="BX78" s="63">
        <v>-7403113.8949744096</v>
      </c>
      <c r="BY78" s="63">
        <v>-213452170.63320783</v>
      </c>
      <c r="BZ78" s="63">
        <v>227599354.76999989</v>
      </c>
      <c r="CA78" s="63">
        <v>-38185464.753308885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-21726027.68</v>
      </c>
      <c r="CJ78" s="63">
        <v>-21726027.68</v>
      </c>
      <c r="CK78" s="63">
        <v>0</v>
      </c>
      <c r="CL78" s="63">
        <v>-100927169.21435833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125972520.66289948</v>
      </c>
      <c r="E80" s="63">
        <v>105090250.90000001</v>
      </c>
      <c r="F80" s="63">
        <v>125961925.94</v>
      </c>
      <c r="G80" s="63">
        <v>-20871675.039999999</v>
      </c>
      <c r="H80" s="63">
        <v>0</v>
      </c>
      <c r="I80" s="63">
        <v>-4534630.3199999919</v>
      </c>
      <c r="J80" s="63">
        <v>-7198780.8499999931</v>
      </c>
      <c r="K80" s="63">
        <v>-48599355.549999997</v>
      </c>
      <c r="L80" s="63">
        <v>41400574.700000003</v>
      </c>
      <c r="M80" s="63">
        <v>2664150.5300000012</v>
      </c>
      <c r="N80" s="63">
        <v>15055845.82</v>
      </c>
      <c r="O80" s="63">
        <v>-12391695.289999999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24332841.582899474</v>
      </c>
      <c r="AA80" s="63">
        <v>19064978.064153288</v>
      </c>
      <c r="AB80" s="63">
        <v>1676357.2199999997</v>
      </c>
      <c r="AC80" s="63">
        <v>2670115.39</v>
      </c>
      <c r="AD80" s="63">
        <v>845098.59874618426</v>
      </c>
      <c r="AE80" s="63">
        <v>0</v>
      </c>
      <c r="AF80" s="63">
        <v>0</v>
      </c>
      <c r="AG80" s="63">
        <v>0</v>
      </c>
      <c r="AH80" s="63">
        <v>76292.31</v>
      </c>
      <c r="AI80" s="63">
        <v>0</v>
      </c>
      <c r="AJ80" s="63">
        <v>1084058.5</v>
      </c>
      <c r="AK80" s="63">
        <v>1084058.5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-91606427.686084703</v>
      </c>
      <c r="AT80" s="63">
        <v>-29594639.999999996</v>
      </c>
      <c r="AU80" s="63">
        <v>-35184685.009999998</v>
      </c>
      <c r="AV80" s="63">
        <v>5590045.0099999998</v>
      </c>
      <c r="AW80" s="63">
        <v>5966316.770000007</v>
      </c>
      <c r="AX80" s="63">
        <v>6086575.4100000085</v>
      </c>
      <c r="AY80" s="63">
        <v>-52843573.809999987</v>
      </c>
      <c r="AZ80" s="63">
        <v>-45721802.479999989</v>
      </c>
      <c r="BA80" s="63">
        <v>-28242051.749999996</v>
      </c>
      <c r="BB80" s="63">
        <v>0</v>
      </c>
      <c r="BC80" s="63">
        <v>21120280.420000002</v>
      </c>
      <c r="BD80" s="63">
        <v>58930149.219999999</v>
      </c>
      <c r="BE80" s="63">
        <v>-120258.64000000089</v>
      </c>
      <c r="BF80" s="63">
        <v>9553897.2800000012</v>
      </c>
      <c r="BG80" s="63">
        <v>9808050.3400000017</v>
      </c>
      <c r="BH80" s="63">
        <v>4118700.47</v>
      </c>
      <c r="BI80" s="63">
        <v>0</v>
      </c>
      <c r="BJ80" s="63">
        <v>-4372853.53</v>
      </c>
      <c r="BK80" s="63">
        <v>-9674155.9200000018</v>
      </c>
      <c r="BL80" s="63">
        <v>0</v>
      </c>
      <c r="BM80" s="63">
        <v>0</v>
      </c>
      <c r="BN80" s="63">
        <v>0</v>
      </c>
      <c r="BO80" s="63">
        <v>-12537319.99</v>
      </c>
      <c r="BP80" s="63">
        <v>-12537319.99</v>
      </c>
      <c r="BQ80" s="63">
        <v>0</v>
      </c>
      <c r="BR80" s="63">
        <v>0</v>
      </c>
      <c r="BS80" s="63">
        <v>-55342484.576084718</v>
      </c>
      <c r="BT80" s="63">
        <v>-55535195.339999989</v>
      </c>
      <c r="BU80" s="63">
        <v>-3735745.7514984771</v>
      </c>
      <c r="BV80" s="63">
        <v>-1028958.8379750042</v>
      </c>
      <c r="BW80" s="63">
        <v>0</v>
      </c>
      <c r="BX80" s="63">
        <v>0</v>
      </c>
      <c r="BY80" s="63">
        <v>-1713463.1602133578</v>
      </c>
      <c r="BZ80" s="63">
        <v>6692888.6299999999</v>
      </c>
      <c r="CA80" s="63">
        <v>-22010.116397883023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-98299.89</v>
      </c>
      <c r="CJ80" s="63">
        <v>-98299.89</v>
      </c>
      <c r="CK80" s="63">
        <v>0</v>
      </c>
      <c r="CL80" s="63">
        <v>34366092.976814777</v>
      </c>
    </row>
    <row r="81" spans="1:90">
      <c r="A81" s="45" t="s">
        <v>134</v>
      </c>
      <c r="B81" s="62">
        <v>9003</v>
      </c>
      <c r="C81" s="59" t="s">
        <v>383</v>
      </c>
      <c r="D81" s="63">
        <v>909264652.06143105</v>
      </c>
      <c r="E81" s="63">
        <v>868138101.53999901</v>
      </c>
      <c r="F81" s="63">
        <v>2284420874.0099993</v>
      </c>
      <c r="G81" s="63">
        <v>-1416282772.47</v>
      </c>
      <c r="H81" s="63">
        <v>0</v>
      </c>
      <c r="I81" s="63">
        <v>-131536185.32000023</v>
      </c>
      <c r="J81" s="63">
        <v>-604230611.6700002</v>
      </c>
      <c r="K81" s="63">
        <v>-2207060132.8200002</v>
      </c>
      <c r="L81" s="63">
        <v>1602829521.1500003</v>
      </c>
      <c r="M81" s="63">
        <v>472694426.34999996</v>
      </c>
      <c r="N81" s="63">
        <v>1117803004.8700001</v>
      </c>
      <c r="O81" s="63">
        <v>-645108578.51999998</v>
      </c>
      <c r="P81" s="63">
        <v>0</v>
      </c>
      <c r="Q81" s="63">
        <v>0</v>
      </c>
      <c r="R81" s="63">
        <v>0</v>
      </c>
      <c r="S81" s="63">
        <v>1949101.57</v>
      </c>
      <c r="T81" s="63">
        <v>2602940.35</v>
      </c>
      <c r="U81" s="63">
        <v>0</v>
      </c>
      <c r="V81" s="63">
        <v>2602940.35</v>
      </c>
      <c r="W81" s="63">
        <v>-653838.78</v>
      </c>
      <c r="X81" s="63">
        <v>0</v>
      </c>
      <c r="Y81" s="63">
        <v>-653838.78</v>
      </c>
      <c r="Z81" s="63">
        <v>118497716.48143218</v>
      </c>
      <c r="AA81" s="63">
        <v>92689721.587437481</v>
      </c>
      <c r="AB81" s="63">
        <v>3556549.0042118323</v>
      </c>
      <c r="AC81" s="63">
        <v>16870749.611055642</v>
      </c>
      <c r="AD81" s="63">
        <v>3391086.7063695607</v>
      </c>
      <c r="AE81" s="63">
        <v>2140440.9038772392</v>
      </c>
      <c r="AF81" s="63">
        <v>109.61095231305467</v>
      </c>
      <c r="AG81" s="63">
        <v>12743.75561631822</v>
      </c>
      <c r="AH81" s="63">
        <v>-163685.19</v>
      </c>
      <c r="AI81" s="63">
        <v>0.49191179017785208</v>
      </c>
      <c r="AJ81" s="63">
        <v>45124578.639999889</v>
      </c>
      <c r="AK81" s="63">
        <v>45124578.639999889</v>
      </c>
      <c r="AL81" s="63">
        <v>0</v>
      </c>
      <c r="AM81" s="63">
        <v>7091339.1499999948</v>
      </c>
      <c r="AN81" s="63">
        <v>14865978.669999994</v>
      </c>
      <c r="AO81" s="63">
        <v>-6228056.6399999997</v>
      </c>
      <c r="AP81" s="63">
        <v>0</v>
      </c>
      <c r="AQ81" s="63">
        <v>0</v>
      </c>
      <c r="AR81" s="63">
        <v>-1546582.8799999994</v>
      </c>
      <c r="AS81" s="63">
        <v>-1010191821.2757893</v>
      </c>
      <c r="AT81" s="63">
        <v>-153282482.09999999</v>
      </c>
      <c r="AU81" s="63">
        <v>-332464516.63999999</v>
      </c>
      <c r="AV81" s="63">
        <v>179182034.53999999</v>
      </c>
      <c r="AW81" s="63">
        <v>-46594614.040000193</v>
      </c>
      <c r="AX81" s="63">
        <v>-154799603.65000004</v>
      </c>
      <c r="AY81" s="63">
        <v>-1355061541.4300003</v>
      </c>
      <c r="AZ81" s="63">
        <v>-1096538751.4376121</v>
      </c>
      <c r="BA81" s="63">
        <v>-698535910.14238822</v>
      </c>
      <c r="BB81" s="63">
        <v>0</v>
      </c>
      <c r="BC81" s="63">
        <v>440013120.15000004</v>
      </c>
      <c r="BD81" s="63">
        <v>1200261937.7800002</v>
      </c>
      <c r="BE81" s="63">
        <v>108204989.60999984</v>
      </c>
      <c r="BF81" s="63">
        <v>686537095.80999982</v>
      </c>
      <c r="BG81" s="63">
        <v>575151224.12761188</v>
      </c>
      <c r="BH81" s="63">
        <v>340450266.78238803</v>
      </c>
      <c r="BI81" s="63">
        <v>0</v>
      </c>
      <c r="BJ81" s="63">
        <v>-229064395.09999999</v>
      </c>
      <c r="BK81" s="63">
        <v>-578332106.20000005</v>
      </c>
      <c r="BL81" s="63">
        <v>-24703610.059999984</v>
      </c>
      <c r="BM81" s="63">
        <v>-31699286.00999999</v>
      </c>
      <c r="BN81" s="63">
        <v>6995675.9500000067</v>
      </c>
      <c r="BO81" s="63">
        <v>-108327733.44000001</v>
      </c>
      <c r="BP81" s="63">
        <v>-108327733.44000001</v>
      </c>
      <c r="BQ81" s="63">
        <v>0</v>
      </c>
      <c r="BR81" s="63">
        <v>0</v>
      </c>
      <c r="BS81" s="63">
        <v>-655557353.95578885</v>
      </c>
      <c r="BT81" s="63">
        <v>-213432499.71375108</v>
      </c>
      <c r="BU81" s="63">
        <v>-254978615.6807034</v>
      </c>
      <c r="BV81" s="63">
        <v>-155704750.74984315</v>
      </c>
      <c r="BW81" s="63">
        <v>-93.3</v>
      </c>
      <c r="BX81" s="63">
        <v>-7403113.8949744096</v>
      </c>
      <c r="BY81" s="63">
        <v>-213452170.63320783</v>
      </c>
      <c r="BZ81" s="63">
        <v>227599354.76999989</v>
      </c>
      <c r="CA81" s="63">
        <v>-38185464.753308885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-21726027.68</v>
      </c>
      <c r="CJ81" s="63">
        <v>-21726027.68</v>
      </c>
      <c r="CK81" s="63">
        <v>0</v>
      </c>
      <c r="CL81" s="63">
        <v>-100927169.21435833</v>
      </c>
    </row>
    <row r="82" spans="1:90" ht="12.75" customHeight="1">
      <c r="A82" s="46" t="s">
        <v>136</v>
      </c>
      <c r="B82" s="64"/>
      <c r="C82" s="59" t="s">
        <v>384</v>
      </c>
      <c r="D82" s="63">
        <v>1035237172.7243305</v>
      </c>
      <c r="E82" s="63">
        <v>973228352.43999898</v>
      </c>
      <c r="F82" s="63">
        <v>2410382799.9499993</v>
      </c>
      <c r="G82" s="63">
        <v>-1437154447.51</v>
      </c>
      <c r="H82" s="63">
        <v>0</v>
      </c>
      <c r="I82" s="63">
        <v>-136070815.64000022</v>
      </c>
      <c r="J82" s="63">
        <v>-611429392.52000022</v>
      </c>
      <c r="K82" s="63">
        <v>-2255659488.3700004</v>
      </c>
      <c r="L82" s="63">
        <v>1644230095.8500004</v>
      </c>
      <c r="M82" s="63">
        <v>475358576.88</v>
      </c>
      <c r="N82" s="63">
        <v>1132858850.6900001</v>
      </c>
      <c r="O82" s="63">
        <v>-657500273.80999994</v>
      </c>
      <c r="P82" s="63">
        <v>0</v>
      </c>
      <c r="Q82" s="63">
        <v>0</v>
      </c>
      <c r="R82" s="63">
        <v>0</v>
      </c>
      <c r="S82" s="63">
        <v>1949101.57</v>
      </c>
      <c r="T82" s="63">
        <v>2602940.35</v>
      </c>
      <c r="U82" s="63">
        <v>0</v>
      </c>
      <c r="V82" s="63">
        <v>2602940.35</v>
      </c>
      <c r="W82" s="63">
        <v>-653838.78</v>
      </c>
      <c r="X82" s="63">
        <v>0</v>
      </c>
      <c r="Y82" s="63">
        <v>-653838.78</v>
      </c>
      <c r="Z82" s="63">
        <v>142830558.06433165</v>
      </c>
      <c r="AA82" s="63">
        <v>111754699.65159076</v>
      </c>
      <c r="AB82" s="63">
        <v>5232906.2242118325</v>
      </c>
      <c r="AC82" s="63">
        <v>19540865.001055643</v>
      </c>
      <c r="AD82" s="63">
        <v>4236185.3051157445</v>
      </c>
      <c r="AE82" s="63">
        <v>2140440.9038772392</v>
      </c>
      <c r="AF82" s="63">
        <v>109.61095231305467</v>
      </c>
      <c r="AG82" s="63">
        <v>12743.75561631822</v>
      </c>
      <c r="AH82" s="63">
        <v>-87392.88</v>
      </c>
      <c r="AI82" s="63">
        <v>0.49191179017785208</v>
      </c>
      <c r="AJ82" s="63">
        <v>46208637.139999889</v>
      </c>
      <c r="AK82" s="63">
        <v>46208637.139999889</v>
      </c>
      <c r="AL82" s="63">
        <v>0</v>
      </c>
      <c r="AM82" s="63">
        <v>7091339.1499999948</v>
      </c>
      <c r="AN82" s="63">
        <v>14865978.669999994</v>
      </c>
      <c r="AO82" s="63">
        <v>-6228056.6399999997</v>
      </c>
      <c r="AP82" s="63">
        <v>0</v>
      </c>
      <c r="AQ82" s="63">
        <v>0</v>
      </c>
      <c r="AR82" s="63">
        <v>-1546582.8799999994</v>
      </c>
      <c r="AS82" s="63">
        <v>-1101798248.961874</v>
      </c>
      <c r="AT82" s="63">
        <v>-182877122.09999999</v>
      </c>
      <c r="AU82" s="63">
        <v>-367649201.64999998</v>
      </c>
      <c r="AV82" s="63">
        <v>184772079.54999998</v>
      </c>
      <c r="AW82" s="63">
        <v>-40628297.27000019</v>
      </c>
      <c r="AX82" s="63">
        <v>-148713028.24000004</v>
      </c>
      <c r="AY82" s="63">
        <v>-1407905115.2400002</v>
      </c>
      <c r="AZ82" s="63">
        <v>-1142260553.9176121</v>
      </c>
      <c r="BA82" s="63">
        <v>-726777961.89238822</v>
      </c>
      <c r="BB82" s="63">
        <v>0</v>
      </c>
      <c r="BC82" s="63">
        <v>461133400.57000005</v>
      </c>
      <c r="BD82" s="63">
        <v>1259192087.0000002</v>
      </c>
      <c r="BE82" s="63">
        <v>108084730.96999983</v>
      </c>
      <c r="BF82" s="63">
        <v>696090993.08999979</v>
      </c>
      <c r="BG82" s="63">
        <v>584959274.46761191</v>
      </c>
      <c r="BH82" s="63">
        <v>344568967.25238806</v>
      </c>
      <c r="BI82" s="63">
        <v>0</v>
      </c>
      <c r="BJ82" s="63">
        <v>-233437248.63</v>
      </c>
      <c r="BK82" s="63">
        <v>-588006262.12</v>
      </c>
      <c r="BL82" s="63">
        <v>-24703610.059999984</v>
      </c>
      <c r="BM82" s="63">
        <v>-31699286.00999999</v>
      </c>
      <c r="BN82" s="63">
        <v>6995675.9500000067</v>
      </c>
      <c r="BO82" s="63">
        <v>-120865053.43000001</v>
      </c>
      <c r="BP82" s="63">
        <v>-120865053.43000001</v>
      </c>
      <c r="BQ82" s="63">
        <v>0</v>
      </c>
      <c r="BR82" s="63">
        <v>0</v>
      </c>
      <c r="BS82" s="63">
        <v>-710899838.53187358</v>
      </c>
      <c r="BT82" s="63">
        <v>-268967695.05375105</v>
      </c>
      <c r="BU82" s="63">
        <v>-258714361.43220189</v>
      </c>
      <c r="BV82" s="63">
        <v>-156733709.58781815</v>
      </c>
      <c r="BW82" s="63">
        <v>-93.3</v>
      </c>
      <c r="BX82" s="63">
        <v>-7403113.8949744096</v>
      </c>
      <c r="BY82" s="63">
        <v>-215165633.79342118</v>
      </c>
      <c r="BZ82" s="63">
        <v>234292243.39999989</v>
      </c>
      <c r="CA82" s="63">
        <v>-38207474.869706765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-21824327.57</v>
      </c>
      <c r="CJ82" s="63">
        <v>-21824327.57</v>
      </c>
      <c r="CK82" s="63">
        <v>0</v>
      </c>
      <c r="CL82" s="63">
        <v>-66561076.237543553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151C-451C-4267-B860-6377E56AE07B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265</v>
      </c>
      <c r="B2" s="75">
        <v>706</v>
      </c>
      <c r="C2" s="75">
        <v>736</v>
      </c>
      <c r="D2" s="75">
        <v>705</v>
      </c>
      <c r="E2" s="75">
        <v>708</v>
      </c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735939.16566036292</v>
      </c>
      <c r="E7" s="60">
        <v>4301935.33</v>
      </c>
      <c r="F7" s="60">
        <v>5706137.3900000006</v>
      </c>
      <c r="G7" s="60">
        <v>-1404202.06</v>
      </c>
      <c r="H7" s="60">
        <v>0</v>
      </c>
      <c r="I7" s="60">
        <v>-806563.77</v>
      </c>
      <c r="J7" s="60">
        <v>-965479.37000000011</v>
      </c>
      <c r="K7" s="60">
        <v>-4043528.16</v>
      </c>
      <c r="L7" s="60">
        <v>3078048.79</v>
      </c>
      <c r="M7" s="60">
        <v>158915.60000000009</v>
      </c>
      <c r="N7" s="60">
        <v>1263926.3</v>
      </c>
      <c r="O7" s="60">
        <v>-1105010.7</v>
      </c>
      <c r="P7" s="60">
        <v>0</v>
      </c>
      <c r="Q7" s="60">
        <v>0</v>
      </c>
      <c r="R7" s="60">
        <v>0</v>
      </c>
      <c r="S7" s="60">
        <v>-3262704.4</v>
      </c>
      <c r="T7" s="60">
        <v>-4571680.13</v>
      </c>
      <c r="U7" s="60">
        <v>-7157805.21</v>
      </c>
      <c r="V7" s="60">
        <v>2586125.08</v>
      </c>
      <c r="W7" s="60">
        <v>1308975.73</v>
      </c>
      <c r="X7" s="60">
        <v>2237387.23</v>
      </c>
      <c r="Y7" s="60">
        <v>-928411.5</v>
      </c>
      <c r="Z7" s="60">
        <v>503272.00566036283</v>
      </c>
      <c r="AA7" s="60">
        <v>0</v>
      </c>
      <c r="AB7" s="60">
        <v>0</v>
      </c>
      <c r="AC7" s="60">
        <v>0</v>
      </c>
      <c r="AD7" s="60">
        <v>554363.37573469512</v>
      </c>
      <c r="AE7" s="60">
        <v>0</v>
      </c>
      <c r="AF7" s="60">
        <v>0</v>
      </c>
      <c r="AG7" s="60">
        <v>0</v>
      </c>
      <c r="AH7" s="60">
        <v>0</v>
      </c>
      <c r="AI7" s="60">
        <v>-51091.370074332284</v>
      </c>
      <c r="AJ7" s="60">
        <v>0</v>
      </c>
      <c r="AK7" s="60">
        <v>0</v>
      </c>
      <c r="AL7" s="60">
        <v>0</v>
      </c>
      <c r="AM7" s="60">
        <v>0</v>
      </c>
      <c r="AN7" s="60">
        <v>11847094.66</v>
      </c>
      <c r="AO7" s="60">
        <v>0</v>
      </c>
      <c r="AP7" s="60">
        <v>0</v>
      </c>
      <c r="AQ7" s="60">
        <v>0</v>
      </c>
      <c r="AR7" s="60">
        <v>-11847094.66</v>
      </c>
      <c r="AS7" s="60">
        <v>-17234677.647447713</v>
      </c>
      <c r="AT7" s="60">
        <v>-654996.47</v>
      </c>
      <c r="AU7" s="60">
        <v>-654996.47</v>
      </c>
      <c r="AV7" s="60">
        <v>0</v>
      </c>
      <c r="AW7" s="60">
        <v>-14090323.720000004</v>
      </c>
      <c r="AX7" s="60">
        <v>-23327542.290000003</v>
      </c>
      <c r="AY7" s="60">
        <v>-50902406.880000003</v>
      </c>
      <c r="AZ7" s="60">
        <v>-28981409.080000002</v>
      </c>
      <c r="BA7" s="60">
        <v>-21920997.800000001</v>
      </c>
      <c r="BB7" s="60">
        <v>0</v>
      </c>
      <c r="BC7" s="60">
        <v>0</v>
      </c>
      <c r="BD7" s="60">
        <v>27574864.59</v>
      </c>
      <c r="BE7" s="60">
        <v>9237218.5699999984</v>
      </c>
      <c r="BF7" s="60">
        <v>22578402.579999998</v>
      </c>
      <c r="BG7" s="60">
        <v>12851538.550000001</v>
      </c>
      <c r="BH7" s="60">
        <v>9726864.0299999993</v>
      </c>
      <c r="BI7" s="60">
        <v>0</v>
      </c>
      <c r="BJ7" s="60">
        <v>0</v>
      </c>
      <c r="BK7" s="60">
        <v>-13341184.01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-2489357.4574477067</v>
      </c>
      <c r="BT7" s="60">
        <v>-913407.51</v>
      </c>
      <c r="BU7" s="60">
        <v>-873915.55530155799</v>
      </c>
      <c r="BV7" s="60">
        <v>-141037.63952483391</v>
      </c>
      <c r="BW7" s="60">
        <v>0</v>
      </c>
      <c r="BX7" s="60">
        <v>-20655.425843954847</v>
      </c>
      <c r="BY7" s="60">
        <v>-540341.32677735982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-16498738.48178735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5487426.6500000022</v>
      </c>
      <c r="E8" s="60">
        <v>4452332.129999999</v>
      </c>
      <c r="F8" s="60">
        <v>11278758.77</v>
      </c>
      <c r="G8" s="60">
        <v>-6826426.6400000006</v>
      </c>
      <c r="H8" s="60">
        <v>0</v>
      </c>
      <c r="I8" s="60">
        <v>-1145577.1799999978</v>
      </c>
      <c r="J8" s="60">
        <v>14590617.010000002</v>
      </c>
      <c r="K8" s="60">
        <v>-18427138.09</v>
      </c>
      <c r="L8" s="60">
        <v>33017755.100000001</v>
      </c>
      <c r="M8" s="60">
        <v>-15736194.189999999</v>
      </c>
      <c r="N8" s="60">
        <v>14492708.33</v>
      </c>
      <c r="O8" s="60">
        <v>-30228902.52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2200274.21</v>
      </c>
      <c r="AA8" s="60">
        <v>781237.5</v>
      </c>
      <c r="AB8" s="60">
        <v>29613.65</v>
      </c>
      <c r="AC8" s="60">
        <v>1231103.03</v>
      </c>
      <c r="AD8" s="60">
        <v>158320.03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-19602.509999998729</v>
      </c>
      <c r="AN8" s="60">
        <v>719082.81</v>
      </c>
      <c r="AO8" s="60">
        <v>-531362.18000000005</v>
      </c>
      <c r="AP8" s="60">
        <v>0</v>
      </c>
      <c r="AQ8" s="60">
        <v>0</v>
      </c>
      <c r="AR8" s="60">
        <v>-207323.13999999873</v>
      </c>
      <c r="AS8" s="60">
        <v>2861794.1699999175</v>
      </c>
      <c r="AT8" s="60">
        <v>18513.009999999973</v>
      </c>
      <c r="AU8" s="60">
        <v>16752.499999999971</v>
      </c>
      <c r="AV8" s="60">
        <v>1760.510000000002</v>
      </c>
      <c r="AW8" s="60">
        <v>1830192.8999999166</v>
      </c>
      <c r="AX8" s="60">
        <v>109159256.20999992</v>
      </c>
      <c r="AY8" s="60">
        <v>-182548295</v>
      </c>
      <c r="AZ8" s="60">
        <v>-456651427.01999998</v>
      </c>
      <c r="BA8" s="60">
        <v>-4040519.98</v>
      </c>
      <c r="BB8" s="60">
        <v>0</v>
      </c>
      <c r="BC8" s="60">
        <v>278143652</v>
      </c>
      <c r="BD8" s="60">
        <v>291707551.20999992</v>
      </c>
      <c r="BE8" s="60">
        <v>-107329063.31</v>
      </c>
      <c r="BF8" s="60">
        <v>174847294.20999998</v>
      </c>
      <c r="BG8" s="60">
        <v>440014404.21999997</v>
      </c>
      <c r="BH8" s="60">
        <v>3024827</v>
      </c>
      <c r="BI8" s="60">
        <v>0</v>
      </c>
      <c r="BJ8" s="60">
        <v>-268191937.00999999</v>
      </c>
      <c r="BK8" s="60">
        <v>-282176357.51999998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1013088.2600000008</v>
      </c>
      <c r="BT8" s="60">
        <v>-1568788.19</v>
      </c>
      <c r="BU8" s="60">
        <v>-825426.64</v>
      </c>
      <c r="BV8" s="60">
        <v>-167567.51</v>
      </c>
      <c r="BW8" s="60">
        <v>0</v>
      </c>
      <c r="BX8" s="60">
        <v>0</v>
      </c>
      <c r="BY8" s="60">
        <v>0</v>
      </c>
      <c r="BZ8" s="60">
        <v>3615996.4300000006</v>
      </c>
      <c r="CA8" s="60">
        <v>-41125.83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8349220.8199999202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1144.0999999999999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1144.0999999999999</v>
      </c>
      <c r="AA9" s="60">
        <v>871.97</v>
      </c>
      <c r="AB9" s="60">
        <v>0</v>
      </c>
      <c r="AC9" s="60">
        <v>155.34</v>
      </c>
      <c r="AD9" s="60">
        <v>50.29</v>
      </c>
      <c r="AE9" s="60">
        <v>0</v>
      </c>
      <c r="AF9" s="60">
        <v>53.86</v>
      </c>
      <c r="AG9" s="60">
        <v>12.64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2733.81</v>
      </c>
      <c r="AT9" s="60">
        <v>2733.81</v>
      </c>
      <c r="AU9" s="60">
        <v>0</v>
      </c>
      <c r="AV9" s="60">
        <v>2733.81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3877.91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308474699.56</v>
      </c>
      <c r="E10" s="60">
        <v>24897693.699999996</v>
      </c>
      <c r="F10" s="60">
        <v>33368350.009999998</v>
      </c>
      <c r="G10" s="60">
        <v>-8470656.3100000005</v>
      </c>
      <c r="H10" s="60">
        <v>0</v>
      </c>
      <c r="I10" s="60">
        <v>24523114.190000009</v>
      </c>
      <c r="J10" s="60">
        <v>42201467.980000004</v>
      </c>
      <c r="K10" s="60">
        <v>-50705043.200000003</v>
      </c>
      <c r="L10" s="60">
        <v>92906511.180000007</v>
      </c>
      <c r="M10" s="60">
        <v>-17678353.789999995</v>
      </c>
      <c r="N10" s="60">
        <v>21071123.120000001</v>
      </c>
      <c r="O10" s="60">
        <v>-38749476.909999996</v>
      </c>
      <c r="P10" s="60">
        <v>0</v>
      </c>
      <c r="Q10" s="60">
        <v>0</v>
      </c>
      <c r="R10" s="60">
        <v>0</v>
      </c>
      <c r="S10" s="60">
        <v>83483720.680000007</v>
      </c>
      <c r="T10" s="60">
        <v>143512245.36000001</v>
      </c>
      <c r="U10" s="60">
        <v>-113591938</v>
      </c>
      <c r="V10" s="60">
        <v>257104183.36000001</v>
      </c>
      <c r="W10" s="60">
        <v>-60028524.680000007</v>
      </c>
      <c r="X10" s="60">
        <v>47204569</v>
      </c>
      <c r="Y10" s="60">
        <v>-107233093.68000001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175570170.99000001</v>
      </c>
      <c r="AN10" s="60">
        <v>175570170.99000001</v>
      </c>
      <c r="AO10" s="60">
        <v>0</v>
      </c>
      <c r="AP10" s="60">
        <v>0</v>
      </c>
      <c r="AQ10" s="60">
        <v>0</v>
      </c>
      <c r="AR10" s="60">
        <v>0</v>
      </c>
      <c r="AS10" s="60">
        <v>-111384319.52999978</v>
      </c>
      <c r="AT10" s="60">
        <v>-60860391.800000004</v>
      </c>
      <c r="AU10" s="60">
        <v>-60848613.060000002</v>
      </c>
      <c r="AV10" s="60">
        <v>-11778.739999999998</v>
      </c>
      <c r="AW10" s="60">
        <v>-36597732.509999752</v>
      </c>
      <c r="AX10" s="60">
        <v>-454149844.76999986</v>
      </c>
      <c r="AY10" s="60">
        <v>-671654870.3499999</v>
      </c>
      <c r="AZ10" s="60">
        <v>-1004610400.9</v>
      </c>
      <c r="BA10" s="60">
        <v>-144078374.63999999</v>
      </c>
      <c r="BB10" s="60">
        <v>0</v>
      </c>
      <c r="BC10" s="60">
        <v>477033905.19</v>
      </c>
      <c r="BD10" s="60">
        <v>217505025.58000001</v>
      </c>
      <c r="BE10" s="60">
        <v>417552112.26000011</v>
      </c>
      <c r="BF10" s="60">
        <v>568869341.1500001</v>
      </c>
      <c r="BG10" s="60">
        <v>878118973.48000002</v>
      </c>
      <c r="BH10" s="60">
        <v>94782222.910000011</v>
      </c>
      <c r="BI10" s="60">
        <v>0</v>
      </c>
      <c r="BJ10" s="60">
        <v>-404031855.23999995</v>
      </c>
      <c r="BK10" s="60">
        <v>-151317228.88999999</v>
      </c>
      <c r="BL10" s="60">
        <v>0</v>
      </c>
      <c r="BM10" s="60">
        <v>0</v>
      </c>
      <c r="BN10" s="60">
        <v>0</v>
      </c>
      <c r="BO10" s="60">
        <v>-2675061.29</v>
      </c>
      <c r="BP10" s="60">
        <v>-2675061.29</v>
      </c>
      <c r="BQ10" s="60">
        <v>0</v>
      </c>
      <c r="BR10" s="60">
        <v>0</v>
      </c>
      <c r="BS10" s="60">
        <v>-10218523.449999999</v>
      </c>
      <c r="BT10" s="60">
        <v>-4447410.07</v>
      </c>
      <c r="BU10" s="60">
        <v>-2937234.35</v>
      </c>
      <c r="BV10" s="60">
        <v>-869356.39</v>
      </c>
      <c r="BW10" s="60">
        <v>0</v>
      </c>
      <c r="BX10" s="60">
        <v>-224814.13</v>
      </c>
      <c r="BY10" s="60">
        <v>-142807</v>
      </c>
      <c r="BZ10" s="60">
        <v>-1596901.5099999998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-1032610.48</v>
      </c>
      <c r="CJ10" s="60">
        <v>-1032610.48</v>
      </c>
      <c r="CK10" s="60">
        <v>0</v>
      </c>
      <c r="CL10" s="60">
        <v>197090380.03000021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35183481.740000002</v>
      </c>
      <c r="E11" s="60">
        <v>16354047.489999998</v>
      </c>
      <c r="F11" s="60">
        <v>19421832.199999999</v>
      </c>
      <c r="G11" s="60">
        <v>-3067784.71</v>
      </c>
      <c r="H11" s="60">
        <v>0</v>
      </c>
      <c r="I11" s="60">
        <v>2412820.1700000018</v>
      </c>
      <c r="J11" s="60">
        <v>4544114.6000000015</v>
      </c>
      <c r="K11" s="60">
        <v>-27882948.529999997</v>
      </c>
      <c r="L11" s="60">
        <v>32427063.129999999</v>
      </c>
      <c r="M11" s="60">
        <v>-2131294.4299999997</v>
      </c>
      <c r="N11" s="60">
        <v>12536170.640000001</v>
      </c>
      <c r="O11" s="60">
        <v>-14667465.07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11977930.310000002</v>
      </c>
      <c r="AA11" s="60">
        <v>5937544.6000000006</v>
      </c>
      <c r="AB11" s="60">
        <v>0</v>
      </c>
      <c r="AC11" s="60">
        <v>-1703972.0199999998</v>
      </c>
      <c r="AD11" s="60">
        <v>6984861.2800000003</v>
      </c>
      <c r="AE11" s="60">
        <v>0</v>
      </c>
      <c r="AF11" s="60">
        <v>0</v>
      </c>
      <c r="AG11" s="60">
        <v>17650.73</v>
      </c>
      <c r="AH11" s="60">
        <v>741845.72</v>
      </c>
      <c r="AI11" s="60">
        <v>0</v>
      </c>
      <c r="AJ11" s="60">
        <v>0</v>
      </c>
      <c r="AK11" s="60">
        <v>0</v>
      </c>
      <c r="AL11" s="60">
        <v>0</v>
      </c>
      <c r="AM11" s="60">
        <v>4438683.7700000005</v>
      </c>
      <c r="AN11" s="60">
        <v>4438683.7700000005</v>
      </c>
      <c r="AO11" s="60">
        <v>0</v>
      </c>
      <c r="AP11" s="60">
        <v>0</v>
      </c>
      <c r="AQ11" s="60">
        <v>0</v>
      </c>
      <c r="AR11" s="60">
        <v>0</v>
      </c>
      <c r="AS11" s="60">
        <v>-2035537.3099999998</v>
      </c>
      <c r="AT11" s="60">
        <v>-4232843.0600000005</v>
      </c>
      <c r="AU11" s="60">
        <v>-4232843.0600000005</v>
      </c>
      <c r="AV11" s="60">
        <v>0</v>
      </c>
      <c r="AW11" s="60">
        <v>6760404.8200000003</v>
      </c>
      <c r="AX11" s="60">
        <v>6752343.3799999999</v>
      </c>
      <c r="AY11" s="60">
        <v>7228579.04</v>
      </c>
      <c r="AZ11" s="60">
        <v>-70</v>
      </c>
      <c r="BA11" s="60">
        <v>-1232731.78</v>
      </c>
      <c r="BB11" s="60">
        <v>0</v>
      </c>
      <c r="BC11" s="60">
        <v>8461380.8200000003</v>
      </c>
      <c r="BD11" s="60">
        <v>-476235.66</v>
      </c>
      <c r="BE11" s="60">
        <v>8061.44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8061.44</v>
      </c>
      <c r="BL11" s="60">
        <v>0</v>
      </c>
      <c r="BM11" s="60">
        <v>0</v>
      </c>
      <c r="BN11" s="60">
        <v>0</v>
      </c>
      <c r="BO11" s="60">
        <v>-2324601.25</v>
      </c>
      <c r="BP11" s="60">
        <v>-2324601.25</v>
      </c>
      <c r="BQ11" s="60">
        <v>0</v>
      </c>
      <c r="BR11" s="60">
        <v>0</v>
      </c>
      <c r="BS11" s="60">
        <v>-1824773.8699999996</v>
      </c>
      <c r="BT11" s="60">
        <v>-2113404.7199999997</v>
      </c>
      <c r="BU11" s="60">
        <v>-273279.13</v>
      </c>
      <c r="BV11" s="60">
        <v>-183995.38</v>
      </c>
      <c r="BW11" s="60">
        <v>-1214.54</v>
      </c>
      <c r="BX11" s="60">
        <v>-10420.08</v>
      </c>
      <c r="BY11" s="60">
        <v>-35855.4</v>
      </c>
      <c r="BZ11" s="60">
        <v>793395.38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-413723.95</v>
      </c>
      <c r="CJ11" s="60">
        <v>-413723.95</v>
      </c>
      <c r="CK11" s="60">
        <v>0</v>
      </c>
      <c r="CL11" s="60">
        <v>33147944.430000003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269227.60658133141</v>
      </c>
      <c r="E13" s="60">
        <v>247794.68</v>
      </c>
      <c r="F13" s="60">
        <v>247794.68</v>
      </c>
      <c r="G13" s="60">
        <v>0</v>
      </c>
      <c r="H13" s="60">
        <v>0</v>
      </c>
      <c r="I13" s="60">
        <v>162620.29999999999</v>
      </c>
      <c r="J13" s="60">
        <v>162620.34999999998</v>
      </c>
      <c r="K13" s="60">
        <v>-407625.12</v>
      </c>
      <c r="L13" s="60">
        <v>570245.47</v>
      </c>
      <c r="M13" s="60">
        <v>-0.05</v>
      </c>
      <c r="N13" s="60">
        <v>0</v>
      </c>
      <c r="O13" s="60">
        <v>-0.05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280365.68658133096</v>
      </c>
      <c r="AA13" s="60">
        <v>166157.29785839713</v>
      </c>
      <c r="AB13" s="60">
        <v>9256.4623228035343</v>
      </c>
      <c r="AC13" s="60">
        <v>54937.815437341582</v>
      </c>
      <c r="AD13" s="60">
        <v>3076.0236331740907</v>
      </c>
      <c r="AE13" s="60">
        <v>0</v>
      </c>
      <c r="AF13" s="60">
        <v>405.0065698791766</v>
      </c>
      <c r="AG13" s="60">
        <v>46533.080759735443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-421553.05999999953</v>
      </c>
      <c r="AN13" s="60">
        <v>-55000.769999999553</v>
      </c>
      <c r="AO13" s="60">
        <v>-1342.789999999979</v>
      </c>
      <c r="AP13" s="60">
        <v>0</v>
      </c>
      <c r="AQ13" s="60">
        <v>0</v>
      </c>
      <c r="AR13" s="60">
        <v>-365209.5</v>
      </c>
      <c r="AS13" s="60">
        <v>-179059.49772403238</v>
      </c>
      <c r="AT13" s="60">
        <v>-3335.2300000000032</v>
      </c>
      <c r="AU13" s="60">
        <v>-51821.22</v>
      </c>
      <c r="AV13" s="60">
        <v>48485.99</v>
      </c>
      <c r="AW13" s="60">
        <v>421461.75999999978</v>
      </c>
      <c r="AX13" s="60">
        <v>425849.01999999979</v>
      </c>
      <c r="AY13" s="60">
        <v>-1893744.84</v>
      </c>
      <c r="AZ13" s="60">
        <v>-3120462.18</v>
      </c>
      <c r="BA13" s="60">
        <v>-118289.65</v>
      </c>
      <c r="BB13" s="60">
        <v>0</v>
      </c>
      <c r="BC13" s="60">
        <v>1345006.99</v>
      </c>
      <c r="BD13" s="60">
        <v>2319593.86</v>
      </c>
      <c r="BE13" s="60">
        <v>-4387.2599999999948</v>
      </c>
      <c r="BF13" s="60">
        <v>122138.77</v>
      </c>
      <c r="BG13" s="60">
        <v>208886.21</v>
      </c>
      <c r="BH13" s="60">
        <v>0</v>
      </c>
      <c r="BI13" s="60">
        <v>0</v>
      </c>
      <c r="BJ13" s="60">
        <v>-86747.439999999988</v>
      </c>
      <c r="BK13" s="60">
        <v>-126526.03</v>
      </c>
      <c r="BL13" s="60">
        <v>0</v>
      </c>
      <c r="BM13" s="60">
        <v>0</v>
      </c>
      <c r="BN13" s="60">
        <v>0</v>
      </c>
      <c r="BO13" s="60">
        <v>-26400.13</v>
      </c>
      <c r="BP13" s="60">
        <v>-29735.360000000001</v>
      </c>
      <c r="BQ13" s="60">
        <v>0</v>
      </c>
      <c r="BR13" s="60">
        <v>3335.23</v>
      </c>
      <c r="BS13" s="60">
        <v>-570785.89772403217</v>
      </c>
      <c r="BT13" s="60">
        <v>-56288.659999999989</v>
      </c>
      <c r="BU13" s="60">
        <v>-181225.29681153543</v>
      </c>
      <c r="BV13" s="60">
        <v>-116217.08230825204</v>
      </c>
      <c r="BW13" s="60">
        <v>0</v>
      </c>
      <c r="BX13" s="60">
        <v>-17551.492833854485</v>
      </c>
      <c r="BY13" s="60">
        <v>-19717.75608845269</v>
      </c>
      <c r="BZ13" s="60">
        <v>0.01</v>
      </c>
      <c r="CA13" s="60">
        <v>-179785.61968193759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90168.108857299027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56537395.639007986</v>
      </c>
      <c r="E14" s="60">
        <v>27085857.620000001</v>
      </c>
      <c r="F14" s="60">
        <v>29389896.73</v>
      </c>
      <c r="G14" s="60">
        <v>-2304039.11</v>
      </c>
      <c r="H14" s="60">
        <v>0</v>
      </c>
      <c r="I14" s="60">
        <v>-1634609.1400000011</v>
      </c>
      <c r="J14" s="60">
        <v>-2588407.120000001</v>
      </c>
      <c r="K14" s="60">
        <v>-31549073.350000001</v>
      </c>
      <c r="L14" s="60">
        <v>28960666.23</v>
      </c>
      <c r="M14" s="60">
        <v>953797.97999999986</v>
      </c>
      <c r="N14" s="60">
        <v>1620021.4</v>
      </c>
      <c r="O14" s="60">
        <v>-666223.42000000004</v>
      </c>
      <c r="P14" s="60">
        <v>0</v>
      </c>
      <c r="Q14" s="60">
        <v>0</v>
      </c>
      <c r="R14" s="60">
        <v>0</v>
      </c>
      <c r="S14" s="60">
        <v>18400358.420000002</v>
      </c>
      <c r="T14" s="60">
        <v>18833614.870000001</v>
      </c>
      <c r="U14" s="60">
        <v>0</v>
      </c>
      <c r="V14" s="60">
        <v>18833614.870000001</v>
      </c>
      <c r="W14" s="60">
        <v>-433256.45</v>
      </c>
      <c r="X14" s="60">
        <v>0</v>
      </c>
      <c r="Y14" s="60">
        <v>-433256.45</v>
      </c>
      <c r="Z14" s="60">
        <v>8656176.299007982</v>
      </c>
      <c r="AA14" s="60">
        <v>4966398.2502079988</v>
      </c>
      <c r="AB14" s="60">
        <v>-30848.193775999993</v>
      </c>
      <c r="AC14" s="60">
        <v>2608412.3543119845</v>
      </c>
      <c r="AD14" s="60">
        <v>1096931.709552</v>
      </c>
      <c r="AE14" s="60">
        <v>877.59360000000004</v>
      </c>
      <c r="AF14" s="60">
        <v>5515.4402719999998</v>
      </c>
      <c r="AG14" s="60">
        <v>7165.4447040000014</v>
      </c>
      <c r="AH14" s="60">
        <v>0</v>
      </c>
      <c r="AI14" s="60">
        <v>1723.7001359999999</v>
      </c>
      <c r="AJ14" s="60">
        <v>0</v>
      </c>
      <c r="AK14" s="60">
        <v>0</v>
      </c>
      <c r="AL14" s="60">
        <v>0</v>
      </c>
      <c r="AM14" s="60">
        <v>4029612.4400000009</v>
      </c>
      <c r="AN14" s="60">
        <v>6074925.2300000004</v>
      </c>
      <c r="AO14" s="60">
        <v>-208239.06</v>
      </c>
      <c r="AP14" s="60">
        <v>0</v>
      </c>
      <c r="AQ14" s="60">
        <v>0</v>
      </c>
      <c r="AR14" s="60">
        <v>-1837073.73</v>
      </c>
      <c r="AS14" s="60">
        <v>-15432801.990000002</v>
      </c>
      <c r="AT14" s="60">
        <v>-12182131.560000001</v>
      </c>
      <c r="AU14" s="60">
        <v>-12182131.560000001</v>
      </c>
      <c r="AV14" s="60">
        <v>0</v>
      </c>
      <c r="AW14" s="60">
        <v>5473888</v>
      </c>
      <c r="AX14" s="60">
        <v>5473888</v>
      </c>
      <c r="AY14" s="60">
        <v>-104595577.34999999</v>
      </c>
      <c r="AZ14" s="60">
        <v>-104595577.34999999</v>
      </c>
      <c r="BA14" s="60">
        <v>0</v>
      </c>
      <c r="BB14" s="60">
        <v>0</v>
      </c>
      <c r="BC14" s="60">
        <v>0</v>
      </c>
      <c r="BD14" s="60">
        <v>110069465.34999999</v>
      </c>
      <c r="BE14" s="60">
        <v>0</v>
      </c>
      <c r="BF14" s="60">
        <v>72806.02</v>
      </c>
      <c r="BG14" s="60">
        <v>72806.02</v>
      </c>
      <c r="BH14" s="60">
        <v>0</v>
      </c>
      <c r="BI14" s="60">
        <v>0</v>
      </c>
      <c r="BJ14" s="60">
        <v>0</v>
      </c>
      <c r="BK14" s="60">
        <v>-72806.02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-8724558.4300000016</v>
      </c>
      <c r="BT14" s="60">
        <v>-5944101.0700000003</v>
      </c>
      <c r="BU14" s="60">
        <v>-2020781.92</v>
      </c>
      <c r="BV14" s="60">
        <v>-693389.48</v>
      </c>
      <c r="BW14" s="60">
        <v>0</v>
      </c>
      <c r="BX14" s="60">
        <v>-242824.89</v>
      </c>
      <c r="BY14" s="60">
        <v>-1131.92</v>
      </c>
      <c r="BZ14" s="60">
        <v>290953.02</v>
      </c>
      <c r="CA14" s="60">
        <v>-113282.17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41104593.649007984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4387616.112164</v>
      </c>
      <c r="E17" s="60">
        <v>2269959.38</v>
      </c>
      <c r="F17" s="60">
        <v>2577495.2999999998</v>
      </c>
      <c r="G17" s="60">
        <v>-307535.92</v>
      </c>
      <c r="H17" s="60">
        <v>0</v>
      </c>
      <c r="I17" s="60">
        <v>96046.600000000093</v>
      </c>
      <c r="J17" s="60">
        <v>90945.350000000093</v>
      </c>
      <c r="K17" s="60">
        <v>-2289005.04</v>
      </c>
      <c r="L17" s="60">
        <v>2379950.39</v>
      </c>
      <c r="M17" s="60">
        <v>5101.25</v>
      </c>
      <c r="N17" s="60">
        <v>5340.04</v>
      </c>
      <c r="O17" s="60">
        <v>-238.79</v>
      </c>
      <c r="P17" s="60">
        <v>0</v>
      </c>
      <c r="Q17" s="60">
        <v>0</v>
      </c>
      <c r="R17" s="60">
        <v>0</v>
      </c>
      <c r="S17" s="60">
        <v>727888.15999999992</v>
      </c>
      <c r="T17" s="60">
        <v>727961.2</v>
      </c>
      <c r="U17" s="60">
        <v>0</v>
      </c>
      <c r="V17" s="60">
        <v>727961.2</v>
      </c>
      <c r="W17" s="60">
        <v>-73.040000000000006</v>
      </c>
      <c r="X17" s="60">
        <v>0</v>
      </c>
      <c r="Y17" s="60">
        <v>-73.040000000000006</v>
      </c>
      <c r="Z17" s="60">
        <v>1293721.9721639999</v>
      </c>
      <c r="AA17" s="60">
        <v>651160.982388</v>
      </c>
      <c r="AB17" s="60">
        <v>111717.63110399999</v>
      </c>
      <c r="AC17" s="60">
        <v>530843.358672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30246.51</v>
      </c>
      <c r="AO17" s="60">
        <v>0</v>
      </c>
      <c r="AP17" s="60">
        <v>0</v>
      </c>
      <c r="AQ17" s="60">
        <v>0</v>
      </c>
      <c r="AR17" s="60">
        <v>-30246.51</v>
      </c>
      <c r="AS17" s="60">
        <v>-852136.02618099959</v>
      </c>
      <c r="AT17" s="60">
        <v>-1027714.0700000001</v>
      </c>
      <c r="AU17" s="60">
        <v>-1027727.4700000001</v>
      </c>
      <c r="AV17" s="60">
        <v>13.4</v>
      </c>
      <c r="AW17" s="60">
        <v>1133551.83</v>
      </c>
      <c r="AX17" s="60">
        <v>1133444.75</v>
      </c>
      <c r="AY17" s="60">
        <v>-4055213.16</v>
      </c>
      <c r="AZ17" s="60">
        <v>-4413675.74</v>
      </c>
      <c r="BA17" s="60">
        <v>-2521698.4300000002</v>
      </c>
      <c r="BB17" s="60">
        <v>0</v>
      </c>
      <c r="BC17" s="60">
        <v>2880161.01</v>
      </c>
      <c r="BD17" s="60">
        <v>5188657.91</v>
      </c>
      <c r="BE17" s="60">
        <v>107.07999999999993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107.07999999999993</v>
      </c>
      <c r="BL17" s="60">
        <v>0</v>
      </c>
      <c r="BM17" s="60">
        <v>0</v>
      </c>
      <c r="BN17" s="60">
        <v>0</v>
      </c>
      <c r="BO17" s="60">
        <v>-272395.13</v>
      </c>
      <c r="BP17" s="60">
        <v>-272395.13</v>
      </c>
      <c r="BQ17" s="60">
        <v>0</v>
      </c>
      <c r="BR17" s="60">
        <v>0</v>
      </c>
      <c r="BS17" s="60">
        <v>-685578.65618099959</v>
      </c>
      <c r="BT17" s="60">
        <v>-497810.90999999951</v>
      </c>
      <c r="BU17" s="60">
        <v>-69134.198669999998</v>
      </c>
      <c r="BV17" s="60">
        <v>-80565.210101999983</v>
      </c>
      <c r="BW17" s="60">
        <v>0</v>
      </c>
      <c r="BX17" s="60">
        <v>-872.09226299999989</v>
      </c>
      <c r="BY17" s="60">
        <v>-18454.675146000001</v>
      </c>
      <c r="BZ17" s="60">
        <v>1161.4899999999998</v>
      </c>
      <c r="CA17" s="60">
        <v>-19903.060000000001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3535480.0859830007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196260.86</v>
      </c>
      <c r="E18" s="60">
        <v>834.3599999999999</v>
      </c>
      <c r="F18" s="60">
        <v>2878.14</v>
      </c>
      <c r="G18" s="60">
        <v>-2043.78</v>
      </c>
      <c r="H18" s="60">
        <v>0</v>
      </c>
      <c r="I18" s="60">
        <v>142080.12</v>
      </c>
      <c r="J18" s="60">
        <v>570413.25</v>
      </c>
      <c r="K18" s="60">
        <v>-48653.74</v>
      </c>
      <c r="L18" s="60">
        <v>619066.99</v>
      </c>
      <c r="M18" s="60">
        <v>-428333.13</v>
      </c>
      <c r="N18" s="60">
        <v>36019.22</v>
      </c>
      <c r="O18" s="60">
        <v>-464352.35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47755.89</v>
      </c>
      <c r="AA18" s="60">
        <v>39950.53</v>
      </c>
      <c r="AB18" s="60">
        <v>0</v>
      </c>
      <c r="AC18" s="60">
        <v>740.08999999999992</v>
      </c>
      <c r="AD18" s="60">
        <v>7065.27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22383.599999999999</v>
      </c>
      <c r="AK18" s="60">
        <v>73651.199999999997</v>
      </c>
      <c r="AL18" s="60">
        <v>-51267.6</v>
      </c>
      <c r="AM18" s="60">
        <v>-16793.11</v>
      </c>
      <c r="AN18" s="60">
        <v>-64083.15</v>
      </c>
      <c r="AO18" s="60">
        <v>47290.04</v>
      </c>
      <c r="AP18" s="60">
        <v>0</v>
      </c>
      <c r="AQ18" s="60">
        <v>0</v>
      </c>
      <c r="AR18" s="60">
        <v>0</v>
      </c>
      <c r="AS18" s="60">
        <v>-356790.12000000017</v>
      </c>
      <c r="AT18" s="60">
        <v>-57691.130000000005</v>
      </c>
      <c r="AU18" s="60">
        <v>-202881.79</v>
      </c>
      <c r="AV18" s="60">
        <v>145190.66</v>
      </c>
      <c r="AW18" s="60">
        <v>206989.10999999987</v>
      </c>
      <c r="AX18" s="60">
        <v>873798.46</v>
      </c>
      <c r="AY18" s="60">
        <v>-4611005.91</v>
      </c>
      <c r="AZ18" s="60">
        <v>-5642893.6100000003</v>
      </c>
      <c r="BA18" s="60">
        <v>-2243017.69</v>
      </c>
      <c r="BB18" s="60">
        <v>0</v>
      </c>
      <c r="BC18" s="60">
        <v>3274905.39</v>
      </c>
      <c r="BD18" s="60">
        <v>5484804.3700000001</v>
      </c>
      <c r="BE18" s="60">
        <v>-666809.35000000009</v>
      </c>
      <c r="BF18" s="60">
        <v>3436757.88</v>
      </c>
      <c r="BG18" s="60">
        <v>4199223.2699999996</v>
      </c>
      <c r="BH18" s="60">
        <v>1678445.99</v>
      </c>
      <c r="BI18" s="60">
        <v>0</v>
      </c>
      <c r="BJ18" s="60">
        <v>-2440911.38</v>
      </c>
      <c r="BK18" s="60">
        <v>-4103567.23</v>
      </c>
      <c r="BL18" s="60">
        <v>0</v>
      </c>
      <c r="BM18" s="60">
        <v>0</v>
      </c>
      <c r="BN18" s="60">
        <v>0</v>
      </c>
      <c r="BO18" s="60">
        <v>-101.32</v>
      </c>
      <c r="BP18" s="60">
        <v>-101.32</v>
      </c>
      <c r="BQ18" s="60">
        <v>0</v>
      </c>
      <c r="BR18" s="60">
        <v>0</v>
      </c>
      <c r="BS18" s="60">
        <v>-505986.78</v>
      </c>
      <c r="BT18" s="60">
        <v>-99570.27</v>
      </c>
      <c r="BU18" s="60">
        <v>-353722.79</v>
      </c>
      <c r="BV18" s="60">
        <v>-84954.49</v>
      </c>
      <c r="BW18" s="60">
        <v>0</v>
      </c>
      <c r="BX18" s="60">
        <v>-9793.24</v>
      </c>
      <c r="BY18" s="60">
        <v>-103450.48</v>
      </c>
      <c r="BZ18" s="60">
        <v>145927.51999999999</v>
      </c>
      <c r="CA18" s="60">
        <v>-423.03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-160529.26000000018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1945074.7299999818</v>
      </c>
      <c r="E19" s="60">
        <v>4230834.5000000298</v>
      </c>
      <c r="F19" s="60">
        <v>59922441.520000033</v>
      </c>
      <c r="G19" s="60">
        <v>-55691607.020000003</v>
      </c>
      <c r="H19" s="60">
        <v>0</v>
      </c>
      <c r="I19" s="60">
        <v>-2285759.770000048</v>
      </c>
      <c r="J19" s="60">
        <v>-23949353.850000016</v>
      </c>
      <c r="K19" s="60">
        <v>-71545398.140000015</v>
      </c>
      <c r="L19" s="60">
        <v>47596044.289999999</v>
      </c>
      <c r="M19" s="60">
        <v>21663594.079999968</v>
      </c>
      <c r="N19" s="60">
        <v>67940253.969999969</v>
      </c>
      <c r="O19" s="60">
        <v>-46276659.890000001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-2001466.9899999835</v>
      </c>
      <c r="AT19" s="60">
        <v>-360000</v>
      </c>
      <c r="AU19" s="60">
        <v>-360000</v>
      </c>
      <c r="AV19" s="60">
        <v>0</v>
      </c>
      <c r="AW19" s="60">
        <v>-5405360.369999975</v>
      </c>
      <c r="AX19" s="60">
        <v>-54766486.899999991</v>
      </c>
      <c r="AY19" s="60">
        <v>-79480174.179999992</v>
      </c>
      <c r="AZ19" s="60">
        <v>-39980400</v>
      </c>
      <c r="BA19" s="60">
        <v>-95949506.849999994</v>
      </c>
      <c r="BB19" s="60">
        <v>0</v>
      </c>
      <c r="BC19" s="60">
        <v>56449732.670000002</v>
      </c>
      <c r="BD19" s="60">
        <v>24713687.280000001</v>
      </c>
      <c r="BE19" s="60">
        <v>49361126.530000016</v>
      </c>
      <c r="BF19" s="60">
        <v>72344855.700000018</v>
      </c>
      <c r="BG19" s="60">
        <v>35982360</v>
      </c>
      <c r="BH19" s="60">
        <v>87744463.680000007</v>
      </c>
      <c r="BI19" s="60">
        <v>0</v>
      </c>
      <c r="BJ19" s="60">
        <v>-51381967.979999982</v>
      </c>
      <c r="BK19" s="60">
        <v>-22983729.170000002</v>
      </c>
      <c r="BL19" s="60">
        <v>0</v>
      </c>
      <c r="BM19" s="60">
        <v>0</v>
      </c>
      <c r="BN19" s="60">
        <v>0</v>
      </c>
      <c r="BO19" s="60">
        <v>-507700.18999999762</v>
      </c>
      <c r="BP19" s="60">
        <v>-507700.18999999762</v>
      </c>
      <c r="BQ19" s="60">
        <v>0</v>
      </c>
      <c r="BR19" s="60">
        <v>0</v>
      </c>
      <c r="BS19" s="60">
        <v>4271593.5699999891</v>
      </c>
      <c r="BT19" s="60">
        <v>-2615772.0900000064</v>
      </c>
      <c r="BU19" s="60">
        <v>-7913083.46</v>
      </c>
      <c r="BV19" s="60">
        <v>0</v>
      </c>
      <c r="BW19" s="60">
        <v>0</v>
      </c>
      <c r="BX19" s="60">
        <v>0</v>
      </c>
      <c r="BY19" s="60">
        <v>0</v>
      </c>
      <c r="BZ19" s="60">
        <v>14800449.119999995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-56392.260000001639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941335.12000000011</v>
      </c>
      <c r="E20" s="60">
        <v>1492893.2200000007</v>
      </c>
      <c r="F20" s="60">
        <v>14433205.48</v>
      </c>
      <c r="G20" s="60">
        <v>-12940312.26</v>
      </c>
      <c r="H20" s="60">
        <v>0</v>
      </c>
      <c r="I20" s="60">
        <v>-408844.18000000063</v>
      </c>
      <c r="J20" s="60">
        <v>-7260042.3600000003</v>
      </c>
      <c r="K20" s="60">
        <v>-9456230.9800000004</v>
      </c>
      <c r="L20" s="60">
        <v>2196188.62</v>
      </c>
      <c r="M20" s="60">
        <v>6851198.1799999997</v>
      </c>
      <c r="N20" s="60">
        <v>8039570.5300000003</v>
      </c>
      <c r="O20" s="60">
        <v>-1188372.3500000001</v>
      </c>
      <c r="P20" s="60">
        <v>0</v>
      </c>
      <c r="Q20" s="60">
        <v>0</v>
      </c>
      <c r="R20" s="60">
        <v>0</v>
      </c>
      <c r="S20" s="60">
        <v>-804776</v>
      </c>
      <c r="T20" s="60">
        <v>-5379693</v>
      </c>
      <c r="U20" s="60">
        <v>-5379693</v>
      </c>
      <c r="V20" s="60">
        <v>0</v>
      </c>
      <c r="W20" s="60">
        <v>4574917</v>
      </c>
      <c r="X20" s="60">
        <v>4574917</v>
      </c>
      <c r="Y20" s="60">
        <v>0</v>
      </c>
      <c r="Z20" s="60">
        <v>662062.08000000007</v>
      </c>
      <c r="AA20" s="60">
        <v>497130.41000000003</v>
      </c>
      <c r="AB20" s="60">
        <v>0</v>
      </c>
      <c r="AC20" s="60">
        <v>164931.66999999998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-1772522.5499999993</v>
      </c>
      <c r="AT20" s="60">
        <v>0</v>
      </c>
      <c r="AU20" s="60">
        <v>0</v>
      </c>
      <c r="AV20" s="60">
        <v>0</v>
      </c>
      <c r="AW20" s="60">
        <v>-1790937.1899999995</v>
      </c>
      <c r="AX20" s="60">
        <v>-11960371.26</v>
      </c>
      <c r="AY20" s="60">
        <v>-11960371.26</v>
      </c>
      <c r="AZ20" s="60">
        <v>-8923298.5299999993</v>
      </c>
      <c r="BA20" s="60">
        <v>-3037072.73</v>
      </c>
      <c r="BB20" s="60">
        <v>0</v>
      </c>
      <c r="BC20" s="60">
        <v>0</v>
      </c>
      <c r="BD20" s="60">
        <v>0</v>
      </c>
      <c r="BE20" s="60">
        <v>10169434.07</v>
      </c>
      <c r="BF20" s="60">
        <v>10169434.07</v>
      </c>
      <c r="BG20" s="60">
        <v>7917262.1899999995</v>
      </c>
      <c r="BH20" s="60">
        <v>2252171.88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-300</v>
      </c>
      <c r="BP20" s="60">
        <v>-300</v>
      </c>
      <c r="BQ20" s="60">
        <v>0</v>
      </c>
      <c r="BR20" s="60">
        <v>0</v>
      </c>
      <c r="BS20" s="60">
        <v>19128.110000000146</v>
      </c>
      <c r="BT20" s="60">
        <v>-401973.83</v>
      </c>
      <c r="BU20" s="60">
        <v>-116286.04</v>
      </c>
      <c r="BV20" s="60">
        <v>-14691.49</v>
      </c>
      <c r="BW20" s="60">
        <v>-91.72</v>
      </c>
      <c r="BX20" s="60">
        <v>-9381.4500000000007</v>
      </c>
      <c r="BY20" s="60">
        <v>-29609.489999999998</v>
      </c>
      <c r="BZ20" s="60">
        <v>591144.30000000005</v>
      </c>
      <c r="CA20" s="60">
        <v>17.829999999999998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-413.47</v>
      </c>
      <c r="CJ20" s="60">
        <v>-413.47</v>
      </c>
      <c r="CK20" s="60">
        <v>0</v>
      </c>
      <c r="CL20" s="60">
        <v>-831187.42999999924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1273923.75</v>
      </c>
      <c r="E21" s="60">
        <v>1060607.56</v>
      </c>
      <c r="F21" s="60">
        <v>1872231.89</v>
      </c>
      <c r="G21" s="60">
        <v>-811624.33</v>
      </c>
      <c r="H21" s="60">
        <v>0</v>
      </c>
      <c r="I21" s="60">
        <v>-478801.88000000012</v>
      </c>
      <c r="J21" s="60">
        <v>-1154121.8700000001</v>
      </c>
      <c r="K21" s="60">
        <v>-1423931.78</v>
      </c>
      <c r="L21" s="60">
        <v>269809.90999999997</v>
      </c>
      <c r="M21" s="60">
        <v>675319.99</v>
      </c>
      <c r="N21" s="60">
        <v>675319.99</v>
      </c>
      <c r="O21" s="60">
        <v>0</v>
      </c>
      <c r="P21" s="60">
        <v>0</v>
      </c>
      <c r="Q21" s="60">
        <v>0</v>
      </c>
      <c r="R21" s="60">
        <v>0</v>
      </c>
      <c r="S21" s="60">
        <v>113375.52</v>
      </c>
      <c r="T21" s="60">
        <v>113375.52</v>
      </c>
      <c r="U21" s="60">
        <v>0</v>
      </c>
      <c r="V21" s="60">
        <v>113375.52</v>
      </c>
      <c r="W21" s="60">
        <v>0</v>
      </c>
      <c r="X21" s="60">
        <v>0</v>
      </c>
      <c r="Y21" s="60">
        <v>0</v>
      </c>
      <c r="Z21" s="60">
        <v>581651</v>
      </c>
      <c r="AA21" s="60">
        <v>395441.52</v>
      </c>
      <c r="AB21" s="60">
        <v>0</v>
      </c>
      <c r="AC21" s="60">
        <v>167339.97</v>
      </c>
      <c r="AD21" s="60">
        <v>18869.509999999998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-2908.4500000000007</v>
      </c>
      <c r="AN21" s="60">
        <v>-19833.29</v>
      </c>
      <c r="AO21" s="60">
        <v>16924.84</v>
      </c>
      <c r="AP21" s="60">
        <v>0</v>
      </c>
      <c r="AQ21" s="60">
        <v>0</v>
      </c>
      <c r="AR21" s="60">
        <v>0</v>
      </c>
      <c r="AS21" s="60">
        <v>-6569775.2300000014</v>
      </c>
      <c r="AT21" s="60">
        <v>66988.289999999994</v>
      </c>
      <c r="AU21" s="60">
        <v>66988.289999999994</v>
      </c>
      <c r="AV21" s="60">
        <v>0</v>
      </c>
      <c r="AW21" s="60">
        <v>-5755748.9700000016</v>
      </c>
      <c r="AX21" s="60">
        <v>-5471712.4700000016</v>
      </c>
      <c r="AY21" s="60">
        <v>-13037317.690000001</v>
      </c>
      <c r="AZ21" s="60">
        <v>-12974007.41</v>
      </c>
      <c r="BA21" s="60">
        <v>-7981203.96</v>
      </c>
      <c r="BB21" s="60">
        <v>0</v>
      </c>
      <c r="BC21" s="60">
        <v>7917893.6799999997</v>
      </c>
      <c r="BD21" s="60">
        <v>7565605.2199999997</v>
      </c>
      <c r="BE21" s="60">
        <v>-284036.50000000012</v>
      </c>
      <c r="BF21" s="60">
        <v>4916.7499999998836</v>
      </c>
      <c r="BG21" s="60">
        <v>0</v>
      </c>
      <c r="BH21" s="60">
        <v>619829.09</v>
      </c>
      <c r="BI21" s="60">
        <v>0</v>
      </c>
      <c r="BJ21" s="60">
        <v>-614912.34000000008</v>
      </c>
      <c r="BK21" s="60">
        <v>-288953.25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-881014.55</v>
      </c>
      <c r="BT21" s="60">
        <v>-103333.31000000003</v>
      </c>
      <c r="BU21" s="60">
        <v>-576031.11</v>
      </c>
      <c r="BV21" s="60">
        <v>-216661.85</v>
      </c>
      <c r="BW21" s="60">
        <v>0</v>
      </c>
      <c r="BX21" s="60">
        <v>-6063.5599999999995</v>
      </c>
      <c r="BY21" s="60">
        <v>-13003.890000000001</v>
      </c>
      <c r="BZ21" s="60">
        <v>34079.170000000013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-5295851.4800000014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25695426.120786838</v>
      </c>
      <c r="E22" s="60">
        <v>10798670.329999998</v>
      </c>
      <c r="F22" s="60">
        <v>30665815.34</v>
      </c>
      <c r="G22" s="60">
        <v>-19867145.010000002</v>
      </c>
      <c r="H22" s="60">
        <v>0</v>
      </c>
      <c r="I22" s="60">
        <v>-613505.69000001252</v>
      </c>
      <c r="J22" s="60">
        <v>23429707.029999986</v>
      </c>
      <c r="K22" s="60">
        <v>-57522342.950000003</v>
      </c>
      <c r="L22" s="60">
        <v>80952049.979999989</v>
      </c>
      <c r="M22" s="60">
        <v>-24043212.719999999</v>
      </c>
      <c r="N22" s="60">
        <v>45931301.599999994</v>
      </c>
      <c r="O22" s="60">
        <v>-69974514.319999993</v>
      </c>
      <c r="P22" s="60">
        <v>0</v>
      </c>
      <c r="Q22" s="60">
        <v>0</v>
      </c>
      <c r="R22" s="60">
        <v>0</v>
      </c>
      <c r="S22" s="60">
        <v>1291366.4600000009</v>
      </c>
      <c r="T22" s="60">
        <v>9522971.7100000009</v>
      </c>
      <c r="U22" s="60">
        <v>0</v>
      </c>
      <c r="V22" s="60">
        <v>9522971.7100000009</v>
      </c>
      <c r="W22" s="60">
        <v>-8231605.25</v>
      </c>
      <c r="X22" s="60">
        <v>0</v>
      </c>
      <c r="Y22" s="60">
        <v>-8231605.25</v>
      </c>
      <c r="Z22" s="60">
        <v>5238959.9807868535</v>
      </c>
      <c r="AA22" s="60">
        <v>4610876.4122569589</v>
      </c>
      <c r="AB22" s="60">
        <v>0</v>
      </c>
      <c r="AC22" s="60">
        <v>383723.14061728725</v>
      </c>
      <c r="AD22" s="60">
        <v>178180.76759881695</v>
      </c>
      <c r="AE22" s="60">
        <v>64396.632134280364</v>
      </c>
      <c r="AF22" s="60">
        <v>0</v>
      </c>
      <c r="AG22" s="60">
        <v>1509.5785734567876</v>
      </c>
      <c r="AH22" s="60">
        <v>0</v>
      </c>
      <c r="AI22" s="60">
        <v>273.4496060524545</v>
      </c>
      <c r="AJ22" s="60">
        <v>0</v>
      </c>
      <c r="AK22" s="60">
        <v>0</v>
      </c>
      <c r="AL22" s="60">
        <v>0</v>
      </c>
      <c r="AM22" s="60">
        <v>8979935.0399999991</v>
      </c>
      <c r="AN22" s="60">
        <v>-474290</v>
      </c>
      <c r="AO22" s="60">
        <v>200321.53</v>
      </c>
      <c r="AP22" s="60">
        <v>0</v>
      </c>
      <c r="AQ22" s="60">
        <v>0</v>
      </c>
      <c r="AR22" s="60">
        <v>9253903.5099999998</v>
      </c>
      <c r="AS22" s="60">
        <v>-9042325.4756958131</v>
      </c>
      <c r="AT22" s="60">
        <v>-2101239.5099999979</v>
      </c>
      <c r="AU22" s="60">
        <v>-9118538.3499999996</v>
      </c>
      <c r="AV22" s="60">
        <v>7017298.8400000017</v>
      </c>
      <c r="AW22" s="60">
        <v>371700.18999987841</v>
      </c>
      <c r="AX22" s="60">
        <v>-3006444.3800001144</v>
      </c>
      <c r="AY22" s="60">
        <v>-295750078.02000004</v>
      </c>
      <c r="AZ22" s="60">
        <v>-389123622.99000001</v>
      </c>
      <c r="BA22" s="60">
        <v>-16646053.17</v>
      </c>
      <c r="BB22" s="60">
        <v>0</v>
      </c>
      <c r="BC22" s="60">
        <v>110019598.14</v>
      </c>
      <c r="BD22" s="60">
        <v>292743633.63999993</v>
      </c>
      <c r="BE22" s="60">
        <v>3378144.5699999928</v>
      </c>
      <c r="BF22" s="60">
        <v>291156405.79999995</v>
      </c>
      <c r="BG22" s="60">
        <v>384785144.88999999</v>
      </c>
      <c r="BH22" s="60">
        <v>14682004.140000001</v>
      </c>
      <c r="BI22" s="60">
        <v>0</v>
      </c>
      <c r="BJ22" s="60">
        <v>-108310743.22999999</v>
      </c>
      <c r="BK22" s="60">
        <v>-287778261.22999996</v>
      </c>
      <c r="BL22" s="60">
        <v>0</v>
      </c>
      <c r="BM22" s="60">
        <v>0</v>
      </c>
      <c r="BN22" s="60">
        <v>0</v>
      </c>
      <c r="BO22" s="60">
        <v>-89728.600000000035</v>
      </c>
      <c r="BP22" s="60">
        <v>-89728.600000000035</v>
      </c>
      <c r="BQ22" s="60">
        <v>0</v>
      </c>
      <c r="BR22" s="60">
        <v>0</v>
      </c>
      <c r="BS22" s="60">
        <v>-7223057.555695693</v>
      </c>
      <c r="BT22" s="60">
        <v>-6633246.0699999994</v>
      </c>
      <c r="BU22" s="60">
        <v>-5789630.9451251226</v>
      </c>
      <c r="BV22" s="60">
        <v>-227750.62672672665</v>
      </c>
      <c r="BW22" s="60">
        <v>0</v>
      </c>
      <c r="BX22" s="60">
        <v>-440522.16708708688</v>
      </c>
      <c r="BY22" s="60">
        <v>-465541.87675675662</v>
      </c>
      <c r="BZ22" s="60">
        <v>6457915.3200000003</v>
      </c>
      <c r="CA22" s="60">
        <v>-124281.19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16653100.645091025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7132524.0099999914</v>
      </c>
      <c r="E23" s="60">
        <v>9528189.6299999971</v>
      </c>
      <c r="F23" s="60">
        <v>23962732.939999998</v>
      </c>
      <c r="G23" s="60">
        <v>-14434543.310000001</v>
      </c>
      <c r="H23" s="60">
        <v>0</v>
      </c>
      <c r="I23" s="60">
        <v>-2081770.4800000023</v>
      </c>
      <c r="J23" s="60">
        <v>-4111712.2700000033</v>
      </c>
      <c r="K23" s="60">
        <v>-23139953.740000002</v>
      </c>
      <c r="L23" s="60">
        <v>19028241.469999999</v>
      </c>
      <c r="M23" s="60">
        <v>2029941.790000001</v>
      </c>
      <c r="N23" s="60">
        <v>13590323.01</v>
      </c>
      <c r="O23" s="60">
        <v>-11560381.219999999</v>
      </c>
      <c r="P23" s="60">
        <v>0</v>
      </c>
      <c r="Q23" s="60">
        <v>0</v>
      </c>
      <c r="R23" s="60">
        <v>0</v>
      </c>
      <c r="S23" s="60">
        <v>-366343.45000000298</v>
      </c>
      <c r="T23" s="60">
        <v>1499131.0799999982</v>
      </c>
      <c r="U23" s="60">
        <v>-47196220.090000004</v>
      </c>
      <c r="V23" s="60">
        <v>48695351.170000002</v>
      </c>
      <c r="W23" s="60">
        <v>-1865474.5300000012</v>
      </c>
      <c r="X23" s="60">
        <v>27718805.449999999</v>
      </c>
      <c r="Y23" s="60">
        <v>-29584279.98</v>
      </c>
      <c r="Z23" s="60">
        <v>-38439.61</v>
      </c>
      <c r="AA23" s="60">
        <v>0</v>
      </c>
      <c r="AB23" s="60">
        <v>0</v>
      </c>
      <c r="AC23" s="60">
        <v>0</v>
      </c>
      <c r="AD23" s="60">
        <v>-38439.61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90887.919999999925</v>
      </c>
      <c r="AN23" s="60">
        <v>1231852.49</v>
      </c>
      <c r="AO23" s="60">
        <v>-1140964.57</v>
      </c>
      <c r="AP23" s="60">
        <v>0</v>
      </c>
      <c r="AQ23" s="60">
        <v>0</v>
      </c>
      <c r="AR23" s="60">
        <v>0</v>
      </c>
      <c r="AS23" s="60">
        <v>-19158589.599999964</v>
      </c>
      <c r="AT23" s="60">
        <v>-4552388.8199999928</v>
      </c>
      <c r="AU23" s="60">
        <v>-39029348.909999996</v>
      </c>
      <c r="AV23" s="60">
        <v>34476960.090000004</v>
      </c>
      <c r="AW23" s="60">
        <v>-11251235.199999973</v>
      </c>
      <c r="AX23" s="60">
        <v>-48695253.560000002</v>
      </c>
      <c r="AY23" s="60">
        <v>-236903093.27000001</v>
      </c>
      <c r="AZ23" s="60">
        <v>-201723639.71000001</v>
      </c>
      <c r="BA23" s="60">
        <v>-35179453.560000002</v>
      </c>
      <c r="BB23" s="60">
        <v>0</v>
      </c>
      <c r="BC23" s="60">
        <v>0</v>
      </c>
      <c r="BD23" s="60">
        <v>188207839.71000001</v>
      </c>
      <c r="BE23" s="60">
        <v>37444018.360000029</v>
      </c>
      <c r="BF23" s="60">
        <v>163454872.92000002</v>
      </c>
      <c r="BG23" s="60">
        <v>141343002.62</v>
      </c>
      <c r="BH23" s="60">
        <v>22111870.300000001</v>
      </c>
      <c r="BI23" s="60">
        <v>0</v>
      </c>
      <c r="BJ23" s="60">
        <v>0</v>
      </c>
      <c r="BK23" s="60">
        <v>-126010854.55999999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-3354965.5799999996</v>
      </c>
      <c r="BT23" s="60">
        <v>-3248464.3</v>
      </c>
      <c r="BU23" s="60">
        <v>-2074104.79</v>
      </c>
      <c r="BV23" s="60">
        <v>-50491.840000000004</v>
      </c>
      <c r="BW23" s="60">
        <v>0</v>
      </c>
      <c r="BX23" s="60">
        <v>-221053.30000000002</v>
      </c>
      <c r="BY23" s="60">
        <v>-531801.72</v>
      </c>
      <c r="BZ23" s="60">
        <v>2817184.01</v>
      </c>
      <c r="CA23" s="60">
        <v>-46233.64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-12026065.589999974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2370118.6399999987</v>
      </c>
      <c r="E24" s="60">
        <v>44275.5</v>
      </c>
      <c r="F24" s="60">
        <v>1105253.18</v>
      </c>
      <c r="G24" s="60">
        <v>-1060977.68</v>
      </c>
      <c r="H24" s="60">
        <v>0</v>
      </c>
      <c r="I24" s="60">
        <v>2054051.6699999992</v>
      </c>
      <c r="J24" s="60">
        <v>2082292.4899999993</v>
      </c>
      <c r="K24" s="60">
        <v>-2437955.7000000002</v>
      </c>
      <c r="L24" s="60">
        <v>4520248.1899999995</v>
      </c>
      <c r="M24" s="60">
        <v>-28240.820000000007</v>
      </c>
      <c r="N24" s="60">
        <v>314625.99</v>
      </c>
      <c r="O24" s="60">
        <v>-342866.81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271791.46999999997</v>
      </c>
      <c r="AA24" s="60">
        <v>211031.91999999998</v>
      </c>
      <c r="AB24" s="60">
        <v>0</v>
      </c>
      <c r="AC24" s="60">
        <v>60759.55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-665953.67000000004</v>
      </c>
      <c r="AO24" s="60">
        <v>-45992.72</v>
      </c>
      <c r="AP24" s="60">
        <v>0</v>
      </c>
      <c r="AQ24" s="60">
        <v>0</v>
      </c>
      <c r="AR24" s="60">
        <v>711946.39</v>
      </c>
      <c r="AS24" s="60">
        <v>-422135.17999999179</v>
      </c>
      <c r="AT24" s="60">
        <v>833862.96999999986</v>
      </c>
      <c r="AU24" s="60">
        <v>787870.25999999989</v>
      </c>
      <c r="AV24" s="60">
        <v>45992.71</v>
      </c>
      <c r="AW24" s="60">
        <v>-49710.789999991655</v>
      </c>
      <c r="AX24" s="60">
        <v>174759475.61000001</v>
      </c>
      <c r="AY24" s="60">
        <v>1986881.4700000002</v>
      </c>
      <c r="AZ24" s="60">
        <v>-168511.13</v>
      </c>
      <c r="BA24" s="60">
        <v>2155392.6</v>
      </c>
      <c r="BB24" s="60">
        <v>0</v>
      </c>
      <c r="BC24" s="60">
        <v>0</v>
      </c>
      <c r="BD24" s="60">
        <v>172772594.14000002</v>
      </c>
      <c r="BE24" s="60">
        <v>-174809186.40000001</v>
      </c>
      <c r="BF24" s="60">
        <v>-8891.7800000000007</v>
      </c>
      <c r="BG24" s="60">
        <v>0</v>
      </c>
      <c r="BH24" s="60">
        <v>-8891.7800000000007</v>
      </c>
      <c r="BI24" s="60">
        <v>0</v>
      </c>
      <c r="BJ24" s="60">
        <v>0</v>
      </c>
      <c r="BK24" s="60">
        <v>-174800294.62</v>
      </c>
      <c r="BL24" s="60">
        <v>0</v>
      </c>
      <c r="BM24" s="60">
        <v>0</v>
      </c>
      <c r="BN24" s="60">
        <v>0</v>
      </c>
      <c r="BO24" s="60">
        <v>-25125.18</v>
      </c>
      <c r="BP24" s="60">
        <v>-25125.18</v>
      </c>
      <c r="BQ24" s="60">
        <v>0</v>
      </c>
      <c r="BR24" s="60">
        <v>0</v>
      </c>
      <c r="BS24" s="60">
        <v>-1181162.18</v>
      </c>
      <c r="BT24" s="60">
        <v>-724884.23</v>
      </c>
      <c r="BU24" s="60">
        <v>-514628.89</v>
      </c>
      <c r="BV24" s="60">
        <v>-74079.44</v>
      </c>
      <c r="BW24" s="60">
        <v>0</v>
      </c>
      <c r="BX24" s="60">
        <v>-56696.19</v>
      </c>
      <c r="BY24" s="60">
        <v>-114873.64</v>
      </c>
      <c r="BZ24" s="60">
        <v>321489.81</v>
      </c>
      <c r="CA24" s="60">
        <v>-17489.599999999999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1947983.4600000069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4413090.8160218587</v>
      </c>
      <c r="E25" s="60">
        <v>1261131.0999999996</v>
      </c>
      <c r="F25" s="60">
        <v>4859255.0599999996</v>
      </c>
      <c r="G25" s="60">
        <v>-3598123.96</v>
      </c>
      <c r="H25" s="60">
        <v>0</v>
      </c>
      <c r="I25" s="60">
        <v>1228311.429999995</v>
      </c>
      <c r="J25" s="60">
        <v>4582415.5099999988</v>
      </c>
      <c r="K25" s="60">
        <v>-6121179.3400000008</v>
      </c>
      <c r="L25" s="60">
        <v>10703594.85</v>
      </c>
      <c r="M25" s="60">
        <v>-3354104.0800000038</v>
      </c>
      <c r="N25" s="60">
        <v>4458301.9999999963</v>
      </c>
      <c r="O25" s="60">
        <v>-7812406.0800000001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498.67602186379548</v>
      </c>
      <c r="AA25" s="60">
        <v>453.15733719562468</v>
      </c>
      <c r="AB25" s="60">
        <v>0</v>
      </c>
      <c r="AC25" s="60">
        <v>4.208526448287838E-2</v>
      </c>
      <c r="AD25" s="60">
        <v>40.389817917555781</v>
      </c>
      <c r="AE25" s="60">
        <v>0</v>
      </c>
      <c r="AF25" s="60">
        <v>5.0867814861321516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1923149.61</v>
      </c>
      <c r="AN25" s="60">
        <v>1923149.61</v>
      </c>
      <c r="AO25" s="60">
        <v>0</v>
      </c>
      <c r="AP25" s="60">
        <v>0</v>
      </c>
      <c r="AQ25" s="60">
        <v>0</v>
      </c>
      <c r="AR25" s="60">
        <v>0</v>
      </c>
      <c r="AS25" s="60">
        <v>-4120227.5867117802</v>
      </c>
      <c r="AT25" s="60">
        <v>-1923149.6099999999</v>
      </c>
      <c r="AU25" s="60">
        <v>-1923149.6099999999</v>
      </c>
      <c r="AV25" s="60">
        <v>0</v>
      </c>
      <c r="AW25" s="60">
        <v>474053.11</v>
      </c>
      <c r="AX25" s="60">
        <v>474053.11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474053.11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-233242.49</v>
      </c>
      <c r="BP25" s="60">
        <v>-233242.49</v>
      </c>
      <c r="BQ25" s="60">
        <v>0</v>
      </c>
      <c r="BR25" s="60">
        <v>0</v>
      </c>
      <c r="BS25" s="60">
        <v>-2437888.5967117804</v>
      </c>
      <c r="BT25" s="60">
        <v>-944177.49000000046</v>
      </c>
      <c r="BU25" s="60">
        <v>-1374861.3672371006</v>
      </c>
      <c r="BV25" s="60">
        <v>-455195.34378143505</v>
      </c>
      <c r="BW25" s="60">
        <v>0</v>
      </c>
      <c r="BX25" s="60">
        <v>-942775.3047572897</v>
      </c>
      <c r="BY25" s="60">
        <v>-104369.68093595609</v>
      </c>
      <c r="BZ25" s="60">
        <v>1390447.2400000009</v>
      </c>
      <c r="CA25" s="60">
        <v>-6956.65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292863.22931007855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6970536.1499999994</v>
      </c>
      <c r="E26" s="60">
        <v>3251098.2800000003</v>
      </c>
      <c r="F26" s="60">
        <v>5859735.3700000001</v>
      </c>
      <c r="G26" s="60">
        <v>-2608637.09</v>
      </c>
      <c r="H26" s="60">
        <v>0</v>
      </c>
      <c r="I26" s="60">
        <v>195982.43999999994</v>
      </c>
      <c r="J26" s="60">
        <v>-736242.16000000015</v>
      </c>
      <c r="K26" s="60">
        <v>-5719317.4500000002</v>
      </c>
      <c r="L26" s="60">
        <v>4983075.29</v>
      </c>
      <c r="M26" s="60">
        <v>932224.60000000009</v>
      </c>
      <c r="N26" s="60">
        <v>2327442.2000000002</v>
      </c>
      <c r="O26" s="60">
        <v>-1395217.6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169075.34</v>
      </c>
      <c r="AA26" s="60">
        <v>169694.28999999998</v>
      </c>
      <c r="AB26" s="60">
        <v>0</v>
      </c>
      <c r="AC26" s="60">
        <v>-1521.5200000000004</v>
      </c>
      <c r="AD26" s="60">
        <v>0</v>
      </c>
      <c r="AE26" s="60">
        <v>0</v>
      </c>
      <c r="AF26" s="60">
        <v>0</v>
      </c>
      <c r="AG26" s="60">
        <v>902.57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3354380.0899999994</v>
      </c>
      <c r="AN26" s="60">
        <v>6951687.0599999996</v>
      </c>
      <c r="AO26" s="60">
        <v>-3427190.56</v>
      </c>
      <c r="AP26" s="60">
        <v>0</v>
      </c>
      <c r="AQ26" s="60">
        <v>0</v>
      </c>
      <c r="AR26" s="60">
        <v>-170116.41</v>
      </c>
      <c r="AS26" s="60">
        <v>-7747437.2900000038</v>
      </c>
      <c r="AT26" s="60">
        <v>-4735064.0999999996</v>
      </c>
      <c r="AU26" s="60">
        <v>-6914865.8599999994</v>
      </c>
      <c r="AV26" s="60">
        <v>2179801.7599999998</v>
      </c>
      <c r="AW26" s="60">
        <v>-914439.5100000035</v>
      </c>
      <c r="AX26" s="60">
        <v>-850135.87000000477</v>
      </c>
      <c r="AY26" s="60">
        <v>-36224823.310000002</v>
      </c>
      <c r="AZ26" s="60">
        <v>-27968578.16</v>
      </c>
      <c r="BA26" s="60">
        <v>-8256245.1500000004</v>
      </c>
      <c r="BB26" s="60">
        <v>0</v>
      </c>
      <c r="BC26" s="60">
        <v>0</v>
      </c>
      <c r="BD26" s="60">
        <v>35374687.439999998</v>
      </c>
      <c r="BE26" s="60">
        <v>-64303.639999998733</v>
      </c>
      <c r="BF26" s="60">
        <v>13259321.170000002</v>
      </c>
      <c r="BG26" s="60">
        <v>11370970.710000001</v>
      </c>
      <c r="BH26" s="60">
        <v>1888350.46</v>
      </c>
      <c r="BI26" s="60">
        <v>0</v>
      </c>
      <c r="BJ26" s="60">
        <v>0</v>
      </c>
      <c r="BK26" s="60">
        <v>-13323624.810000001</v>
      </c>
      <c r="BL26" s="60">
        <v>0</v>
      </c>
      <c r="BM26" s="60">
        <v>0</v>
      </c>
      <c r="BN26" s="60">
        <v>0</v>
      </c>
      <c r="BO26" s="60">
        <v>-390133.05000000028</v>
      </c>
      <c r="BP26" s="60">
        <v>-390133.05000000028</v>
      </c>
      <c r="BQ26" s="60">
        <v>0</v>
      </c>
      <c r="BR26" s="60">
        <v>0</v>
      </c>
      <c r="BS26" s="60">
        <v>-1707800.63</v>
      </c>
      <c r="BT26" s="60">
        <v>-1917613.9099999997</v>
      </c>
      <c r="BU26" s="60">
        <v>-141831.92000000001</v>
      </c>
      <c r="BV26" s="60">
        <v>-26636.86</v>
      </c>
      <c r="BW26" s="60">
        <v>0</v>
      </c>
      <c r="BX26" s="60">
        <v>-11192.69</v>
      </c>
      <c r="BY26" s="60">
        <v>-22741.75</v>
      </c>
      <c r="BZ26" s="60">
        <v>416488.73</v>
      </c>
      <c r="CA26" s="60">
        <v>-4272.2299999999996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-776901.14000000432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138238295.32999998</v>
      </c>
      <c r="E27" s="60">
        <v>63370065.359999985</v>
      </c>
      <c r="F27" s="60">
        <v>149288632.81999999</v>
      </c>
      <c r="G27" s="60">
        <v>-85918567.460000008</v>
      </c>
      <c r="H27" s="60">
        <v>0</v>
      </c>
      <c r="I27" s="60">
        <v>-14280626.830000006</v>
      </c>
      <c r="J27" s="60">
        <v>-46768142.620000005</v>
      </c>
      <c r="K27" s="60">
        <v>-130580896.68000001</v>
      </c>
      <c r="L27" s="60">
        <v>83812754.060000002</v>
      </c>
      <c r="M27" s="60">
        <v>32487515.789999999</v>
      </c>
      <c r="N27" s="60">
        <v>67577037.780000001</v>
      </c>
      <c r="O27" s="60">
        <v>-35089521.990000002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49125920.399999999</v>
      </c>
      <c r="AA27" s="60">
        <v>13866470.779999999</v>
      </c>
      <c r="AB27" s="60">
        <v>1950637.73</v>
      </c>
      <c r="AC27" s="60">
        <v>33308811.890000001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40022936.399999999</v>
      </c>
      <c r="AN27" s="60">
        <v>37529589.82</v>
      </c>
      <c r="AO27" s="60">
        <v>-3506.34</v>
      </c>
      <c r="AP27" s="60">
        <v>0</v>
      </c>
      <c r="AQ27" s="60">
        <v>0</v>
      </c>
      <c r="AR27" s="60">
        <v>2496852.92</v>
      </c>
      <c r="AS27" s="60">
        <v>-11600936.820000006</v>
      </c>
      <c r="AT27" s="60">
        <v>2000422.4700000002</v>
      </c>
      <c r="AU27" s="60">
        <v>1999918.9700000002</v>
      </c>
      <c r="AV27" s="60">
        <v>503.5</v>
      </c>
      <c r="AW27" s="60">
        <v>-942319.31000000238</v>
      </c>
      <c r="AX27" s="60">
        <v>-7158368.7800000012</v>
      </c>
      <c r="AY27" s="60">
        <v>-27894715.220000003</v>
      </c>
      <c r="AZ27" s="60">
        <v>-27334762.160000004</v>
      </c>
      <c r="BA27" s="60">
        <v>-559953.06000000006</v>
      </c>
      <c r="BB27" s="60">
        <v>0</v>
      </c>
      <c r="BC27" s="60">
        <v>0</v>
      </c>
      <c r="BD27" s="60">
        <v>20736346.440000001</v>
      </c>
      <c r="BE27" s="60">
        <v>6216049.4699999988</v>
      </c>
      <c r="BF27" s="60">
        <v>27769728.68</v>
      </c>
      <c r="BG27" s="60">
        <v>27218897.850000001</v>
      </c>
      <c r="BH27" s="60">
        <v>550830.82999999996</v>
      </c>
      <c r="BI27" s="60">
        <v>0</v>
      </c>
      <c r="BJ27" s="60">
        <v>0</v>
      </c>
      <c r="BK27" s="60">
        <v>-21553679.210000001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-12378489.050000004</v>
      </c>
      <c r="BT27" s="60">
        <v>-18620913.660000004</v>
      </c>
      <c r="BU27" s="60">
        <v>-2577533.52</v>
      </c>
      <c r="BV27" s="60">
        <v>-484669.98</v>
      </c>
      <c r="BW27" s="60">
        <v>0</v>
      </c>
      <c r="BX27" s="60">
        <v>-457863.07</v>
      </c>
      <c r="BY27" s="60">
        <v>-283476.94</v>
      </c>
      <c r="BZ27" s="60">
        <v>10045968.120000001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-280550.93</v>
      </c>
      <c r="CJ27" s="60">
        <v>-280550.93</v>
      </c>
      <c r="CK27" s="60">
        <v>0</v>
      </c>
      <c r="CL27" s="60">
        <v>126637358.50999998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1184895.3399999978</v>
      </c>
      <c r="E28" s="60">
        <v>899424.08999999985</v>
      </c>
      <c r="F28" s="60">
        <v>2078054.66</v>
      </c>
      <c r="G28" s="60">
        <v>-1178630.57</v>
      </c>
      <c r="H28" s="60">
        <v>0</v>
      </c>
      <c r="I28" s="60">
        <v>-582065.70000000298</v>
      </c>
      <c r="J28" s="60">
        <v>44354997.5</v>
      </c>
      <c r="K28" s="60">
        <v>-1491754.57</v>
      </c>
      <c r="L28" s="60">
        <v>45846752.07</v>
      </c>
      <c r="M28" s="60">
        <v>-44937063.200000003</v>
      </c>
      <c r="N28" s="60">
        <v>842607.58</v>
      </c>
      <c r="O28" s="60">
        <v>-45779670.780000001</v>
      </c>
      <c r="P28" s="60">
        <v>0</v>
      </c>
      <c r="Q28" s="60">
        <v>0</v>
      </c>
      <c r="R28" s="60">
        <v>0</v>
      </c>
      <c r="S28" s="60">
        <v>85069.460000000894</v>
      </c>
      <c r="T28" s="60">
        <v>58140775.270000003</v>
      </c>
      <c r="U28" s="60">
        <v>0</v>
      </c>
      <c r="V28" s="60">
        <v>58140775.270000003</v>
      </c>
      <c r="W28" s="60">
        <v>-58055705.810000002</v>
      </c>
      <c r="X28" s="60">
        <v>0</v>
      </c>
      <c r="Y28" s="60">
        <v>-58055705.810000002</v>
      </c>
      <c r="Z28" s="60">
        <v>797467.49</v>
      </c>
      <c r="AA28" s="60">
        <v>366333.36</v>
      </c>
      <c r="AB28" s="60">
        <v>0</v>
      </c>
      <c r="AC28" s="60">
        <v>0</v>
      </c>
      <c r="AD28" s="60">
        <v>431134.13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-15000</v>
      </c>
      <c r="AN28" s="60">
        <v>0</v>
      </c>
      <c r="AO28" s="60">
        <v>0</v>
      </c>
      <c r="AP28" s="60">
        <v>0</v>
      </c>
      <c r="AQ28" s="60">
        <v>0</v>
      </c>
      <c r="AR28" s="60">
        <v>-15000</v>
      </c>
      <c r="AS28" s="60">
        <v>-2949165.0799999787</v>
      </c>
      <c r="AT28" s="60">
        <v>-13540.750000000002</v>
      </c>
      <c r="AU28" s="60">
        <v>-27140.77</v>
      </c>
      <c r="AV28" s="60">
        <v>13600.019999999999</v>
      </c>
      <c r="AW28" s="60">
        <v>781988.29000002146</v>
      </c>
      <c r="AX28" s="60">
        <v>280872496.69999999</v>
      </c>
      <c r="AY28" s="60">
        <v>-125638371.47000001</v>
      </c>
      <c r="AZ28" s="60">
        <v>-113630.9</v>
      </c>
      <c r="BA28" s="60">
        <v>-214757716.65000001</v>
      </c>
      <c r="BB28" s="60">
        <v>0</v>
      </c>
      <c r="BC28" s="60">
        <v>89232976.079999998</v>
      </c>
      <c r="BD28" s="60">
        <v>406510868.17000002</v>
      </c>
      <c r="BE28" s="60">
        <v>-280090508.40999997</v>
      </c>
      <c r="BF28" s="60">
        <v>124742385.91999999</v>
      </c>
      <c r="BG28" s="60">
        <v>56815.45</v>
      </c>
      <c r="BH28" s="60">
        <v>213282184.78</v>
      </c>
      <c r="BI28" s="60">
        <v>0</v>
      </c>
      <c r="BJ28" s="60">
        <v>-88596614.310000002</v>
      </c>
      <c r="BK28" s="60">
        <v>-404832894.32999998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-3717612.62</v>
      </c>
      <c r="BT28" s="60">
        <v>-188184.59000000003</v>
      </c>
      <c r="BU28" s="60">
        <v>-2570155.4900000002</v>
      </c>
      <c r="BV28" s="60">
        <v>-775603.54</v>
      </c>
      <c r="BW28" s="60">
        <v>0</v>
      </c>
      <c r="BX28" s="60">
        <v>-12633.37</v>
      </c>
      <c r="BY28" s="60">
        <v>-488844.58</v>
      </c>
      <c r="BZ28" s="60">
        <v>317808.95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-1764269.7399999809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14385501.709094927</v>
      </c>
      <c r="E29" s="60">
        <v>7296368.5300000021</v>
      </c>
      <c r="F29" s="60">
        <v>12283590.810000004</v>
      </c>
      <c r="G29" s="60">
        <v>-4987222.2800000021</v>
      </c>
      <c r="H29" s="60">
        <v>0</v>
      </c>
      <c r="I29" s="60">
        <v>-3178944.230000007</v>
      </c>
      <c r="J29" s="60">
        <v>-4900893.1700000064</v>
      </c>
      <c r="K29" s="60">
        <v>-10483906.860000007</v>
      </c>
      <c r="L29" s="60">
        <v>5583013.6900000004</v>
      </c>
      <c r="M29" s="60">
        <v>1721948.9399999995</v>
      </c>
      <c r="N29" s="60">
        <v>4277227.1099999994</v>
      </c>
      <c r="O29" s="60">
        <v>-2555278.17</v>
      </c>
      <c r="P29" s="60">
        <v>0</v>
      </c>
      <c r="Q29" s="60">
        <v>0</v>
      </c>
      <c r="R29" s="60">
        <v>0</v>
      </c>
      <c r="S29" s="60">
        <v>1970023.49</v>
      </c>
      <c r="T29" s="60">
        <v>3632638.33</v>
      </c>
      <c r="U29" s="60">
        <v>0</v>
      </c>
      <c r="V29" s="60">
        <v>3632638.33</v>
      </c>
      <c r="W29" s="60">
        <v>-1662614.84</v>
      </c>
      <c r="X29" s="60">
        <v>0</v>
      </c>
      <c r="Y29" s="60">
        <v>-1662614.84</v>
      </c>
      <c r="Z29" s="60">
        <v>3224064.3290949492</v>
      </c>
      <c r="AA29" s="60">
        <v>3224064.3290949492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1039191.3800000027</v>
      </c>
      <c r="AK29" s="60">
        <v>1039191.3800000027</v>
      </c>
      <c r="AL29" s="60">
        <v>0</v>
      </c>
      <c r="AM29" s="60">
        <v>4034798.209999979</v>
      </c>
      <c r="AN29" s="60">
        <v>27011148.379999995</v>
      </c>
      <c r="AO29" s="60">
        <v>-22975482.190000016</v>
      </c>
      <c r="AP29" s="60">
        <v>113.4</v>
      </c>
      <c r="AQ29" s="60">
        <v>0</v>
      </c>
      <c r="AR29" s="60">
        <v>-981.38000000000011</v>
      </c>
      <c r="AS29" s="60">
        <v>-3204318.1912053823</v>
      </c>
      <c r="AT29" s="60">
        <v>-3537084.9999999925</v>
      </c>
      <c r="AU29" s="60">
        <v>-20302270.289999999</v>
      </c>
      <c r="AV29" s="60">
        <v>16765185.290000007</v>
      </c>
      <c r="AW29" s="60">
        <v>1406984.4199999943</v>
      </c>
      <c r="AX29" s="60">
        <v>6421375.9200000465</v>
      </c>
      <c r="AY29" s="60">
        <v>-63984370.919999957</v>
      </c>
      <c r="AZ29" s="60">
        <v>-101980958.18999995</v>
      </c>
      <c r="BA29" s="60">
        <v>-7447457.9800000004</v>
      </c>
      <c r="BB29" s="60">
        <v>0</v>
      </c>
      <c r="BC29" s="60">
        <v>45444045.25</v>
      </c>
      <c r="BD29" s="60">
        <v>70405746.840000004</v>
      </c>
      <c r="BE29" s="60">
        <v>-5014391.5000000522</v>
      </c>
      <c r="BF29" s="60">
        <v>56566377.289999954</v>
      </c>
      <c r="BG29" s="60">
        <v>91439276.799999952</v>
      </c>
      <c r="BH29" s="60">
        <v>5302614.8099999996</v>
      </c>
      <c r="BI29" s="60">
        <v>0</v>
      </c>
      <c r="BJ29" s="60">
        <v>-40175514.32</v>
      </c>
      <c r="BK29" s="60">
        <v>-61580768.790000007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-1074217.6112053839</v>
      </c>
      <c r="BT29" s="60">
        <v>-1466267.5200000023</v>
      </c>
      <c r="BU29" s="60">
        <v>-310978.40148613934</v>
      </c>
      <c r="BV29" s="60">
        <v>-38225.766414496291</v>
      </c>
      <c r="BW29" s="60">
        <v>0</v>
      </c>
      <c r="BX29" s="60">
        <v>-84011.714712843182</v>
      </c>
      <c r="BY29" s="60">
        <v>-85902.74665248864</v>
      </c>
      <c r="BZ29" s="60">
        <v>908571.12999999989</v>
      </c>
      <c r="CA29" s="60">
        <v>2597.4080605857775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11181183.517889544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1829848.6799999992</v>
      </c>
      <c r="E30" s="60">
        <v>1596194.4099999992</v>
      </c>
      <c r="F30" s="60">
        <v>7895709.0999999996</v>
      </c>
      <c r="G30" s="60">
        <v>-6299514.6900000004</v>
      </c>
      <c r="H30" s="60">
        <v>0</v>
      </c>
      <c r="I30" s="60">
        <v>233654.27000000002</v>
      </c>
      <c r="J30" s="60">
        <v>-2950058.06</v>
      </c>
      <c r="K30" s="60">
        <v>-5368466.03</v>
      </c>
      <c r="L30" s="60">
        <v>2418407.9700000002</v>
      </c>
      <c r="M30" s="60">
        <v>3183712.33</v>
      </c>
      <c r="N30" s="60">
        <v>3730462.02</v>
      </c>
      <c r="O30" s="60">
        <v>-546749.68999999994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-441459.42000000004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-441459.42000000004</v>
      </c>
      <c r="BT30" s="60">
        <v>-894826.42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453367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1388389.2599999993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37277099.693777218</v>
      </c>
      <c r="E31" s="60">
        <v>39512366.640000001</v>
      </c>
      <c r="F31" s="60">
        <v>44680875.130000003</v>
      </c>
      <c r="G31" s="60">
        <v>-5168508.49</v>
      </c>
      <c r="H31" s="60">
        <v>0</v>
      </c>
      <c r="I31" s="60">
        <v>-17929227.500000004</v>
      </c>
      <c r="J31" s="60">
        <v>-20512378.910000004</v>
      </c>
      <c r="K31" s="60">
        <v>-70874618.700000003</v>
      </c>
      <c r="L31" s="60">
        <v>50362239.789999999</v>
      </c>
      <c r="M31" s="60">
        <v>2583151.41</v>
      </c>
      <c r="N31" s="60">
        <v>4228053</v>
      </c>
      <c r="O31" s="60">
        <v>-1644901.59</v>
      </c>
      <c r="P31" s="60">
        <v>0</v>
      </c>
      <c r="Q31" s="60">
        <v>0</v>
      </c>
      <c r="R31" s="60">
        <v>0</v>
      </c>
      <c r="S31" s="60">
        <v>-14450294.029999999</v>
      </c>
      <c r="T31" s="60">
        <v>-15367019.02</v>
      </c>
      <c r="U31" s="60">
        <v>-15367019.02</v>
      </c>
      <c r="V31" s="60">
        <v>0</v>
      </c>
      <c r="W31" s="60">
        <v>916724.99</v>
      </c>
      <c r="X31" s="60">
        <v>916724.99</v>
      </c>
      <c r="Y31" s="60">
        <v>0</v>
      </c>
      <c r="Z31" s="60">
        <v>17404103.753777213</v>
      </c>
      <c r="AA31" s="60">
        <v>17404103.753777213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12740150.830000002</v>
      </c>
      <c r="AN31" s="60">
        <v>13744522.82</v>
      </c>
      <c r="AO31" s="60">
        <v>-583492.54</v>
      </c>
      <c r="AP31" s="60">
        <v>0</v>
      </c>
      <c r="AQ31" s="60">
        <v>0</v>
      </c>
      <c r="AR31" s="60">
        <v>-420879.45</v>
      </c>
      <c r="AS31" s="60">
        <v>-31564301.820902195</v>
      </c>
      <c r="AT31" s="60">
        <v>-14236454.050000001</v>
      </c>
      <c r="AU31" s="60">
        <v>-15300934.67</v>
      </c>
      <c r="AV31" s="60">
        <v>1064480.6200000001</v>
      </c>
      <c r="AW31" s="60">
        <v>-5186154.3500000238</v>
      </c>
      <c r="AX31" s="60">
        <v>-15511186.300000012</v>
      </c>
      <c r="AY31" s="60">
        <v>-227959700.03</v>
      </c>
      <c r="AZ31" s="60">
        <v>-201593916.52000001</v>
      </c>
      <c r="BA31" s="60">
        <v>-26365783.509999998</v>
      </c>
      <c r="BB31" s="60">
        <v>0</v>
      </c>
      <c r="BC31" s="60">
        <v>0</v>
      </c>
      <c r="BD31" s="60">
        <v>212448513.72999999</v>
      </c>
      <c r="BE31" s="60">
        <v>10325031.949999988</v>
      </c>
      <c r="BF31" s="60">
        <v>194781457.26999998</v>
      </c>
      <c r="BG31" s="60">
        <v>190711031.22999999</v>
      </c>
      <c r="BH31" s="60">
        <v>4070426.04</v>
      </c>
      <c r="BI31" s="60">
        <v>0</v>
      </c>
      <c r="BJ31" s="60">
        <v>0</v>
      </c>
      <c r="BK31" s="60">
        <v>-184456425.31999999</v>
      </c>
      <c r="BL31" s="60">
        <v>0</v>
      </c>
      <c r="BM31" s="60">
        <v>0</v>
      </c>
      <c r="BN31" s="60">
        <v>0</v>
      </c>
      <c r="BO31" s="60">
        <v>-331606.44999999995</v>
      </c>
      <c r="BP31" s="60">
        <v>-331606.44999999995</v>
      </c>
      <c r="BQ31" s="60">
        <v>0</v>
      </c>
      <c r="BR31" s="60">
        <v>0</v>
      </c>
      <c r="BS31" s="60">
        <v>-11665947.360902172</v>
      </c>
      <c r="BT31" s="60">
        <v>-7549427.1499999985</v>
      </c>
      <c r="BU31" s="60">
        <v>-3125836.962919482</v>
      </c>
      <c r="BV31" s="60">
        <v>-1353370.1465165145</v>
      </c>
      <c r="BW31" s="60">
        <v>0</v>
      </c>
      <c r="BX31" s="60">
        <v>-376309.33146617678</v>
      </c>
      <c r="BY31" s="60">
        <v>0</v>
      </c>
      <c r="BZ31" s="60">
        <v>738996.23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-144139.60999999999</v>
      </c>
      <c r="CJ31" s="60">
        <v>-144139.60999999999</v>
      </c>
      <c r="CK31" s="60">
        <v>0</v>
      </c>
      <c r="CL31" s="60">
        <v>5712797.8728750236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10853030.38418613</v>
      </c>
      <c r="E32" s="60">
        <v>5057216.7600000016</v>
      </c>
      <c r="F32" s="60">
        <v>22761793.710000001</v>
      </c>
      <c r="G32" s="60">
        <v>-17704576.949999999</v>
      </c>
      <c r="H32" s="60">
        <v>0</v>
      </c>
      <c r="I32" s="60">
        <v>1602314.1600000001</v>
      </c>
      <c r="J32" s="60">
        <v>-12113395.890000001</v>
      </c>
      <c r="K32" s="60">
        <v>-18664959.190000001</v>
      </c>
      <c r="L32" s="60">
        <v>6551563.2999999998</v>
      </c>
      <c r="M32" s="60">
        <v>13715710.050000001</v>
      </c>
      <c r="N32" s="60">
        <v>14984174.120000001</v>
      </c>
      <c r="O32" s="60">
        <v>-1268464.07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4043777.9441861282</v>
      </c>
      <c r="AA32" s="60">
        <v>1894419.7107381013</v>
      </c>
      <c r="AB32" s="60">
        <v>0</v>
      </c>
      <c r="AC32" s="60">
        <v>72223.734632712556</v>
      </c>
      <c r="AD32" s="60">
        <v>1733290.0761098217</v>
      </c>
      <c r="AE32" s="60">
        <v>7573.7583456253251</v>
      </c>
      <c r="AF32" s="60">
        <v>0</v>
      </c>
      <c r="AG32" s="60">
        <v>336270.66435986711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149721.51999999996</v>
      </c>
      <c r="AN32" s="60">
        <v>493334.48</v>
      </c>
      <c r="AO32" s="60">
        <v>-343612.96</v>
      </c>
      <c r="AP32" s="60">
        <v>0</v>
      </c>
      <c r="AQ32" s="60">
        <v>0</v>
      </c>
      <c r="AR32" s="60">
        <v>0</v>
      </c>
      <c r="AS32" s="60">
        <v>-4877792.4315450434</v>
      </c>
      <c r="AT32" s="60">
        <v>-180767.78999999992</v>
      </c>
      <c r="AU32" s="60">
        <v>-588999.92999999993</v>
      </c>
      <c r="AV32" s="60">
        <v>408232.14</v>
      </c>
      <c r="AW32" s="60">
        <v>-2666616.0599999977</v>
      </c>
      <c r="AX32" s="60">
        <v>-7757817.2299999986</v>
      </c>
      <c r="AY32" s="60">
        <v>-16420795.369999999</v>
      </c>
      <c r="AZ32" s="60">
        <v>-18625714.539999999</v>
      </c>
      <c r="BA32" s="60">
        <v>-2777885.98</v>
      </c>
      <c r="BB32" s="60">
        <v>0</v>
      </c>
      <c r="BC32" s="60">
        <v>4982805.1500000004</v>
      </c>
      <c r="BD32" s="60">
        <v>8662978.1400000006</v>
      </c>
      <c r="BE32" s="60">
        <v>5091201.1700000009</v>
      </c>
      <c r="BF32" s="60">
        <v>11758603.110000001</v>
      </c>
      <c r="BG32" s="60">
        <v>13408611.120000001</v>
      </c>
      <c r="BH32" s="60">
        <v>1918079.1</v>
      </c>
      <c r="BI32" s="60">
        <v>0</v>
      </c>
      <c r="BJ32" s="60">
        <v>-3568087.11</v>
      </c>
      <c r="BK32" s="60">
        <v>-6667401.9400000004</v>
      </c>
      <c r="BL32" s="60">
        <v>0</v>
      </c>
      <c r="BM32" s="60">
        <v>0</v>
      </c>
      <c r="BN32" s="60">
        <v>0</v>
      </c>
      <c r="BO32" s="60">
        <v>-466753.41000000015</v>
      </c>
      <c r="BP32" s="60">
        <v>-466753.41000000015</v>
      </c>
      <c r="BQ32" s="60">
        <v>0</v>
      </c>
      <c r="BR32" s="60">
        <v>0</v>
      </c>
      <c r="BS32" s="60">
        <v>-1563655.1715450452</v>
      </c>
      <c r="BT32" s="60">
        <v>-1632915.3</v>
      </c>
      <c r="BU32" s="60">
        <v>-297112.53830702731</v>
      </c>
      <c r="BV32" s="60">
        <v>-258212.65840646575</v>
      </c>
      <c r="BW32" s="60">
        <v>0</v>
      </c>
      <c r="BX32" s="60">
        <v>-31312.746810520755</v>
      </c>
      <c r="BY32" s="60">
        <v>-49011.188021031718</v>
      </c>
      <c r="BZ32" s="60">
        <v>790960.28</v>
      </c>
      <c r="CA32" s="60">
        <v>-86051.02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5975237.9526410867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12821828.295535922</v>
      </c>
      <c r="E33" s="60">
        <v>5570790.4000000004</v>
      </c>
      <c r="F33" s="60">
        <v>5573397.2800000003</v>
      </c>
      <c r="G33" s="60">
        <v>-2606.88</v>
      </c>
      <c r="H33" s="60">
        <v>0</v>
      </c>
      <c r="I33" s="60">
        <v>-879339.92999999982</v>
      </c>
      <c r="J33" s="60">
        <v>-879779.81999999983</v>
      </c>
      <c r="K33" s="60">
        <v>-4428919</v>
      </c>
      <c r="L33" s="60">
        <v>3549139.18</v>
      </c>
      <c r="M33" s="60">
        <v>439.88999999999987</v>
      </c>
      <c r="N33" s="60">
        <v>2700.43</v>
      </c>
      <c r="O33" s="60">
        <v>-2260.54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2349.3455359217887</v>
      </c>
      <c r="AA33" s="60">
        <v>2349.3455359217887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8128028.4799999995</v>
      </c>
      <c r="AN33" s="60">
        <v>8125197.2599999998</v>
      </c>
      <c r="AO33" s="60">
        <v>2831.2200000000012</v>
      </c>
      <c r="AP33" s="60">
        <v>0</v>
      </c>
      <c r="AQ33" s="60">
        <v>0</v>
      </c>
      <c r="AR33" s="60">
        <v>0</v>
      </c>
      <c r="AS33" s="60">
        <v>-8117607.3426712416</v>
      </c>
      <c r="AT33" s="60">
        <v>-10223475.57</v>
      </c>
      <c r="AU33" s="60">
        <v>-10222976.02</v>
      </c>
      <c r="AV33" s="60">
        <v>-499.55000000000018</v>
      </c>
      <c r="AW33" s="60">
        <v>6042137.5999999996</v>
      </c>
      <c r="AX33" s="60">
        <v>6044978.8499999996</v>
      </c>
      <c r="AY33" s="60">
        <v>122520.33999999984</v>
      </c>
      <c r="AZ33" s="60">
        <v>-2764432.4200000004</v>
      </c>
      <c r="BA33" s="60">
        <v>2958825.49</v>
      </c>
      <c r="BB33" s="60">
        <v>0</v>
      </c>
      <c r="BC33" s="60">
        <v>-71872.73</v>
      </c>
      <c r="BD33" s="60">
        <v>5922458.5099999998</v>
      </c>
      <c r="BE33" s="60">
        <v>-2841.25</v>
      </c>
      <c r="BF33" s="60">
        <v>137411.4</v>
      </c>
      <c r="BG33" s="60">
        <v>141576.28</v>
      </c>
      <c r="BH33" s="60">
        <v>-4268.57</v>
      </c>
      <c r="BI33" s="60">
        <v>0</v>
      </c>
      <c r="BJ33" s="60">
        <v>103.69</v>
      </c>
      <c r="BK33" s="60">
        <v>-140252.65</v>
      </c>
      <c r="BL33" s="60">
        <v>0</v>
      </c>
      <c r="BM33" s="60">
        <v>0</v>
      </c>
      <c r="BN33" s="60">
        <v>0</v>
      </c>
      <c r="BO33" s="60">
        <v>-668182.02</v>
      </c>
      <c r="BP33" s="60">
        <v>-668182.02</v>
      </c>
      <c r="BQ33" s="60">
        <v>0</v>
      </c>
      <c r="BR33" s="60">
        <v>0</v>
      </c>
      <c r="BS33" s="60">
        <v>-1491436.2526712422</v>
      </c>
      <c r="BT33" s="60">
        <v>-201763.99</v>
      </c>
      <c r="BU33" s="60">
        <v>-782768.08617548936</v>
      </c>
      <c r="BV33" s="60">
        <v>-430892.79913879011</v>
      </c>
      <c r="BW33" s="60">
        <v>0</v>
      </c>
      <c r="BX33" s="60">
        <v>-22080.94896725925</v>
      </c>
      <c r="BY33" s="60">
        <v>-54580.558389703619</v>
      </c>
      <c r="BZ33" s="60">
        <v>650.13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-1776651.0999999999</v>
      </c>
      <c r="CJ33" s="60">
        <v>-1776651.0999999999</v>
      </c>
      <c r="CK33" s="60">
        <v>0</v>
      </c>
      <c r="CL33" s="60">
        <v>4704220.9528646804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1034200.2668113901</v>
      </c>
      <c r="E34" s="60">
        <v>1291320.1800000034</v>
      </c>
      <c r="F34" s="60">
        <v>20942004.920000002</v>
      </c>
      <c r="G34" s="60">
        <v>-19650684.739999998</v>
      </c>
      <c r="H34" s="60">
        <v>0</v>
      </c>
      <c r="I34" s="60">
        <v>-528551.91000001039</v>
      </c>
      <c r="J34" s="60">
        <v>-4392619.3500000108</v>
      </c>
      <c r="K34" s="60">
        <v>-10190099.21000001</v>
      </c>
      <c r="L34" s="60">
        <v>5797479.8599999994</v>
      </c>
      <c r="M34" s="60">
        <v>3864067.4400000004</v>
      </c>
      <c r="N34" s="60">
        <v>9110547.9000000004</v>
      </c>
      <c r="O34" s="60">
        <v>-5246480.46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276036.22681139683</v>
      </c>
      <c r="AA34" s="60">
        <v>155463.39446189397</v>
      </c>
      <c r="AB34" s="60">
        <v>0</v>
      </c>
      <c r="AC34" s="60">
        <v>120572.83234950286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-4604.2299999998941</v>
      </c>
      <c r="AN34" s="60">
        <v>6591.600000000064</v>
      </c>
      <c r="AO34" s="60">
        <v>-11195.829999999958</v>
      </c>
      <c r="AP34" s="60">
        <v>0</v>
      </c>
      <c r="AQ34" s="60">
        <v>0</v>
      </c>
      <c r="AR34" s="60">
        <v>0</v>
      </c>
      <c r="AS34" s="60">
        <v>-4511944.7870270526</v>
      </c>
      <c r="AT34" s="60">
        <v>748.46000000002095</v>
      </c>
      <c r="AU34" s="60">
        <v>-178737.36</v>
      </c>
      <c r="AV34" s="60">
        <v>179485.82</v>
      </c>
      <c r="AW34" s="60">
        <v>-30279.609999984503</v>
      </c>
      <c r="AX34" s="60">
        <v>91798699.810000002</v>
      </c>
      <c r="AY34" s="60">
        <v>-60394305.939999998</v>
      </c>
      <c r="AZ34" s="60">
        <v>-59969136.528990909</v>
      </c>
      <c r="BA34" s="60">
        <v>-425169.4110090856</v>
      </c>
      <c r="BB34" s="60">
        <v>0</v>
      </c>
      <c r="BC34" s="60">
        <v>0</v>
      </c>
      <c r="BD34" s="60">
        <v>152193005.75</v>
      </c>
      <c r="BE34" s="60">
        <v>-91828979.419999987</v>
      </c>
      <c r="BF34" s="60">
        <v>58827654.939999998</v>
      </c>
      <c r="BG34" s="60">
        <v>58734951.279185347</v>
      </c>
      <c r="BH34" s="60">
        <v>92703.660814648785</v>
      </c>
      <c r="BI34" s="60">
        <v>0</v>
      </c>
      <c r="BJ34" s="60">
        <v>0</v>
      </c>
      <c r="BK34" s="60">
        <v>-150656634.35999998</v>
      </c>
      <c r="BL34" s="60">
        <v>0</v>
      </c>
      <c r="BM34" s="60">
        <v>0</v>
      </c>
      <c r="BN34" s="60">
        <v>0</v>
      </c>
      <c r="BO34" s="60">
        <v>-154958.45000000001</v>
      </c>
      <c r="BP34" s="60">
        <v>-154958.45000000001</v>
      </c>
      <c r="BQ34" s="60">
        <v>0</v>
      </c>
      <c r="BR34" s="60">
        <v>0</v>
      </c>
      <c r="BS34" s="60">
        <v>-4327455.1870270679</v>
      </c>
      <c r="BT34" s="60">
        <v>-165404.66999999993</v>
      </c>
      <c r="BU34" s="60">
        <v>-5295560.8688212223</v>
      </c>
      <c r="BV34" s="60">
        <v>-191500.6718133011</v>
      </c>
      <c r="BW34" s="60">
        <v>0</v>
      </c>
      <c r="BX34" s="60">
        <v>-4565.1875332697873</v>
      </c>
      <c r="BY34" s="60">
        <v>-41319.245985678717</v>
      </c>
      <c r="BZ34" s="60">
        <v>1384617.2900000007</v>
      </c>
      <c r="CA34" s="60">
        <v>-13721.832873597508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-3477744.5202156627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22213.600000000013</v>
      </c>
      <c r="E35" s="60">
        <v>6880.9000000000087</v>
      </c>
      <c r="F35" s="60">
        <v>68656.740000000005</v>
      </c>
      <c r="G35" s="60">
        <v>-61775.839999999997</v>
      </c>
      <c r="H35" s="60">
        <v>0</v>
      </c>
      <c r="I35" s="60">
        <v>15332.700000000004</v>
      </c>
      <c r="J35" s="60">
        <v>33633.26</v>
      </c>
      <c r="K35" s="60">
        <v>-63754.74</v>
      </c>
      <c r="L35" s="60">
        <v>97388</v>
      </c>
      <c r="M35" s="60">
        <v>-18300.559999999998</v>
      </c>
      <c r="N35" s="60">
        <v>54448.31</v>
      </c>
      <c r="O35" s="60">
        <v>-72748.87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-88756.750000000058</v>
      </c>
      <c r="AT35" s="60">
        <v>0</v>
      </c>
      <c r="AU35" s="60">
        <v>0</v>
      </c>
      <c r="AV35" s="60">
        <v>0</v>
      </c>
      <c r="AW35" s="60">
        <v>-93174.050000000076</v>
      </c>
      <c r="AX35" s="60">
        <v>-324638.68000000005</v>
      </c>
      <c r="AY35" s="60">
        <v>-571120.33000000007</v>
      </c>
      <c r="AZ35" s="60">
        <v>-286777.33</v>
      </c>
      <c r="BA35" s="60">
        <v>-284343</v>
      </c>
      <c r="BB35" s="60">
        <v>0</v>
      </c>
      <c r="BC35" s="60">
        <v>0</v>
      </c>
      <c r="BD35" s="60">
        <v>246481.65</v>
      </c>
      <c r="BE35" s="60">
        <v>231464.62999999998</v>
      </c>
      <c r="BF35" s="60">
        <v>458946.72</v>
      </c>
      <c r="BG35" s="60">
        <v>259332.72</v>
      </c>
      <c r="BH35" s="60">
        <v>199614</v>
      </c>
      <c r="BI35" s="60">
        <v>0</v>
      </c>
      <c r="BJ35" s="60">
        <v>0</v>
      </c>
      <c r="BK35" s="60">
        <v>-227482.09</v>
      </c>
      <c r="BL35" s="60">
        <v>0</v>
      </c>
      <c r="BM35" s="60">
        <v>0</v>
      </c>
      <c r="BN35" s="60">
        <v>0</v>
      </c>
      <c r="BO35" s="60">
        <v>-825.70999999999913</v>
      </c>
      <c r="BP35" s="60">
        <v>-825.70999999999913</v>
      </c>
      <c r="BQ35" s="60">
        <v>0</v>
      </c>
      <c r="BR35" s="60">
        <v>0</v>
      </c>
      <c r="BS35" s="60">
        <v>5243.010000000002</v>
      </c>
      <c r="BT35" s="60">
        <v>-20785.14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26028.15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-66543.150000000052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4617632.8037913349</v>
      </c>
      <c r="E37" s="60">
        <v>4303546.0599999987</v>
      </c>
      <c r="F37" s="60">
        <v>13090182.919999998</v>
      </c>
      <c r="G37" s="60">
        <v>-8786636.8599999994</v>
      </c>
      <c r="H37" s="60">
        <v>0</v>
      </c>
      <c r="I37" s="60">
        <v>-459886.02999999933</v>
      </c>
      <c r="J37" s="60">
        <v>-4895022.2399999993</v>
      </c>
      <c r="K37" s="60">
        <v>-8645901.7899999991</v>
      </c>
      <c r="L37" s="60">
        <v>3750879.55</v>
      </c>
      <c r="M37" s="60">
        <v>4435136.21</v>
      </c>
      <c r="N37" s="60">
        <v>4487601.1100000003</v>
      </c>
      <c r="O37" s="60">
        <v>-52464.9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773972.77379133541</v>
      </c>
      <c r="AA37" s="60">
        <v>773972.77379133541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339880.42</v>
      </c>
      <c r="AO37" s="60">
        <v>0</v>
      </c>
      <c r="AP37" s="60">
        <v>0</v>
      </c>
      <c r="AQ37" s="60">
        <v>0</v>
      </c>
      <c r="AR37" s="60">
        <v>-339880.42</v>
      </c>
      <c r="AS37" s="60">
        <v>-3048360.1980625363</v>
      </c>
      <c r="AT37" s="60">
        <v>-3172221.59</v>
      </c>
      <c r="AU37" s="60">
        <v>-2508155.9300000002</v>
      </c>
      <c r="AV37" s="60">
        <v>-664065.65999999992</v>
      </c>
      <c r="AW37" s="60">
        <v>3059878.9500000048</v>
      </c>
      <c r="AX37" s="60">
        <v>2726496.6300000027</v>
      </c>
      <c r="AY37" s="60">
        <v>-17900021.369999997</v>
      </c>
      <c r="AZ37" s="60">
        <v>-24813814.23</v>
      </c>
      <c r="BA37" s="60">
        <v>-5799458.3600000003</v>
      </c>
      <c r="BB37" s="60">
        <v>0</v>
      </c>
      <c r="BC37" s="60">
        <v>12713251.220000001</v>
      </c>
      <c r="BD37" s="60">
        <v>20626518</v>
      </c>
      <c r="BE37" s="60">
        <v>333382.32000000216</v>
      </c>
      <c r="BF37" s="60">
        <v>8614584.5800000019</v>
      </c>
      <c r="BG37" s="60">
        <v>14732978.280000001</v>
      </c>
      <c r="BH37" s="60">
        <v>0</v>
      </c>
      <c r="BI37" s="60">
        <v>0</v>
      </c>
      <c r="BJ37" s="60">
        <v>-6118393.7000000002</v>
      </c>
      <c r="BK37" s="60">
        <v>-8281202.2599999998</v>
      </c>
      <c r="BL37" s="60">
        <v>0</v>
      </c>
      <c r="BM37" s="60">
        <v>0</v>
      </c>
      <c r="BN37" s="60">
        <v>0</v>
      </c>
      <c r="BO37" s="60">
        <v>-516425.53</v>
      </c>
      <c r="BP37" s="60">
        <v>-516425.53</v>
      </c>
      <c r="BQ37" s="60">
        <v>0</v>
      </c>
      <c r="BR37" s="60">
        <v>0</v>
      </c>
      <c r="BS37" s="60">
        <v>-2419592.028062541</v>
      </c>
      <c r="BT37" s="60">
        <v>-1480611.38</v>
      </c>
      <c r="BU37" s="60">
        <v>-485859.77550201706</v>
      </c>
      <c r="BV37" s="60">
        <v>-20144.63673948832</v>
      </c>
      <c r="BW37" s="60">
        <v>0</v>
      </c>
      <c r="BX37" s="60">
        <v>-54849.769883977242</v>
      </c>
      <c r="BY37" s="60">
        <v>-146710.34027209113</v>
      </c>
      <c r="BZ37" s="60">
        <v>86029.05</v>
      </c>
      <c r="CA37" s="60">
        <v>-317445.17566496745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1569272.6057287985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474575.64</v>
      </c>
      <c r="E38" s="60">
        <v>232018.88</v>
      </c>
      <c r="F38" s="60">
        <v>232018.88</v>
      </c>
      <c r="G38" s="60">
        <v>0</v>
      </c>
      <c r="H38" s="60">
        <v>0</v>
      </c>
      <c r="I38" s="60">
        <v>8997.3399999999965</v>
      </c>
      <c r="J38" s="60">
        <v>8997.3399999999965</v>
      </c>
      <c r="K38" s="60">
        <v>-232647.84</v>
      </c>
      <c r="L38" s="60">
        <v>241645.18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67945.59</v>
      </c>
      <c r="T38" s="60">
        <v>67945.59</v>
      </c>
      <c r="U38" s="60">
        <v>0</v>
      </c>
      <c r="V38" s="60">
        <v>67945.59</v>
      </c>
      <c r="W38" s="60">
        <v>0</v>
      </c>
      <c r="X38" s="60">
        <v>0</v>
      </c>
      <c r="Y38" s="60">
        <v>0</v>
      </c>
      <c r="Z38" s="60">
        <v>165613.82999999999</v>
      </c>
      <c r="AA38" s="60">
        <v>150855.56</v>
      </c>
      <c r="AB38" s="60">
        <v>6732.02</v>
      </c>
      <c r="AC38" s="60">
        <v>9219.82</v>
      </c>
      <c r="AD38" s="60">
        <v>-1193.57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-296480.88999999996</v>
      </c>
      <c r="AT38" s="60">
        <v>0</v>
      </c>
      <c r="AU38" s="60">
        <v>0</v>
      </c>
      <c r="AV38" s="60">
        <v>0</v>
      </c>
      <c r="AW38" s="60">
        <v>56888.670000000042</v>
      </c>
      <c r="AX38" s="60">
        <v>56888.670000000042</v>
      </c>
      <c r="AY38" s="60">
        <v>-616419.98</v>
      </c>
      <c r="AZ38" s="60">
        <v>0</v>
      </c>
      <c r="BA38" s="60">
        <v>-1064510.25</v>
      </c>
      <c r="BB38" s="60">
        <v>0</v>
      </c>
      <c r="BC38" s="60">
        <v>448090.27</v>
      </c>
      <c r="BD38" s="60">
        <v>673308.65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-27842.299999999988</v>
      </c>
      <c r="BP38" s="60">
        <v>-27842.299999999988</v>
      </c>
      <c r="BQ38" s="60">
        <v>0</v>
      </c>
      <c r="BR38" s="60">
        <v>0</v>
      </c>
      <c r="BS38" s="60">
        <v>-325527.26</v>
      </c>
      <c r="BT38" s="60">
        <v>-57892.66</v>
      </c>
      <c r="BU38" s="60">
        <v>-153330.19</v>
      </c>
      <c r="BV38" s="60">
        <v>-31557.87</v>
      </c>
      <c r="BW38" s="60">
        <v>0</v>
      </c>
      <c r="BX38" s="60">
        <v>-7009.4</v>
      </c>
      <c r="BY38" s="60">
        <v>-10919.78</v>
      </c>
      <c r="BZ38" s="60">
        <v>0</v>
      </c>
      <c r="CA38" s="60">
        <v>-64817.36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178094.75000000006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92424098.392595991</v>
      </c>
      <c r="E39" s="60">
        <v>37007688.579999998</v>
      </c>
      <c r="F39" s="60">
        <v>55824579.230000004</v>
      </c>
      <c r="G39" s="60">
        <v>-18816890.650000002</v>
      </c>
      <c r="H39" s="60">
        <v>0</v>
      </c>
      <c r="I39" s="60">
        <v>-10347895.499999993</v>
      </c>
      <c r="J39" s="60">
        <v>-16987790.629999995</v>
      </c>
      <c r="K39" s="60">
        <v>-100626778.3</v>
      </c>
      <c r="L39" s="60">
        <v>83638987.670000002</v>
      </c>
      <c r="M39" s="60">
        <v>6639895.1300000027</v>
      </c>
      <c r="N39" s="60">
        <v>39961118.150000006</v>
      </c>
      <c r="O39" s="60">
        <v>-33321223.020000003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53872918.392595984</v>
      </c>
      <c r="AA39" s="60">
        <v>59592074.587067991</v>
      </c>
      <c r="AB39" s="60">
        <v>5357745.4494939996</v>
      </c>
      <c r="AC39" s="60">
        <v>-11796368.948682001</v>
      </c>
      <c r="AD39" s="60">
        <v>401100.75768999994</v>
      </c>
      <c r="AE39" s="60">
        <v>0</v>
      </c>
      <c r="AF39" s="60">
        <v>318366.54702599999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11891386.920000002</v>
      </c>
      <c r="AN39" s="60">
        <v>31488877.590000004</v>
      </c>
      <c r="AO39" s="60">
        <v>-13501086</v>
      </c>
      <c r="AP39" s="60">
        <v>0</v>
      </c>
      <c r="AQ39" s="60">
        <v>0</v>
      </c>
      <c r="AR39" s="60">
        <v>-6096404.6700000018</v>
      </c>
      <c r="AS39" s="60">
        <v>-15376045.058830004</v>
      </c>
      <c r="AT39" s="60">
        <v>-5263353.9400000013</v>
      </c>
      <c r="AU39" s="60">
        <v>-8963575.5700000003</v>
      </c>
      <c r="AV39" s="60">
        <v>3700221.6299999994</v>
      </c>
      <c r="AW39" s="60">
        <v>-6672487.2500000019</v>
      </c>
      <c r="AX39" s="60">
        <v>-13541325.100000001</v>
      </c>
      <c r="AY39" s="60">
        <v>-14059810.100000001</v>
      </c>
      <c r="AZ39" s="60">
        <v>-12073328.48</v>
      </c>
      <c r="BA39" s="60">
        <v>-11972274.049999999</v>
      </c>
      <c r="BB39" s="60">
        <v>0</v>
      </c>
      <c r="BC39" s="60">
        <v>9985792.4299999997</v>
      </c>
      <c r="BD39" s="60">
        <v>518485</v>
      </c>
      <c r="BE39" s="60">
        <v>6868837.8499999996</v>
      </c>
      <c r="BF39" s="60">
        <v>2643245.02</v>
      </c>
      <c r="BG39" s="60">
        <v>2055985.78</v>
      </c>
      <c r="BH39" s="60">
        <v>3539337.3899999997</v>
      </c>
      <c r="BI39" s="60">
        <v>0</v>
      </c>
      <c r="BJ39" s="60">
        <v>-2952078.15</v>
      </c>
      <c r="BK39" s="60">
        <v>4225592.83</v>
      </c>
      <c r="BL39" s="60">
        <v>0</v>
      </c>
      <c r="BM39" s="60">
        <v>0</v>
      </c>
      <c r="BN39" s="60">
        <v>0</v>
      </c>
      <c r="BO39" s="60">
        <v>-2573488.2500000005</v>
      </c>
      <c r="BP39" s="60">
        <v>-2573488.2500000005</v>
      </c>
      <c r="BQ39" s="60">
        <v>0</v>
      </c>
      <c r="BR39" s="60">
        <v>0</v>
      </c>
      <c r="BS39" s="60">
        <v>-866715.6188300004</v>
      </c>
      <c r="BT39" s="60">
        <v>-3343065.3675100002</v>
      </c>
      <c r="BU39" s="60">
        <v>-472964.10782999999</v>
      </c>
      <c r="BV39" s="60">
        <v>-696562.9765499999</v>
      </c>
      <c r="BW39" s="60">
        <v>0</v>
      </c>
      <c r="BX39" s="60">
        <v>-68159.915599999993</v>
      </c>
      <c r="BY39" s="60">
        <v>-398498.20793999999</v>
      </c>
      <c r="BZ39" s="60">
        <v>4112574.05</v>
      </c>
      <c r="CA39" s="60">
        <v>-39.093400000000003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77048053.333765984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157693.18</v>
      </c>
      <c r="E40" s="60">
        <v>-12.170000000000002</v>
      </c>
      <c r="F40" s="60">
        <v>-30.42</v>
      </c>
      <c r="G40" s="60">
        <v>18.25</v>
      </c>
      <c r="H40" s="60">
        <v>0</v>
      </c>
      <c r="I40" s="60">
        <v>7705.35</v>
      </c>
      <c r="J40" s="60">
        <v>17971.88</v>
      </c>
      <c r="K40" s="60">
        <v>-3174.81</v>
      </c>
      <c r="L40" s="60">
        <v>21146.690000000002</v>
      </c>
      <c r="M40" s="60">
        <v>-10266.530000000001</v>
      </c>
      <c r="N40" s="60">
        <v>1837.17</v>
      </c>
      <c r="O40" s="60">
        <v>-12103.7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150000</v>
      </c>
      <c r="AN40" s="60">
        <v>500000</v>
      </c>
      <c r="AO40" s="60">
        <v>-350000</v>
      </c>
      <c r="AP40" s="60">
        <v>0</v>
      </c>
      <c r="AQ40" s="60">
        <v>0</v>
      </c>
      <c r="AR40" s="60">
        <v>0</v>
      </c>
      <c r="AS40" s="60">
        <v>-1067614.7600000002</v>
      </c>
      <c r="AT40" s="60">
        <v>-162452.88</v>
      </c>
      <c r="AU40" s="60">
        <v>-540956.6</v>
      </c>
      <c r="AV40" s="60">
        <v>378503.72</v>
      </c>
      <c r="AW40" s="60">
        <v>-904840.76</v>
      </c>
      <c r="AX40" s="60">
        <v>-1237197.8</v>
      </c>
      <c r="AY40" s="60">
        <v>-477814.25000000012</v>
      </c>
      <c r="AZ40" s="60">
        <v>0</v>
      </c>
      <c r="BA40" s="60">
        <v>-645812.60000000009</v>
      </c>
      <c r="BB40" s="60">
        <v>0</v>
      </c>
      <c r="BC40" s="60">
        <v>167998.35</v>
      </c>
      <c r="BD40" s="60">
        <v>-759383.54999999993</v>
      </c>
      <c r="BE40" s="60">
        <v>332357.03999999998</v>
      </c>
      <c r="BF40" s="60">
        <v>315197</v>
      </c>
      <c r="BG40" s="60">
        <v>0</v>
      </c>
      <c r="BH40" s="60">
        <v>426019.52</v>
      </c>
      <c r="BI40" s="60">
        <v>0</v>
      </c>
      <c r="BJ40" s="60">
        <v>-110822.52</v>
      </c>
      <c r="BK40" s="60">
        <v>17160.04</v>
      </c>
      <c r="BL40" s="60">
        <v>0</v>
      </c>
      <c r="BM40" s="60">
        <v>0</v>
      </c>
      <c r="BN40" s="60">
        <v>0</v>
      </c>
      <c r="BO40" s="60">
        <v>1.46</v>
      </c>
      <c r="BP40" s="60">
        <v>1.46</v>
      </c>
      <c r="BQ40" s="60">
        <v>0</v>
      </c>
      <c r="BR40" s="60">
        <v>0</v>
      </c>
      <c r="BS40" s="60">
        <v>-322.57999999999947</v>
      </c>
      <c r="BT40" s="60">
        <v>-3254.17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2931.5900000000006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-909921.58000000031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454813.18454808492</v>
      </c>
      <c r="E41" s="60">
        <v>293906.04999999993</v>
      </c>
      <c r="F41" s="60">
        <v>383729.2699999999</v>
      </c>
      <c r="G41" s="60">
        <v>-89823.22</v>
      </c>
      <c r="H41" s="60">
        <v>0</v>
      </c>
      <c r="I41" s="60">
        <v>8389.0899999999529</v>
      </c>
      <c r="J41" s="60">
        <v>16047.009999999951</v>
      </c>
      <c r="K41" s="60">
        <v>-384821.71</v>
      </c>
      <c r="L41" s="60">
        <v>400868.72</v>
      </c>
      <c r="M41" s="60">
        <v>-7657.9199999999983</v>
      </c>
      <c r="N41" s="60">
        <v>87475.13</v>
      </c>
      <c r="O41" s="60">
        <v>-95133.05</v>
      </c>
      <c r="P41" s="60">
        <v>0</v>
      </c>
      <c r="Q41" s="60">
        <v>0</v>
      </c>
      <c r="R41" s="60">
        <v>0</v>
      </c>
      <c r="S41" s="60">
        <v>118060.48999999998</v>
      </c>
      <c r="T41" s="60">
        <v>159923.53999999998</v>
      </c>
      <c r="U41" s="60">
        <v>-390981.59</v>
      </c>
      <c r="V41" s="60">
        <v>550905.13</v>
      </c>
      <c r="W41" s="60">
        <v>-41863.050000000003</v>
      </c>
      <c r="X41" s="60">
        <v>88876.22</v>
      </c>
      <c r="Y41" s="60">
        <v>-130739.27</v>
      </c>
      <c r="Z41" s="60">
        <v>34457.55454808502</v>
      </c>
      <c r="AA41" s="60">
        <v>34457.55454808502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-1085786.2999999993</v>
      </c>
      <c r="AT41" s="60">
        <v>0</v>
      </c>
      <c r="AU41" s="60">
        <v>0</v>
      </c>
      <c r="AV41" s="60">
        <v>0</v>
      </c>
      <c r="AW41" s="60">
        <v>-57560.749999999476</v>
      </c>
      <c r="AX41" s="60">
        <v>-82070.229999999516</v>
      </c>
      <c r="AY41" s="60">
        <v>-3010558.1899999995</v>
      </c>
      <c r="AZ41" s="60">
        <v>0</v>
      </c>
      <c r="BA41" s="60">
        <v>-4266543.26</v>
      </c>
      <c r="BB41" s="60">
        <v>0</v>
      </c>
      <c r="BC41" s="60">
        <v>1255985.07</v>
      </c>
      <c r="BD41" s="60">
        <v>2928487.96</v>
      </c>
      <c r="BE41" s="60">
        <v>24509.48000000004</v>
      </c>
      <c r="BF41" s="60">
        <v>443996.05000000005</v>
      </c>
      <c r="BG41" s="60">
        <v>0</v>
      </c>
      <c r="BH41" s="60">
        <v>629228.28</v>
      </c>
      <c r="BI41" s="60">
        <v>0</v>
      </c>
      <c r="BJ41" s="60">
        <v>-185232.23</v>
      </c>
      <c r="BK41" s="60">
        <v>-419486.57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-1028225.5499999999</v>
      </c>
      <c r="BT41" s="60">
        <v>-131448.41</v>
      </c>
      <c r="BU41" s="60">
        <v>-518752.7</v>
      </c>
      <c r="BV41" s="60">
        <v>-169078.06</v>
      </c>
      <c r="BW41" s="60">
        <v>0</v>
      </c>
      <c r="BX41" s="60">
        <v>-142856.64000000001</v>
      </c>
      <c r="BY41" s="60">
        <v>-85585.52</v>
      </c>
      <c r="BZ41" s="60">
        <v>19495.780000000002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-630973.11545191449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100904.82852151312</v>
      </c>
      <c r="E42" s="60">
        <v>46053.57</v>
      </c>
      <c r="F42" s="60">
        <v>46141.77</v>
      </c>
      <c r="G42" s="60">
        <v>-88.2</v>
      </c>
      <c r="H42" s="60">
        <v>0</v>
      </c>
      <c r="I42" s="60">
        <v>-1687.4799999999941</v>
      </c>
      <c r="J42" s="60">
        <v>-1746.6499999999942</v>
      </c>
      <c r="K42" s="60">
        <v>-50659.929999999993</v>
      </c>
      <c r="L42" s="60">
        <v>48913.279999999999</v>
      </c>
      <c r="M42" s="60">
        <v>59.169999999999987</v>
      </c>
      <c r="N42" s="60">
        <v>59.169999999999987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56538.738521513122</v>
      </c>
      <c r="AA42" s="60">
        <v>33702.161950849753</v>
      </c>
      <c r="AB42" s="60">
        <v>21558.106728196042</v>
      </c>
      <c r="AC42" s="60">
        <v>1176.3708736642409</v>
      </c>
      <c r="AD42" s="60">
        <v>102.09896880308126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-82535.757685395904</v>
      </c>
      <c r="AT42" s="60">
        <v>0</v>
      </c>
      <c r="AU42" s="60">
        <v>0</v>
      </c>
      <c r="AV42" s="60">
        <v>0</v>
      </c>
      <c r="AW42" s="60">
        <v>-12979.149999999972</v>
      </c>
      <c r="AX42" s="60">
        <v>-12979.149999999972</v>
      </c>
      <c r="AY42" s="60">
        <v>-54169.739999999976</v>
      </c>
      <c r="AZ42" s="60">
        <v>0</v>
      </c>
      <c r="BA42" s="60">
        <v>-92643.079999999958</v>
      </c>
      <c r="BB42" s="60">
        <v>0</v>
      </c>
      <c r="BC42" s="60">
        <v>38473.339999999982</v>
      </c>
      <c r="BD42" s="60">
        <v>41190.590000000004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-5537.010000000002</v>
      </c>
      <c r="BP42" s="60">
        <v>-5537.010000000002</v>
      </c>
      <c r="BQ42" s="60">
        <v>0</v>
      </c>
      <c r="BR42" s="60">
        <v>0</v>
      </c>
      <c r="BS42" s="60">
        <v>-63927.897685395925</v>
      </c>
      <c r="BT42" s="60">
        <v>-12240.050000000003</v>
      </c>
      <c r="BU42" s="60">
        <v>-28117.579677103913</v>
      </c>
      <c r="BV42" s="60">
        <v>-19612.272770806914</v>
      </c>
      <c r="BW42" s="60">
        <v>0</v>
      </c>
      <c r="BX42" s="60">
        <v>-2231.9582994474899</v>
      </c>
      <c r="BY42" s="60">
        <v>-1734.7469380376012</v>
      </c>
      <c r="BZ42" s="60">
        <v>8.710000000000008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-91.7</v>
      </c>
      <c r="CJ42" s="60">
        <v>-91.7</v>
      </c>
      <c r="CK42" s="60">
        <v>0</v>
      </c>
      <c r="CL42" s="60">
        <v>18369.070836117215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14593364.020000007</v>
      </c>
      <c r="E43" s="60">
        <v>-1010224.11</v>
      </c>
      <c r="F43" s="60">
        <v>-1010224.11</v>
      </c>
      <c r="G43" s="60">
        <v>0</v>
      </c>
      <c r="H43" s="60">
        <v>0</v>
      </c>
      <c r="I43" s="60">
        <v>14867806.290000007</v>
      </c>
      <c r="J43" s="60">
        <v>28733031.320000008</v>
      </c>
      <c r="K43" s="60">
        <v>-12537599.4</v>
      </c>
      <c r="L43" s="60">
        <v>41270630.720000006</v>
      </c>
      <c r="M43" s="60">
        <v>-13865225.030000001</v>
      </c>
      <c r="N43" s="60">
        <v>421465.18</v>
      </c>
      <c r="O43" s="60">
        <v>-14286690.210000001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735781.84000000008</v>
      </c>
      <c r="AN43" s="60">
        <v>735781.84000000008</v>
      </c>
      <c r="AO43" s="60">
        <v>0</v>
      </c>
      <c r="AP43" s="60">
        <v>0</v>
      </c>
      <c r="AQ43" s="60">
        <v>0</v>
      </c>
      <c r="AR43" s="60">
        <v>0</v>
      </c>
      <c r="AS43" s="60">
        <v>-73871364.944472551</v>
      </c>
      <c r="AT43" s="60">
        <v>-383613.45000000007</v>
      </c>
      <c r="AU43" s="60">
        <v>-303273.37000000005</v>
      </c>
      <c r="AV43" s="60">
        <v>-80340.08</v>
      </c>
      <c r="AW43" s="60">
        <v>-70586375.189999968</v>
      </c>
      <c r="AX43" s="60">
        <v>-83153557.24999997</v>
      </c>
      <c r="AY43" s="60">
        <v>-145765357.82999998</v>
      </c>
      <c r="AZ43" s="60">
        <v>-145765357.82999998</v>
      </c>
      <c r="BA43" s="60">
        <v>0</v>
      </c>
      <c r="BB43" s="60">
        <v>0</v>
      </c>
      <c r="BC43" s="60">
        <v>0</v>
      </c>
      <c r="BD43" s="60">
        <v>62611800.580000006</v>
      </c>
      <c r="BE43" s="60">
        <v>12567182.060000006</v>
      </c>
      <c r="BF43" s="60">
        <v>41239282.900000006</v>
      </c>
      <c r="BG43" s="60">
        <v>41239282.900000006</v>
      </c>
      <c r="BH43" s="60">
        <v>0</v>
      </c>
      <c r="BI43" s="60">
        <v>0</v>
      </c>
      <c r="BJ43" s="60">
        <v>0</v>
      </c>
      <c r="BK43" s="60">
        <v>-28672100.84</v>
      </c>
      <c r="BL43" s="60">
        <v>0</v>
      </c>
      <c r="BM43" s="60">
        <v>0</v>
      </c>
      <c r="BN43" s="60">
        <v>0</v>
      </c>
      <c r="BO43" s="60">
        <v>120753.21</v>
      </c>
      <c r="BP43" s="60">
        <v>120753.21</v>
      </c>
      <c r="BQ43" s="60">
        <v>0</v>
      </c>
      <c r="BR43" s="60">
        <v>0</v>
      </c>
      <c r="BS43" s="60">
        <v>-2735785.5144725768</v>
      </c>
      <c r="BT43" s="60">
        <v>-2774649.75</v>
      </c>
      <c r="BU43" s="60">
        <v>-2584273.6098594228</v>
      </c>
      <c r="BV43" s="60">
        <v>-1028933.1722194797</v>
      </c>
      <c r="BW43" s="60">
        <v>0</v>
      </c>
      <c r="BX43" s="60">
        <v>-8682.7316225182312</v>
      </c>
      <c r="BY43" s="60">
        <v>-53662.450771157062</v>
      </c>
      <c r="BZ43" s="60">
        <v>3714416.2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-286344</v>
      </c>
      <c r="CJ43" s="60">
        <v>-286344</v>
      </c>
      <c r="CK43" s="60">
        <v>0</v>
      </c>
      <c r="CL43" s="60">
        <v>-59278000.924472541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63593.849484582155</v>
      </c>
      <c r="E44" s="60">
        <v>5243.6300000008196</v>
      </c>
      <c r="F44" s="60">
        <v>8540861.2100000009</v>
      </c>
      <c r="G44" s="60">
        <v>-8535617.5800000001</v>
      </c>
      <c r="H44" s="60">
        <v>0</v>
      </c>
      <c r="I44" s="60">
        <v>-1723.8200000012293</v>
      </c>
      <c r="J44" s="60">
        <v>-6045838.370000001</v>
      </c>
      <c r="K44" s="60">
        <v>-6046357.9300000006</v>
      </c>
      <c r="L44" s="60">
        <v>519.55999999999995</v>
      </c>
      <c r="M44" s="60">
        <v>6044114.5499999998</v>
      </c>
      <c r="N44" s="60">
        <v>6044114.5499999998</v>
      </c>
      <c r="O44" s="60">
        <v>0</v>
      </c>
      <c r="P44" s="60">
        <v>0</v>
      </c>
      <c r="Q44" s="60">
        <v>0</v>
      </c>
      <c r="R44" s="60">
        <v>0</v>
      </c>
      <c r="S44" s="60">
        <v>6</v>
      </c>
      <c r="T44" s="60">
        <v>6</v>
      </c>
      <c r="U44" s="60">
        <v>0</v>
      </c>
      <c r="V44" s="60">
        <v>6</v>
      </c>
      <c r="W44" s="60">
        <v>0</v>
      </c>
      <c r="X44" s="60">
        <v>0</v>
      </c>
      <c r="Y44" s="60">
        <v>0</v>
      </c>
      <c r="Z44" s="60">
        <v>60068.039484582565</v>
      </c>
      <c r="AA44" s="60">
        <v>46560.498873884775</v>
      </c>
      <c r="AB44" s="60">
        <v>0</v>
      </c>
      <c r="AC44" s="60">
        <v>0</v>
      </c>
      <c r="AD44" s="60">
        <v>705.31347064366503</v>
      </c>
      <c r="AE44" s="60">
        <v>0</v>
      </c>
      <c r="AF44" s="60">
        <v>0</v>
      </c>
      <c r="AG44" s="60">
        <v>0</v>
      </c>
      <c r="AH44" s="60">
        <v>0</v>
      </c>
      <c r="AI44" s="60">
        <v>12802.227140054118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-11166.152239238096</v>
      </c>
      <c r="AT44" s="60">
        <v>0</v>
      </c>
      <c r="AU44" s="60">
        <v>0</v>
      </c>
      <c r="AV44" s="60">
        <v>0</v>
      </c>
      <c r="AW44" s="60">
        <v>-9423</v>
      </c>
      <c r="AX44" s="60">
        <v>-928819</v>
      </c>
      <c r="AY44" s="60">
        <v>-929612</v>
      </c>
      <c r="AZ44" s="60">
        <v>0</v>
      </c>
      <c r="BA44" s="60">
        <v>-1589856</v>
      </c>
      <c r="BB44" s="60">
        <v>0</v>
      </c>
      <c r="BC44" s="60">
        <v>660244</v>
      </c>
      <c r="BD44" s="60">
        <v>793</v>
      </c>
      <c r="BE44" s="60">
        <v>919396</v>
      </c>
      <c r="BF44" s="60">
        <v>919396</v>
      </c>
      <c r="BG44" s="60">
        <v>0</v>
      </c>
      <c r="BH44" s="60">
        <v>1572384</v>
      </c>
      <c r="BI44" s="60">
        <v>0</v>
      </c>
      <c r="BJ44" s="60">
        <v>-652988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-1743.1522392380953</v>
      </c>
      <c r="BT44" s="60">
        <v>-270.80000000000007</v>
      </c>
      <c r="BU44" s="60">
        <v>-780.9257531522818</v>
      </c>
      <c r="BV44" s="60">
        <v>-597.90773387223999</v>
      </c>
      <c r="BW44" s="60">
        <v>0</v>
      </c>
      <c r="BX44" s="60">
        <v>-4.6825100003174498</v>
      </c>
      <c r="BY44" s="60">
        <v>-88.836242213255844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52427.697245344061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7735.8899999999994</v>
      </c>
      <c r="E48" s="60">
        <v>0</v>
      </c>
      <c r="F48" s="60">
        <v>0</v>
      </c>
      <c r="G48" s="60">
        <v>0</v>
      </c>
      <c r="H48" s="60">
        <v>0</v>
      </c>
      <c r="I48" s="60">
        <v>7735.8899999999994</v>
      </c>
      <c r="J48" s="60">
        <v>7735.8899999999994</v>
      </c>
      <c r="K48" s="60">
        <v>-6192.6</v>
      </c>
      <c r="L48" s="60">
        <v>13928.49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-1902.4900000000002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-1902.4900000000002</v>
      </c>
      <c r="BT48" s="60">
        <v>-773.59</v>
      </c>
      <c r="BU48" s="60">
        <v>-361.08</v>
      </c>
      <c r="BV48" s="60">
        <v>-619.45000000000005</v>
      </c>
      <c r="BW48" s="60">
        <v>0</v>
      </c>
      <c r="BX48" s="60">
        <v>-8.76</v>
      </c>
      <c r="BY48" s="60">
        <v>-139.61000000000001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5833.4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6195718.7400000002</v>
      </c>
      <c r="E49" s="60">
        <v>2226788.96</v>
      </c>
      <c r="F49" s="60">
        <v>2557322.11</v>
      </c>
      <c r="G49" s="60">
        <v>-330533.15000000002</v>
      </c>
      <c r="H49" s="60">
        <v>0</v>
      </c>
      <c r="I49" s="60">
        <v>2833709.19</v>
      </c>
      <c r="J49" s="60">
        <v>2833709.19</v>
      </c>
      <c r="K49" s="60">
        <v>-3169288.23</v>
      </c>
      <c r="L49" s="60">
        <v>6002997.4199999999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1135220.5900000001</v>
      </c>
      <c r="AA49" s="60">
        <v>1097889.57</v>
      </c>
      <c r="AB49" s="60">
        <v>0</v>
      </c>
      <c r="AC49" s="60">
        <v>0</v>
      </c>
      <c r="AD49" s="60">
        <v>37331.019999999997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-3636499.6899999995</v>
      </c>
      <c r="AT49" s="60">
        <v>0</v>
      </c>
      <c r="AU49" s="60">
        <v>0</v>
      </c>
      <c r="AV49" s="60">
        <v>0</v>
      </c>
      <c r="AW49" s="60">
        <v>-49417.229999999981</v>
      </c>
      <c r="AX49" s="60">
        <v>-49417.229999999981</v>
      </c>
      <c r="AY49" s="60">
        <v>-1374003.83</v>
      </c>
      <c r="AZ49" s="60">
        <v>0</v>
      </c>
      <c r="BA49" s="60">
        <v>-1374003.83</v>
      </c>
      <c r="BB49" s="60">
        <v>0</v>
      </c>
      <c r="BC49" s="60">
        <v>0</v>
      </c>
      <c r="BD49" s="60">
        <v>1324586.6000000001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-3572649.5399999996</v>
      </c>
      <c r="BT49" s="60">
        <v>-2962999.7199999997</v>
      </c>
      <c r="BU49" s="60">
        <v>-480728.1</v>
      </c>
      <c r="BV49" s="60">
        <v>-5910.58</v>
      </c>
      <c r="BW49" s="60">
        <v>0</v>
      </c>
      <c r="BX49" s="60">
        <v>-698.86</v>
      </c>
      <c r="BY49" s="60">
        <v>-103149.8</v>
      </c>
      <c r="BZ49" s="60">
        <v>0</v>
      </c>
      <c r="CA49" s="60">
        <v>-19162.48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-14432.92</v>
      </c>
      <c r="CJ49" s="60">
        <v>-14432.92</v>
      </c>
      <c r="CK49" s="60">
        <v>0</v>
      </c>
      <c r="CL49" s="60">
        <v>2559219.0500000007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8906248.25</v>
      </c>
      <c r="E50" s="60">
        <v>4592042.9899999984</v>
      </c>
      <c r="F50" s="60">
        <v>28163308.43</v>
      </c>
      <c r="G50" s="60">
        <v>-23571265.440000001</v>
      </c>
      <c r="H50" s="60">
        <v>0</v>
      </c>
      <c r="I50" s="60">
        <v>-2269471.2599999998</v>
      </c>
      <c r="J50" s="60">
        <v>-10221254.059999999</v>
      </c>
      <c r="K50" s="60">
        <v>-26265916.039999999</v>
      </c>
      <c r="L50" s="60">
        <v>16044661.98</v>
      </c>
      <c r="M50" s="60">
        <v>7951782.7999999989</v>
      </c>
      <c r="N50" s="60">
        <v>22758262.52</v>
      </c>
      <c r="O50" s="60">
        <v>-14806479.720000001</v>
      </c>
      <c r="P50" s="60">
        <v>0</v>
      </c>
      <c r="Q50" s="60">
        <v>0</v>
      </c>
      <c r="R50" s="60">
        <v>0</v>
      </c>
      <c r="S50" s="60">
        <v>41963.770000000484</v>
      </c>
      <c r="T50" s="60">
        <v>3354097.72</v>
      </c>
      <c r="U50" s="60">
        <v>-3847150.81</v>
      </c>
      <c r="V50" s="60">
        <v>7201248.5300000003</v>
      </c>
      <c r="W50" s="60">
        <v>-3312133.9499999997</v>
      </c>
      <c r="X50" s="60">
        <v>3333387.19</v>
      </c>
      <c r="Y50" s="60">
        <v>-6645521.1399999997</v>
      </c>
      <c r="Z50" s="60">
        <v>891957.84999999986</v>
      </c>
      <c r="AA50" s="60">
        <v>702311.64999999991</v>
      </c>
      <c r="AB50" s="60">
        <v>0</v>
      </c>
      <c r="AC50" s="60">
        <v>0</v>
      </c>
      <c r="AD50" s="60">
        <v>189646.2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5649754.9000000004</v>
      </c>
      <c r="AN50" s="60">
        <v>5649754.9000000004</v>
      </c>
      <c r="AO50" s="60">
        <v>0</v>
      </c>
      <c r="AP50" s="60">
        <v>0</v>
      </c>
      <c r="AQ50" s="60">
        <v>0</v>
      </c>
      <c r="AR50" s="60">
        <v>0</v>
      </c>
      <c r="AS50" s="60">
        <v>-10544117.569999997</v>
      </c>
      <c r="AT50" s="60">
        <v>0</v>
      </c>
      <c r="AU50" s="60">
        <v>-5649754.9000000004</v>
      </c>
      <c r="AV50" s="60">
        <v>5649754.9000000004</v>
      </c>
      <c r="AW50" s="60">
        <v>56202.640000004321</v>
      </c>
      <c r="AX50" s="60">
        <v>-1645087.0299999975</v>
      </c>
      <c r="AY50" s="60">
        <v>-26860842.349999998</v>
      </c>
      <c r="AZ50" s="60">
        <v>0</v>
      </c>
      <c r="BA50" s="60">
        <v>-45938397.039999999</v>
      </c>
      <c r="BB50" s="60">
        <v>0</v>
      </c>
      <c r="BC50" s="60">
        <v>19077554.690000001</v>
      </c>
      <c r="BD50" s="60">
        <v>25215755.32</v>
      </c>
      <c r="BE50" s="60">
        <v>1701289.6700000018</v>
      </c>
      <c r="BF50" s="60">
        <v>26555575.050000001</v>
      </c>
      <c r="BG50" s="60">
        <v>0</v>
      </c>
      <c r="BH50" s="60">
        <v>45416317.710000001</v>
      </c>
      <c r="BI50" s="60">
        <v>0</v>
      </c>
      <c r="BJ50" s="60">
        <v>-18860742.66</v>
      </c>
      <c r="BK50" s="60">
        <v>-24854285.379999999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-10600320.210000001</v>
      </c>
      <c r="BT50" s="60">
        <v>-2918800.21</v>
      </c>
      <c r="BU50" s="60">
        <v>-3592367.97</v>
      </c>
      <c r="BV50" s="60">
        <v>-2496563.89</v>
      </c>
      <c r="BW50" s="60">
        <v>0</v>
      </c>
      <c r="BX50" s="60">
        <v>-5531961.7299999995</v>
      </c>
      <c r="BY50" s="60">
        <v>-251729.83</v>
      </c>
      <c r="BZ50" s="60">
        <v>4191103.42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-1637869.3199999966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566800.80000000028</v>
      </c>
      <c r="E52" s="60">
        <v>0</v>
      </c>
      <c r="F52" s="60">
        <v>0</v>
      </c>
      <c r="G52" s="60">
        <v>0</v>
      </c>
      <c r="H52" s="60">
        <v>0</v>
      </c>
      <c r="I52" s="60">
        <v>566800.80000000028</v>
      </c>
      <c r="J52" s="60">
        <v>566800.80000000028</v>
      </c>
      <c r="K52" s="60">
        <v>-2319948.84</v>
      </c>
      <c r="L52" s="60">
        <v>2886749.64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-877425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-877425</v>
      </c>
      <c r="BP52" s="60">
        <v>-877425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-310624.19999999972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19948284.969999999</v>
      </c>
      <c r="E74" s="60">
        <v>7787279.2999999998</v>
      </c>
      <c r="F74" s="60">
        <v>7787279.2999999998</v>
      </c>
      <c r="G74" s="60">
        <v>0</v>
      </c>
      <c r="H74" s="60">
        <v>0</v>
      </c>
      <c r="I74" s="60">
        <v>382926.50999999873</v>
      </c>
      <c r="J74" s="60">
        <v>382927.88999999873</v>
      </c>
      <c r="K74" s="60">
        <v>-7041784.1300000008</v>
      </c>
      <c r="L74" s="60">
        <v>7424712.0199999996</v>
      </c>
      <c r="M74" s="60">
        <v>-1.38</v>
      </c>
      <c r="N74" s="60">
        <v>0</v>
      </c>
      <c r="O74" s="60">
        <v>-1.38</v>
      </c>
      <c r="P74" s="60">
        <v>0</v>
      </c>
      <c r="Q74" s="60">
        <v>0</v>
      </c>
      <c r="R74" s="60">
        <v>0</v>
      </c>
      <c r="S74" s="60">
        <v>11778079.16</v>
      </c>
      <c r="T74" s="60">
        <v>11778083.74</v>
      </c>
      <c r="U74" s="60">
        <v>-12880127.35</v>
      </c>
      <c r="V74" s="60">
        <v>24658211.09</v>
      </c>
      <c r="W74" s="60">
        <v>-4.58</v>
      </c>
      <c r="X74" s="60">
        <v>0</v>
      </c>
      <c r="Y74" s="60">
        <v>-4.58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-19754499.270000003</v>
      </c>
      <c r="AT74" s="60">
        <v>-10333815.779999999</v>
      </c>
      <c r="AU74" s="60">
        <v>-10362239.35</v>
      </c>
      <c r="AV74" s="60">
        <v>28423.57</v>
      </c>
      <c r="AW74" s="60">
        <v>-7476378.700000003</v>
      </c>
      <c r="AX74" s="60">
        <v>-7490774.700000003</v>
      </c>
      <c r="AY74" s="60">
        <v>-91028798.200000003</v>
      </c>
      <c r="AZ74" s="60">
        <v>-84148717.609999999</v>
      </c>
      <c r="BA74" s="60">
        <v>-6880080.5899999999</v>
      </c>
      <c r="BB74" s="60">
        <v>0</v>
      </c>
      <c r="BC74" s="60">
        <v>0</v>
      </c>
      <c r="BD74" s="60">
        <v>83538023.5</v>
      </c>
      <c r="BE74" s="60">
        <v>14395.999999999942</v>
      </c>
      <c r="BF74" s="60">
        <v>334229.25999999995</v>
      </c>
      <c r="BG74" s="60">
        <v>334220.96999999997</v>
      </c>
      <c r="BH74" s="60">
        <v>8.2899999999999991</v>
      </c>
      <c r="BI74" s="60">
        <v>0</v>
      </c>
      <c r="BJ74" s="60">
        <v>0</v>
      </c>
      <c r="BK74" s="60">
        <v>-319833.26</v>
      </c>
      <c r="BL74" s="60">
        <v>0</v>
      </c>
      <c r="BM74" s="60">
        <v>0</v>
      </c>
      <c r="BN74" s="60">
        <v>0</v>
      </c>
      <c r="BO74" s="60">
        <v>849466.87000000011</v>
      </c>
      <c r="BP74" s="60">
        <v>849466.87000000011</v>
      </c>
      <c r="BQ74" s="60">
        <v>0</v>
      </c>
      <c r="BR74" s="60">
        <v>0</v>
      </c>
      <c r="BS74" s="60">
        <v>-2793771.6599999997</v>
      </c>
      <c r="BT74" s="60">
        <v>-2307943.29</v>
      </c>
      <c r="BU74" s="60">
        <v>-358978.86</v>
      </c>
      <c r="BV74" s="60">
        <v>-84432.400000000009</v>
      </c>
      <c r="BW74" s="60">
        <v>0</v>
      </c>
      <c r="BX74" s="60">
        <v>0</v>
      </c>
      <c r="BY74" s="60">
        <v>-25201.149999999998</v>
      </c>
      <c r="BZ74" s="60">
        <v>0.56999999999999995</v>
      </c>
      <c r="CA74" s="60">
        <v>-17216.53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193785.69999999553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-169998.91420389555</v>
      </c>
      <c r="E75" s="60">
        <v>180531.8599999999</v>
      </c>
      <c r="F75" s="60">
        <v>361070.2699999999</v>
      </c>
      <c r="G75" s="60">
        <v>-180538.41</v>
      </c>
      <c r="H75" s="60">
        <v>0</v>
      </c>
      <c r="I75" s="60">
        <v>85214.87999999999</v>
      </c>
      <c r="J75" s="60">
        <v>170428.77</v>
      </c>
      <c r="K75" s="60">
        <v>-236425.9</v>
      </c>
      <c r="L75" s="60">
        <v>406854.67</v>
      </c>
      <c r="M75" s="60">
        <v>-85213.89</v>
      </c>
      <c r="N75" s="60">
        <v>118214.7</v>
      </c>
      <c r="O75" s="60">
        <v>-203428.59</v>
      </c>
      <c r="P75" s="60">
        <v>0</v>
      </c>
      <c r="Q75" s="60">
        <v>0</v>
      </c>
      <c r="R75" s="60">
        <v>0</v>
      </c>
      <c r="S75" s="60">
        <v>-464830.28</v>
      </c>
      <c r="T75" s="60">
        <v>-929676</v>
      </c>
      <c r="U75" s="60">
        <v>-1138848.25</v>
      </c>
      <c r="V75" s="60">
        <v>209172.25</v>
      </c>
      <c r="W75" s="60">
        <v>464845.72</v>
      </c>
      <c r="X75" s="60">
        <v>569432.35</v>
      </c>
      <c r="Y75" s="60">
        <v>-104586.63</v>
      </c>
      <c r="Z75" s="60">
        <v>29084.625796104607</v>
      </c>
      <c r="AA75" s="60">
        <v>11453.084153219837</v>
      </c>
      <c r="AB75" s="60">
        <v>0</v>
      </c>
      <c r="AC75" s="60">
        <v>0</v>
      </c>
      <c r="AD75" s="60">
        <v>17631.541642884767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-7375899.1900279429</v>
      </c>
      <c r="AT75" s="60">
        <v>-74361.260000000024</v>
      </c>
      <c r="AU75" s="60">
        <v>-164724.39000000001</v>
      </c>
      <c r="AV75" s="60">
        <v>90363.12999999999</v>
      </c>
      <c r="AW75" s="60">
        <v>-2891851.2100000009</v>
      </c>
      <c r="AX75" s="60">
        <v>-7052598.870000001</v>
      </c>
      <c r="AY75" s="60">
        <v>-10693992.98</v>
      </c>
      <c r="AZ75" s="60">
        <v>-3000009.39</v>
      </c>
      <c r="BA75" s="60">
        <v>-7693983.5899999999</v>
      </c>
      <c r="BB75" s="60">
        <v>0</v>
      </c>
      <c r="BC75" s="60">
        <v>0</v>
      </c>
      <c r="BD75" s="60">
        <v>3641394.11</v>
      </c>
      <c r="BE75" s="60">
        <v>4160747.66</v>
      </c>
      <c r="BF75" s="60">
        <v>6227492.1200000001</v>
      </c>
      <c r="BG75" s="60">
        <v>1720581.32</v>
      </c>
      <c r="BH75" s="60">
        <v>4506910.8</v>
      </c>
      <c r="BI75" s="60">
        <v>0</v>
      </c>
      <c r="BJ75" s="60">
        <v>0</v>
      </c>
      <c r="BK75" s="60">
        <v>-2066744.46</v>
      </c>
      <c r="BL75" s="60">
        <v>0</v>
      </c>
      <c r="BM75" s="60">
        <v>0</v>
      </c>
      <c r="BN75" s="60">
        <v>0</v>
      </c>
      <c r="BO75" s="60">
        <v>-58734.43</v>
      </c>
      <c r="BP75" s="60">
        <v>-58734.43</v>
      </c>
      <c r="BQ75" s="60">
        <v>0</v>
      </c>
      <c r="BR75" s="60">
        <v>0</v>
      </c>
      <c r="BS75" s="60">
        <v>-4350952.2900279416</v>
      </c>
      <c r="BT75" s="60">
        <v>-301254.41000000003</v>
      </c>
      <c r="BU75" s="60">
        <v>-2745821.4291967526</v>
      </c>
      <c r="BV75" s="60">
        <v>-1339143.2869684286</v>
      </c>
      <c r="BW75" s="60">
        <v>0</v>
      </c>
      <c r="BX75" s="60">
        <v>0</v>
      </c>
      <c r="BY75" s="60">
        <v>-5033.5566333870702</v>
      </c>
      <c r="BZ75" s="60">
        <v>79725.86</v>
      </c>
      <c r="CA75" s="60">
        <v>-39425.467229373884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-7545898.1042318381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1954581.16</v>
      </c>
      <c r="E76" s="60">
        <v>1588458.58</v>
      </c>
      <c r="F76" s="60">
        <v>1588458.58</v>
      </c>
      <c r="G76" s="60">
        <v>0</v>
      </c>
      <c r="H76" s="60">
        <v>0</v>
      </c>
      <c r="I76" s="60">
        <v>353183.92999999993</v>
      </c>
      <c r="J76" s="60">
        <v>353183.92999999993</v>
      </c>
      <c r="K76" s="60">
        <v>-1592331.96</v>
      </c>
      <c r="L76" s="60">
        <v>1945515.89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12938.65</v>
      </c>
      <c r="AA76" s="60">
        <v>10570.869999999999</v>
      </c>
      <c r="AB76" s="60">
        <v>821.81</v>
      </c>
      <c r="AC76" s="60">
        <v>1205.68</v>
      </c>
      <c r="AD76" s="60">
        <v>340.29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-9735294.8699999973</v>
      </c>
      <c r="AT76" s="60">
        <v>-1545714.41</v>
      </c>
      <c r="AU76" s="60">
        <v>-1545714.41</v>
      </c>
      <c r="AV76" s="60">
        <v>0</v>
      </c>
      <c r="AW76" s="60">
        <v>-7437071.8699999973</v>
      </c>
      <c r="AX76" s="60">
        <v>-7437071.8699999973</v>
      </c>
      <c r="AY76" s="60">
        <v>-9103162.2099999972</v>
      </c>
      <c r="AZ76" s="60">
        <v>-14855196.279999999</v>
      </c>
      <c r="BA76" s="60">
        <v>-713365.37</v>
      </c>
      <c r="BB76" s="60">
        <v>0</v>
      </c>
      <c r="BC76" s="60">
        <v>6465399.4400000004</v>
      </c>
      <c r="BD76" s="60">
        <v>1666090.3399999999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-190615.03</v>
      </c>
      <c r="BP76" s="60">
        <v>-190615.03</v>
      </c>
      <c r="BQ76" s="60">
        <v>0</v>
      </c>
      <c r="BR76" s="60">
        <v>0</v>
      </c>
      <c r="BS76" s="60">
        <v>-561893.55999999994</v>
      </c>
      <c r="BT76" s="60">
        <v>-487800.88</v>
      </c>
      <c r="BU76" s="60">
        <v>-40901.06</v>
      </c>
      <c r="BV76" s="60">
        <v>-10507.22</v>
      </c>
      <c r="BW76" s="60">
        <v>0</v>
      </c>
      <c r="BX76" s="60">
        <v>0</v>
      </c>
      <c r="BY76" s="60">
        <v>-22684.400000000001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-7780713.7099999972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808225313.64856923</v>
      </c>
      <c r="E78" s="63">
        <v>283575834.51999992</v>
      </c>
      <c r="F78" s="63">
        <v>618074418.46000004</v>
      </c>
      <c r="G78" s="63">
        <v>-334498583.93999994</v>
      </c>
      <c r="H78" s="63">
        <v>0</v>
      </c>
      <c r="I78" s="63">
        <v>-8947380.2800000645</v>
      </c>
      <c r="J78" s="63">
        <v>-2606761.0100000524</v>
      </c>
      <c r="K78" s="63">
        <v>-725155987.70999992</v>
      </c>
      <c r="L78" s="63">
        <v>722549226.69999981</v>
      </c>
      <c r="M78" s="63">
        <v>-6340619.2700000387</v>
      </c>
      <c r="N78" s="63">
        <v>372871639.56999993</v>
      </c>
      <c r="O78" s="63">
        <v>-379212258.83999997</v>
      </c>
      <c r="P78" s="63">
        <v>0</v>
      </c>
      <c r="Q78" s="63">
        <v>0</v>
      </c>
      <c r="R78" s="63">
        <v>0</v>
      </c>
      <c r="S78" s="63">
        <v>87415660.159999982</v>
      </c>
      <c r="T78" s="63">
        <v>214246294.04000002</v>
      </c>
      <c r="U78" s="63">
        <v>-192930807.72000003</v>
      </c>
      <c r="V78" s="63">
        <v>407177101.75999987</v>
      </c>
      <c r="W78" s="63">
        <v>-126830633.88000003</v>
      </c>
      <c r="X78" s="63">
        <v>86074667.079999983</v>
      </c>
      <c r="Y78" s="63">
        <v>-212905300.96000001</v>
      </c>
      <c r="Z78" s="63">
        <v>163710706.66856948</v>
      </c>
      <c r="AA78" s="63">
        <v>117772977.86988878</v>
      </c>
      <c r="AB78" s="63">
        <v>7456412.8558729989</v>
      </c>
      <c r="AC78" s="63">
        <v>25213088.520297755</v>
      </c>
      <c r="AD78" s="63">
        <v>11755435.062575871</v>
      </c>
      <c r="AE78" s="63">
        <v>72847.984079905684</v>
      </c>
      <c r="AF78" s="63">
        <v>324345.94064936531</v>
      </c>
      <c r="AG78" s="63">
        <v>410044.70839705935</v>
      </c>
      <c r="AH78" s="63">
        <v>741845.72</v>
      </c>
      <c r="AI78" s="63">
        <v>-36291.993192225709</v>
      </c>
      <c r="AJ78" s="63">
        <v>1061574.9800000028</v>
      </c>
      <c r="AK78" s="63">
        <v>1112842.5800000026</v>
      </c>
      <c r="AL78" s="63">
        <v>-51267.6</v>
      </c>
      <c r="AM78" s="63">
        <v>281408917.59999996</v>
      </c>
      <c r="AN78" s="63">
        <v>333132411.36000007</v>
      </c>
      <c r="AO78" s="63">
        <v>-42856100.110000014</v>
      </c>
      <c r="AP78" s="63">
        <v>113.4</v>
      </c>
      <c r="AQ78" s="63">
        <v>0</v>
      </c>
      <c r="AR78" s="63">
        <v>-8867507.0500000007</v>
      </c>
      <c r="AS78" s="63">
        <v>-372700855.49840081</v>
      </c>
      <c r="AT78" s="63">
        <v>-126940641.36999995</v>
      </c>
      <c r="AU78" s="63">
        <v>-198262162.75000003</v>
      </c>
      <c r="AV78" s="63">
        <v>71321521.380000025</v>
      </c>
      <c r="AW78" s="63">
        <v>-134990792.67999983</v>
      </c>
      <c r="AX78" s="63">
        <v>-46657210.160000056</v>
      </c>
      <c r="AY78" s="63">
        <v>-2418190979.289999</v>
      </c>
      <c r="AZ78" s="63">
        <v>-2884199802.9389906</v>
      </c>
      <c r="BA78" s="63">
        <v>-663452755.36100912</v>
      </c>
      <c r="BB78" s="63">
        <v>0</v>
      </c>
      <c r="BC78" s="63">
        <v>1129461579.01</v>
      </c>
      <c r="BD78" s="63">
        <v>2371533769.1300001</v>
      </c>
      <c r="BE78" s="63">
        <v>-88333582.519999892</v>
      </c>
      <c r="BF78" s="63">
        <v>1876081497.1700003</v>
      </c>
      <c r="BG78" s="63">
        <v>2356863311.8491855</v>
      </c>
      <c r="BH78" s="63">
        <v>515497629.25081468</v>
      </c>
      <c r="BI78" s="63">
        <v>0</v>
      </c>
      <c r="BJ78" s="63">
        <v>-996279443.93000007</v>
      </c>
      <c r="BK78" s="63">
        <v>-1964415079.6899998</v>
      </c>
      <c r="BL78" s="63">
        <v>0</v>
      </c>
      <c r="BM78" s="63">
        <v>0</v>
      </c>
      <c r="BN78" s="63">
        <v>0</v>
      </c>
      <c r="BO78" s="63">
        <v>-12047078.089999996</v>
      </c>
      <c r="BP78" s="63">
        <v>-12050413.319999997</v>
      </c>
      <c r="BQ78" s="63">
        <v>0</v>
      </c>
      <c r="BR78" s="63">
        <v>3335.23</v>
      </c>
      <c r="BS78" s="63">
        <v>-94773385.198400855</v>
      </c>
      <c r="BT78" s="63">
        <v>-76656741.177510008</v>
      </c>
      <c r="BU78" s="63">
        <v>-49312660.309476383</v>
      </c>
      <c r="BV78" s="63">
        <v>-11404647.010746462</v>
      </c>
      <c r="BW78" s="63">
        <v>-1306.26</v>
      </c>
      <c r="BX78" s="63">
        <v>-9019856.8301911987</v>
      </c>
      <c r="BY78" s="63">
        <v>-4199054.9869169267</v>
      </c>
      <c r="BZ78" s="63">
        <v>56873256.120000005</v>
      </c>
      <c r="CA78" s="63">
        <v>-1052374.7435599167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-3948958.16</v>
      </c>
      <c r="CJ78" s="63">
        <v>-3948958.16</v>
      </c>
      <c r="CK78" s="63">
        <v>0</v>
      </c>
      <c r="CL78" s="63">
        <v>435524458.15016872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21732867.215796102</v>
      </c>
      <c r="E80" s="63">
        <v>9556269.7400000002</v>
      </c>
      <c r="F80" s="63">
        <v>9736808.1499999985</v>
      </c>
      <c r="G80" s="63">
        <v>-180538.41</v>
      </c>
      <c r="H80" s="63">
        <v>0</v>
      </c>
      <c r="I80" s="63">
        <v>821325.31999999867</v>
      </c>
      <c r="J80" s="63">
        <v>906540.58999999869</v>
      </c>
      <c r="K80" s="63">
        <v>-8870541.9900000021</v>
      </c>
      <c r="L80" s="63">
        <v>9777082.5800000001</v>
      </c>
      <c r="M80" s="63">
        <v>-85215.27</v>
      </c>
      <c r="N80" s="63">
        <v>118214.7</v>
      </c>
      <c r="O80" s="63">
        <v>-203429.97</v>
      </c>
      <c r="P80" s="63">
        <v>0</v>
      </c>
      <c r="Q80" s="63">
        <v>0</v>
      </c>
      <c r="R80" s="63">
        <v>0</v>
      </c>
      <c r="S80" s="63">
        <v>11313248.880000001</v>
      </c>
      <c r="T80" s="63">
        <v>10848407.74</v>
      </c>
      <c r="U80" s="63">
        <v>-14018975.6</v>
      </c>
      <c r="V80" s="63">
        <v>24867383.34</v>
      </c>
      <c r="W80" s="63">
        <v>464841.13999999996</v>
      </c>
      <c r="X80" s="63">
        <v>569432.35</v>
      </c>
      <c r="Y80" s="63">
        <v>-104591.21</v>
      </c>
      <c r="Z80" s="63">
        <v>42023.275796104608</v>
      </c>
      <c r="AA80" s="63">
        <v>22023.954153219835</v>
      </c>
      <c r="AB80" s="63">
        <v>821.81</v>
      </c>
      <c r="AC80" s="63">
        <v>1205.68</v>
      </c>
      <c r="AD80" s="63">
        <v>17971.831642884768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-36865693.330027945</v>
      </c>
      <c r="AT80" s="63">
        <v>-11953891.449999999</v>
      </c>
      <c r="AU80" s="63">
        <v>-12072678.15</v>
      </c>
      <c r="AV80" s="63">
        <v>118786.69999999998</v>
      </c>
      <c r="AW80" s="63">
        <v>-17805301.780000001</v>
      </c>
      <c r="AX80" s="63">
        <v>-21980445.440000001</v>
      </c>
      <c r="AY80" s="63">
        <v>-110825953.39</v>
      </c>
      <c r="AZ80" s="63">
        <v>-102003923.28</v>
      </c>
      <c r="BA80" s="63">
        <v>-15287429.549999999</v>
      </c>
      <c r="BB80" s="63">
        <v>0</v>
      </c>
      <c r="BC80" s="63">
        <v>6465399.4400000004</v>
      </c>
      <c r="BD80" s="63">
        <v>88845507.950000003</v>
      </c>
      <c r="BE80" s="63">
        <v>4175143.66</v>
      </c>
      <c r="BF80" s="63">
        <v>6561721.3799999999</v>
      </c>
      <c r="BG80" s="63">
        <v>2054802.29</v>
      </c>
      <c r="BH80" s="63">
        <v>4506919.09</v>
      </c>
      <c r="BI80" s="63">
        <v>0</v>
      </c>
      <c r="BJ80" s="63">
        <v>0</v>
      </c>
      <c r="BK80" s="63">
        <v>-2386577.7199999997</v>
      </c>
      <c r="BL80" s="63">
        <v>0</v>
      </c>
      <c r="BM80" s="63">
        <v>0</v>
      </c>
      <c r="BN80" s="63">
        <v>0</v>
      </c>
      <c r="BO80" s="63">
        <v>600117.41</v>
      </c>
      <c r="BP80" s="63">
        <v>600117.41</v>
      </c>
      <c r="BQ80" s="63">
        <v>0</v>
      </c>
      <c r="BR80" s="63">
        <v>0</v>
      </c>
      <c r="BS80" s="63">
        <v>-7706617.5100279404</v>
      </c>
      <c r="BT80" s="63">
        <v>-3096998.58</v>
      </c>
      <c r="BU80" s="63">
        <v>-3145701.3491967525</v>
      </c>
      <c r="BV80" s="63">
        <v>-1434082.9069684285</v>
      </c>
      <c r="BW80" s="63">
        <v>0</v>
      </c>
      <c r="BX80" s="63">
        <v>0</v>
      </c>
      <c r="BY80" s="63">
        <v>-52919.106633387069</v>
      </c>
      <c r="BZ80" s="63">
        <v>79726.430000000008</v>
      </c>
      <c r="CA80" s="63">
        <v>-56641.997229373883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-15132826.11423184</v>
      </c>
    </row>
    <row r="81" spans="1:90">
      <c r="A81" s="45" t="s">
        <v>134</v>
      </c>
      <c r="B81" s="62">
        <v>9003</v>
      </c>
      <c r="C81" s="59" t="s">
        <v>383</v>
      </c>
      <c r="D81" s="63">
        <v>808225313.64856923</v>
      </c>
      <c r="E81" s="63">
        <v>283575834.51999992</v>
      </c>
      <c r="F81" s="63">
        <v>618074418.46000004</v>
      </c>
      <c r="G81" s="63">
        <v>-334498583.93999994</v>
      </c>
      <c r="H81" s="63">
        <v>0</v>
      </c>
      <c r="I81" s="63">
        <v>-8947380.2800000645</v>
      </c>
      <c r="J81" s="63">
        <v>-2606761.0100000524</v>
      </c>
      <c r="K81" s="63">
        <v>-725155987.70999992</v>
      </c>
      <c r="L81" s="63">
        <v>722549226.69999981</v>
      </c>
      <c r="M81" s="63">
        <v>-6340619.2700000387</v>
      </c>
      <c r="N81" s="63">
        <v>372871639.56999993</v>
      </c>
      <c r="O81" s="63">
        <v>-379212258.83999997</v>
      </c>
      <c r="P81" s="63">
        <v>0</v>
      </c>
      <c r="Q81" s="63">
        <v>0</v>
      </c>
      <c r="R81" s="63">
        <v>0</v>
      </c>
      <c r="S81" s="63">
        <v>87415660.159999982</v>
      </c>
      <c r="T81" s="63">
        <v>214246294.04000002</v>
      </c>
      <c r="U81" s="63">
        <v>-192930807.72000003</v>
      </c>
      <c r="V81" s="63">
        <v>407177101.75999987</v>
      </c>
      <c r="W81" s="63">
        <v>-126830633.88000003</v>
      </c>
      <c r="X81" s="63">
        <v>86074667.079999983</v>
      </c>
      <c r="Y81" s="63">
        <v>-212905300.96000001</v>
      </c>
      <c r="Z81" s="63">
        <v>163710706.66856948</v>
      </c>
      <c r="AA81" s="63">
        <v>117772977.86988878</v>
      </c>
      <c r="AB81" s="63">
        <v>7456412.8558729989</v>
      </c>
      <c r="AC81" s="63">
        <v>25213088.520297755</v>
      </c>
      <c r="AD81" s="63">
        <v>11755435.062575871</v>
      </c>
      <c r="AE81" s="63">
        <v>72847.984079905684</v>
      </c>
      <c r="AF81" s="63">
        <v>324345.94064936531</v>
      </c>
      <c r="AG81" s="63">
        <v>410044.70839705935</v>
      </c>
      <c r="AH81" s="63">
        <v>741845.72</v>
      </c>
      <c r="AI81" s="63">
        <v>-36291.993192225709</v>
      </c>
      <c r="AJ81" s="63">
        <v>1061574.9800000028</v>
      </c>
      <c r="AK81" s="63">
        <v>1112842.5800000026</v>
      </c>
      <c r="AL81" s="63">
        <v>-51267.6</v>
      </c>
      <c r="AM81" s="63">
        <v>281408917.59999996</v>
      </c>
      <c r="AN81" s="63">
        <v>333132411.36000007</v>
      </c>
      <c r="AO81" s="63">
        <v>-42856100.110000014</v>
      </c>
      <c r="AP81" s="63">
        <v>113.4</v>
      </c>
      <c r="AQ81" s="63">
        <v>0</v>
      </c>
      <c r="AR81" s="63">
        <v>-8867507.0500000007</v>
      </c>
      <c r="AS81" s="63">
        <v>-372700855.49840081</v>
      </c>
      <c r="AT81" s="63">
        <v>-126940641.36999995</v>
      </c>
      <c r="AU81" s="63">
        <v>-198262162.75000003</v>
      </c>
      <c r="AV81" s="63">
        <v>71321521.380000025</v>
      </c>
      <c r="AW81" s="63">
        <v>-134990792.67999983</v>
      </c>
      <c r="AX81" s="63">
        <v>-46657210.160000056</v>
      </c>
      <c r="AY81" s="63">
        <v>-2418190979.289999</v>
      </c>
      <c r="AZ81" s="63">
        <v>-2884199802.9389906</v>
      </c>
      <c r="BA81" s="63">
        <v>-663452755.36100912</v>
      </c>
      <c r="BB81" s="63">
        <v>0</v>
      </c>
      <c r="BC81" s="63">
        <v>1129461579.01</v>
      </c>
      <c r="BD81" s="63">
        <v>2371533769.1300001</v>
      </c>
      <c r="BE81" s="63">
        <v>-88333582.519999892</v>
      </c>
      <c r="BF81" s="63">
        <v>1876081497.1700003</v>
      </c>
      <c r="BG81" s="63">
        <v>2356863311.8491855</v>
      </c>
      <c r="BH81" s="63">
        <v>515497629.25081468</v>
      </c>
      <c r="BI81" s="63">
        <v>0</v>
      </c>
      <c r="BJ81" s="63">
        <v>-996279443.93000007</v>
      </c>
      <c r="BK81" s="63">
        <v>-1964415079.6899998</v>
      </c>
      <c r="BL81" s="63">
        <v>0</v>
      </c>
      <c r="BM81" s="63">
        <v>0</v>
      </c>
      <c r="BN81" s="63">
        <v>0</v>
      </c>
      <c r="BO81" s="63">
        <v>-12047078.089999996</v>
      </c>
      <c r="BP81" s="63">
        <v>-12050413.319999997</v>
      </c>
      <c r="BQ81" s="63">
        <v>0</v>
      </c>
      <c r="BR81" s="63">
        <v>3335.23</v>
      </c>
      <c r="BS81" s="63">
        <v>-94773385.198400855</v>
      </c>
      <c r="BT81" s="63">
        <v>-76656741.177510008</v>
      </c>
      <c r="BU81" s="63">
        <v>-49312660.309476383</v>
      </c>
      <c r="BV81" s="63">
        <v>-11404647.010746462</v>
      </c>
      <c r="BW81" s="63">
        <v>-1306.26</v>
      </c>
      <c r="BX81" s="63">
        <v>-9019856.8301911987</v>
      </c>
      <c r="BY81" s="63">
        <v>-4199054.9869169267</v>
      </c>
      <c r="BZ81" s="63">
        <v>56873256.120000005</v>
      </c>
      <c r="CA81" s="63">
        <v>-1052374.7435599167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-3948958.16</v>
      </c>
      <c r="CJ81" s="63">
        <v>-3948958.16</v>
      </c>
      <c r="CK81" s="63">
        <v>0</v>
      </c>
      <c r="CL81" s="63">
        <v>435524458.15016872</v>
      </c>
    </row>
    <row r="82" spans="1:90" ht="12.75" customHeight="1">
      <c r="A82" s="46" t="s">
        <v>136</v>
      </c>
      <c r="B82" s="64"/>
      <c r="C82" s="59" t="s">
        <v>384</v>
      </c>
      <c r="D82" s="63">
        <v>829958180.86436534</v>
      </c>
      <c r="E82" s="63">
        <v>293132104.25999993</v>
      </c>
      <c r="F82" s="63">
        <v>627811226.61000001</v>
      </c>
      <c r="G82" s="63">
        <v>-334679122.34999996</v>
      </c>
      <c r="H82" s="63">
        <v>0</v>
      </c>
      <c r="I82" s="63">
        <v>-8126054.9600000661</v>
      </c>
      <c r="J82" s="63">
        <v>-1700220.4200000537</v>
      </c>
      <c r="K82" s="63">
        <v>-734026529.69999993</v>
      </c>
      <c r="L82" s="63">
        <v>732326309.27999985</v>
      </c>
      <c r="M82" s="63">
        <v>-6425834.5400000382</v>
      </c>
      <c r="N82" s="63">
        <v>372989854.26999992</v>
      </c>
      <c r="O82" s="63">
        <v>-379415688.81</v>
      </c>
      <c r="P82" s="63">
        <v>0</v>
      </c>
      <c r="Q82" s="63">
        <v>0</v>
      </c>
      <c r="R82" s="63">
        <v>0</v>
      </c>
      <c r="S82" s="63">
        <v>98728909.039999977</v>
      </c>
      <c r="T82" s="63">
        <v>225094701.78000003</v>
      </c>
      <c r="U82" s="63">
        <v>-206949783.32000002</v>
      </c>
      <c r="V82" s="63">
        <v>432044485.09999985</v>
      </c>
      <c r="W82" s="63">
        <v>-126365792.74000002</v>
      </c>
      <c r="X82" s="63">
        <v>86644099.429999977</v>
      </c>
      <c r="Y82" s="63">
        <v>-213009892.17000002</v>
      </c>
      <c r="Z82" s="63">
        <v>163752729.94436559</v>
      </c>
      <c r="AA82" s="63">
        <v>117795001.82404201</v>
      </c>
      <c r="AB82" s="63">
        <v>7457234.6658729985</v>
      </c>
      <c r="AC82" s="63">
        <v>25214294.200297754</v>
      </c>
      <c r="AD82" s="63">
        <v>11773406.894218756</v>
      </c>
      <c r="AE82" s="63">
        <v>72847.984079905684</v>
      </c>
      <c r="AF82" s="63">
        <v>324345.94064936531</v>
      </c>
      <c r="AG82" s="63">
        <v>410044.70839705935</v>
      </c>
      <c r="AH82" s="63">
        <v>741845.72</v>
      </c>
      <c r="AI82" s="63">
        <v>-36291.993192225709</v>
      </c>
      <c r="AJ82" s="63">
        <v>1061574.9800000028</v>
      </c>
      <c r="AK82" s="63">
        <v>1112842.5800000026</v>
      </c>
      <c r="AL82" s="63">
        <v>-51267.6</v>
      </c>
      <c r="AM82" s="63">
        <v>281408917.59999996</v>
      </c>
      <c r="AN82" s="63">
        <v>333132411.36000007</v>
      </c>
      <c r="AO82" s="63">
        <v>-42856100.110000014</v>
      </c>
      <c r="AP82" s="63">
        <v>113.4</v>
      </c>
      <c r="AQ82" s="63">
        <v>0</v>
      </c>
      <c r="AR82" s="63">
        <v>-8867507.0500000007</v>
      </c>
      <c r="AS82" s="63">
        <v>-409566548.82842875</v>
      </c>
      <c r="AT82" s="63">
        <v>-138894532.81999993</v>
      </c>
      <c r="AU82" s="63">
        <v>-210334840.90000004</v>
      </c>
      <c r="AV82" s="63">
        <v>71440308.080000028</v>
      </c>
      <c r="AW82" s="63">
        <v>-152796094.45999983</v>
      </c>
      <c r="AX82" s="63">
        <v>-68637655.600000054</v>
      </c>
      <c r="AY82" s="63">
        <v>-2529016932.6799989</v>
      </c>
      <c r="AZ82" s="63">
        <v>-2986203726.2189908</v>
      </c>
      <c r="BA82" s="63">
        <v>-678740184.91100907</v>
      </c>
      <c r="BB82" s="63">
        <v>0</v>
      </c>
      <c r="BC82" s="63">
        <v>1135926978.45</v>
      </c>
      <c r="BD82" s="63">
        <v>2460379277.0799999</v>
      </c>
      <c r="BE82" s="63">
        <v>-84158438.859999895</v>
      </c>
      <c r="BF82" s="63">
        <v>1882643218.5500004</v>
      </c>
      <c r="BG82" s="63">
        <v>2358918114.1391854</v>
      </c>
      <c r="BH82" s="63">
        <v>520004548.34081465</v>
      </c>
      <c r="BI82" s="63">
        <v>0</v>
      </c>
      <c r="BJ82" s="63">
        <v>-996279443.93000007</v>
      </c>
      <c r="BK82" s="63">
        <v>-1966801657.4099998</v>
      </c>
      <c r="BL82" s="63">
        <v>0</v>
      </c>
      <c r="BM82" s="63">
        <v>0</v>
      </c>
      <c r="BN82" s="63">
        <v>0</v>
      </c>
      <c r="BO82" s="63">
        <v>-11446960.679999996</v>
      </c>
      <c r="BP82" s="63">
        <v>-11450295.909999996</v>
      </c>
      <c r="BQ82" s="63">
        <v>0</v>
      </c>
      <c r="BR82" s="63">
        <v>3335.23</v>
      </c>
      <c r="BS82" s="63">
        <v>-102480002.7084288</v>
      </c>
      <c r="BT82" s="63">
        <v>-79753739.757510006</v>
      </c>
      <c r="BU82" s="63">
        <v>-52458361.658673137</v>
      </c>
      <c r="BV82" s="63">
        <v>-12838729.91771489</v>
      </c>
      <c r="BW82" s="63">
        <v>-1306.26</v>
      </c>
      <c r="BX82" s="63">
        <v>-9019856.8301911987</v>
      </c>
      <c r="BY82" s="63">
        <v>-4251974.0935503142</v>
      </c>
      <c r="BZ82" s="63">
        <v>56952982.550000004</v>
      </c>
      <c r="CA82" s="63">
        <v>-1109016.7407892905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-3948958.16</v>
      </c>
      <c r="CJ82" s="63">
        <v>-3948958.16</v>
      </c>
      <c r="CK82" s="63">
        <v>0</v>
      </c>
      <c r="CL82" s="63">
        <v>420391632.03593689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65F7-5168-4062-BA3D-44602A2B1B3E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267</v>
      </c>
      <c r="B2" s="75">
        <v>702</v>
      </c>
      <c r="C2" s="75">
        <v>748</v>
      </c>
      <c r="D2" s="75">
        <v>749</v>
      </c>
      <c r="E2" s="75">
        <v>752</v>
      </c>
      <c r="F2" s="75">
        <v>753</v>
      </c>
      <c r="G2" s="75">
        <v>754</v>
      </c>
      <c r="H2" s="75">
        <v>757</v>
      </c>
      <c r="I2" s="75">
        <v>758</v>
      </c>
      <c r="J2" s="75">
        <v>759</v>
      </c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15823721.955087073</v>
      </c>
      <c r="E7" s="60">
        <v>17230562.399999999</v>
      </c>
      <c r="F7" s="60">
        <v>17230562.399999999</v>
      </c>
      <c r="G7" s="60">
        <v>0</v>
      </c>
      <c r="H7" s="60">
        <v>0</v>
      </c>
      <c r="I7" s="60">
        <v>-3540875.83</v>
      </c>
      <c r="J7" s="60">
        <v>-3540875.83</v>
      </c>
      <c r="K7" s="60">
        <v>-13944902.83</v>
      </c>
      <c r="L7" s="60">
        <v>10404027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2134035.3850870738</v>
      </c>
      <c r="AA7" s="60">
        <v>0</v>
      </c>
      <c r="AB7" s="60">
        <v>0</v>
      </c>
      <c r="AC7" s="60">
        <v>0</v>
      </c>
      <c r="AD7" s="60">
        <v>2350679.248415296</v>
      </c>
      <c r="AE7" s="60">
        <v>0</v>
      </c>
      <c r="AF7" s="60">
        <v>0</v>
      </c>
      <c r="AG7" s="60">
        <v>0</v>
      </c>
      <c r="AH7" s="60">
        <v>0</v>
      </c>
      <c r="AI7" s="60">
        <v>-216643.86332822219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-5931395.9268672355</v>
      </c>
      <c r="AT7" s="60">
        <v>-1766367.12</v>
      </c>
      <c r="AU7" s="60">
        <v>-1766367.12</v>
      </c>
      <c r="AV7" s="60">
        <v>0</v>
      </c>
      <c r="AW7" s="60">
        <v>327995.33</v>
      </c>
      <c r="AX7" s="60">
        <v>327995.33</v>
      </c>
      <c r="AY7" s="60">
        <v>-32960.36</v>
      </c>
      <c r="AZ7" s="60">
        <v>0</v>
      </c>
      <c r="BA7" s="60">
        <v>-32960.36</v>
      </c>
      <c r="BB7" s="60">
        <v>0</v>
      </c>
      <c r="BC7" s="60">
        <v>0</v>
      </c>
      <c r="BD7" s="60">
        <v>360955.69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-4493024.1368672354</v>
      </c>
      <c r="BT7" s="60">
        <v>-1658469.1199999999</v>
      </c>
      <c r="BU7" s="60">
        <v>-1571853.0436897296</v>
      </c>
      <c r="BV7" s="60">
        <v>-253674.90213105016</v>
      </c>
      <c r="BW7" s="60">
        <v>0</v>
      </c>
      <c r="BX7" s="60">
        <v>-37151.523147250293</v>
      </c>
      <c r="BY7" s="60">
        <v>-971875.54789920524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9892326.0282198377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358238926.27999985</v>
      </c>
      <c r="E8" s="60">
        <v>246052036.62999988</v>
      </c>
      <c r="F8" s="60">
        <v>848588818.7299999</v>
      </c>
      <c r="G8" s="60">
        <v>-602536782.10000002</v>
      </c>
      <c r="H8" s="60">
        <v>0</v>
      </c>
      <c r="I8" s="60">
        <v>-5606649.5800000429</v>
      </c>
      <c r="J8" s="60">
        <v>-11556812.370000005</v>
      </c>
      <c r="K8" s="60">
        <v>-676760169.65999997</v>
      </c>
      <c r="L8" s="60">
        <v>665203357.28999996</v>
      </c>
      <c r="M8" s="60">
        <v>5950162.7899999619</v>
      </c>
      <c r="N8" s="60">
        <v>631488151.83999991</v>
      </c>
      <c r="O8" s="60">
        <v>-625537989.04999995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117793539.23</v>
      </c>
      <c r="AA8" s="60">
        <v>41824209.5</v>
      </c>
      <c r="AB8" s="60">
        <v>1585392.56</v>
      </c>
      <c r="AC8" s="60">
        <v>65908140.68</v>
      </c>
      <c r="AD8" s="60">
        <v>8475796.4900000002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2321022.83</v>
      </c>
      <c r="AO8" s="60">
        <v>-2286207.4900000002</v>
      </c>
      <c r="AP8" s="60">
        <v>0</v>
      </c>
      <c r="AQ8" s="60">
        <v>0</v>
      </c>
      <c r="AR8" s="60">
        <v>-34815.339999999851</v>
      </c>
      <c r="AS8" s="60">
        <v>-161763531.43000007</v>
      </c>
      <c r="AT8" s="60">
        <v>-6701568.0599999987</v>
      </c>
      <c r="AU8" s="60">
        <v>-31792387.390000001</v>
      </c>
      <c r="AV8" s="60">
        <v>25090819.330000002</v>
      </c>
      <c r="AW8" s="60">
        <v>-2022925.1400000155</v>
      </c>
      <c r="AX8" s="60">
        <v>-10201736.170000032</v>
      </c>
      <c r="AY8" s="60">
        <v>-131923110.04000002</v>
      </c>
      <c r="AZ8" s="60">
        <v>-119093995.87</v>
      </c>
      <c r="BA8" s="60">
        <v>-61013923.109999999</v>
      </c>
      <c r="BB8" s="60">
        <v>0</v>
      </c>
      <c r="BC8" s="60">
        <v>48184808.939999998</v>
      </c>
      <c r="BD8" s="60">
        <v>121721373.86999999</v>
      </c>
      <c r="BE8" s="60">
        <v>8178811.0300000161</v>
      </c>
      <c r="BF8" s="60">
        <v>117621232.77000001</v>
      </c>
      <c r="BG8" s="60">
        <v>103249403.66000001</v>
      </c>
      <c r="BH8" s="60">
        <v>57236805.009999998</v>
      </c>
      <c r="BI8" s="60">
        <v>0</v>
      </c>
      <c r="BJ8" s="60">
        <v>-42864975.899999999</v>
      </c>
      <c r="BK8" s="60">
        <v>-109442421.73999999</v>
      </c>
      <c r="BL8" s="60">
        <v>0</v>
      </c>
      <c r="BM8" s="60">
        <v>0</v>
      </c>
      <c r="BN8" s="60">
        <v>0</v>
      </c>
      <c r="BO8" s="60">
        <v>-1409760.3100000024</v>
      </c>
      <c r="BP8" s="60">
        <v>-1409760.3100000024</v>
      </c>
      <c r="BQ8" s="60">
        <v>0</v>
      </c>
      <c r="BR8" s="60">
        <v>0</v>
      </c>
      <c r="BS8" s="60">
        <v>-151629277.92000005</v>
      </c>
      <c r="BT8" s="60">
        <v>-117560650.10000001</v>
      </c>
      <c r="BU8" s="60">
        <v>-77425018.629999995</v>
      </c>
      <c r="BV8" s="60">
        <v>-15717832.219999999</v>
      </c>
      <c r="BW8" s="60">
        <v>0</v>
      </c>
      <c r="BX8" s="60">
        <v>0</v>
      </c>
      <c r="BY8" s="60">
        <v>0</v>
      </c>
      <c r="BZ8" s="60">
        <v>63720318.299999997</v>
      </c>
      <c r="CA8" s="60">
        <v>-4646095.2699999996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196475394.84999979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114687553.78000009</v>
      </c>
      <c r="E9" s="60">
        <v>68493153.880000055</v>
      </c>
      <c r="F9" s="60">
        <v>543096605.33000004</v>
      </c>
      <c r="G9" s="60">
        <v>-474603451.44999999</v>
      </c>
      <c r="H9" s="60">
        <v>0</v>
      </c>
      <c r="I9" s="60">
        <v>17624512.920000046</v>
      </c>
      <c r="J9" s="60">
        <v>-146577248.14999995</v>
      </c>
      <c r="K9" s="60">
        <v>-403430725.03999996</v>
      </c>
      <c r="L9" s="60">
        <v>256853476.89000002</v>
      </c>
      <c r="M9" s="60">
        <v>164201761.06999999</v>
      </c>
      <c r="N9" s="60">
        <v>285480062.88</v>
      </c>
      <c r="O9" s="60">
        <v>-121278301.81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28569886.979999997</v>
      </c>
      <c r="AA9" s="60">
        <v>21784790.890000001</v>
      </c>
      <c r="AB9" s="60">
        <v>0</v>
      </c>
      <c r="AC9" s="60">
        <v>3873004.6999999997</v>
      </c>
      <c r="AD9" s="60">
        <v>1253865.3599999999</v>
      </c>
      <c r="AE9" s="60">
        <v>0</v>
      </c>
      <c r="AF9" s="60">
        <v>1342944.2200000002</v>
      </c>
      <c r="AG9" s="60">
        <v>315281.80999999994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-65875606.93999999</v>
      </c>
      <c r="AT9" s="60">
        <v>-334435.92999997735</v>
      </c>
      <c r="AU9" s="60">
        <v>-80822137.549999982</v>
      </c>
      <c r="AV9" s="60">
        <v>80487701.620000005</v>
      </c>
      <c r="AW9" s="60">
        <v>-7093731.8900000155</v>
      </c>
      <c r="AX9" s="60">
        <v>40170428.849999964</v>
      </c>
      <c r="AY9" s="60">
        <v>-267593833.35000002</v>
      </c>
      <c r="AZ9" s="60">
        <v>-190493212.52000004</v>
      </c>
      <c r="BA9" s="60">
        <v>-77100620.829999998</v>
      </c>
      <c r="BB9" s="60">
        <v>0</v>
      </c>
      <c r="BC9" s="60">
        <v>0</v>
      </c>
      <c r="BD9" s="60">
        <v>307764262.19999999</v>
      </c>
      <c r="BE9" s="60">
        <v>-47264160.73999998</v>
      </c>
      <c r="BF9" s="60">
        <v>178958874.24000001</v>
      </c>
      <c r="BG9" s="60">
        <v>126708734.26000001</v>
      </c>
      <c r="BH9" s="60">
        <v>52250139.979999997</v>
      </c>
      <c r="BI9" s="60">
        <v>0</v>
      </c>
      <c r="BJ9" s="60">
        <v>0</v>
      </c>
      <c r="BK9" s="60">
        <v>-226223034.97999999</v>
      </c>
      <c r="BL9" s="60">
        <v>0</v>
      </c>
      <c r="BM9" s="60">
        <v>0</v>
      </c>
      <c r="BN9" s="60">
        <v>0</v>
      </c>
      <c r="BO9" s="60">
        <v>-6224180.75</v>
      </c>
      <c r="BP9" s="60">
        <v>-6224180.75</v>
      </c>
      <c r="BQ9" s="60">
        <v>0</v>
      </c>
      <c r="BR9" s="60">
        <v>0</v>
      </c>
      <c r="BS9" s="60">
        <v>-51925202.279999994</v>
      </c>
      <c r="BT9" s="60">
        <v>-31309332.409999996</v>
      </c>
      <c r="BU9" s="60">
        <v>-26245177.68</v>
      </c>
      <c r="BV9" s="60">
        <v>-9543575.3200000003</v>
      </c>
      <c r="BW9" s="60">
        <v>0</v>
      </c>
      <c r="BX9" s="60">
        <v>-3591123.2600000002</v>
      </c>
      <c r="BY9" s="60">
        <v>-1999258.1</v>
      </c>
      <c r="BZ9" s="60">
        <v>20763264.490000002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-298056.09000000003</v>
      </c>
      <c r="CJ9" s="60">
        <v>-298056.09000000003</v>
      </c>
      <c r="CK9" s="60">
        <v>0</v>
      </c>
      <c r="CL9" s="60">
        <v>48811946.8400001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270832117.77000004</v>
      </c>
      <c r="E10" s="60">
        <v>152131111.13999999</v>
      </c>
      <c r="F10" s="60">
        <v>266690404.32999998</v>
      </c>
      <c r="G10" s="60">
        <v>-114559293.19</v>
      </c>
      <c r="H10" s="60">
        <v>0</v>
      </c>
      <c r="I10" s="60">
        <v>53957077.690000027</v>
      </c>
      <c r="J10" s="60">
        <v>155705612.69999999</v>
      </c>
      <c r="K10" s="60">
        <v>-342002439.13</v>
      </c>
      <c r="L10" s="60">
        <v>497708051.82999998</v>
      </c>
      <c r="M10" s="60">
        <v>-101748535.00999996</v>
      </c>
      <c r="N10" s="60">
        <v>141242969.21000001</v>
      </c>
      <c r="O10" s="60">
        <v>-242991504.21999997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71014498.700000003</v>
      </c>
      <c r="AA10" s="60">
        <v>29480167.210000001</v>
      </c>
      <c r="AB10" s="60">
        <v>5749637.1600000001</v>
      </c>
      <c r="AC10" s="60">
        <v>27200557.060000002</v>
      </c>
      <c r="AD10" s="60">
        <v>5386219.6400000006</v>
      </c>
      <c r="AE10" s="60">
        <v>3473618.67</v>
      </c>
      <c r="AF10" s="60">
        <v>0</v>
      </c>
      <c r="AG10" s="60">
        <v>0</v>
      </c>
      <c r="AH10" s="60">
        <v>-275701.04000000004</v>
      </c>
      <c r="AI10" s="60">
        <v>0</v>
      </c>
      <c r="AJ10" s="60">
        <v>3587.85</v>
      </c>
      <c r="AK10" s="60">
        <v>3587.85</v>
      </c>
      <c r="AL10" s="60">
        <v>0</v>
      </c>
      <c r="AM10" s="60">
        <v>-6274157.6099999994</v>
      </c>
      <c r="AN10" s="60">
        <v>-21596980.52</v>
      </c>
      <c r="AO10" s="60">
        <v>15322822.91</v>
      </c>
      <c r="AP10" s="60">
        <v>0</v>
      </c>
      <c r="AQ10" s="60">
        <v>0</v>
      </c>
      <c r="AR10" s="60">
        <v>0</v>
      </c>
      <c r="AS10" s="60">
        <v>-99490000.759999976</v>
      </c>
      <c r="AT10" s="60">
        <v>-66358549.619999975</v>
      </c>
      <c r="AU10" s="60">
        <v>-165479101.95999998</v>
      </c>
      <c r="AV10" s="60">
        <v>99120552.340000004</v>
      </c>
      <c r="AW10" s="60">
        <v>59080099.930000007</v>
      </c>
      <c r="AX10" s="60">
        <v>180641038.69</v>
      </c>
      <c r="AY10" s="60">
        <v>-358767996.99999994</v>
      </c>
      <c r="AZ10" s="60">
        <v>-312048886.67999995</v>
      </c>
      <c r="BA10" s="60">
        <v>-119171252.99000001</v>
      </c>
      <c r="BB10" s="60">
        <v>0</v>
      </c>
      <c r="BC10" s="60">
        <v>72452142.670000002</v>
      </c>
      <c r="BD10" s="60">
        <v>539409035.68999994</v>
      </c>
      <c r="BE10" s="60">
        <v>-121560938.75999999</v>
      </c>
      <c r="BF10" s="60">
        <v>212488317.38999999</v>
      </c>
      <c r="BG10" s="60">
        <v>226283555.19</v>
      </c>
      <c r="BH10" s="60">
        <v>29116153.449999999</v>
      </c>
      <c r="BI10" s="60">
        <v>0</v>
      </c>
      <c r="BJ10" s="60">
        <v>-42911391.25</v>
      </c>
      <c r="BK10" s="60">
        <v>-334049256.14999998</v>
      </c>
      <c r="BL10" s="60">
        <v>0</v>
      </c>
      <c r="BM10" s="60">
        <v>0</v>
      </c>
      <c r="BN10" s="60">
        <v>0</v>
      </c>
      <c r="BO10" s="60">
        <v>-9739223.0099999998</v>
      </c>
      <c r="BP10" s="60">
        <v>-9739223.0099999998</v>
      </c>
      <c r="BQ10" s="60">
        <v>0</v>
      </c>
      <c r="BR10" s="60">
        <v>0</v>
      </c>
      <c r="BS10" s="60">
        <v>-80190695.890000001</v>
      </c>
      <c r="BT10" s="60">
        <v>-42490379.630000003</v>
      </c>
      <c r="BU10" s="60">
        <v>-25996142.590000004</v>
      </c>
      <c r="BV10" s="60">
        <v>-7694282.8099999996</v>
      </c>
      <c r="BW10" s="60">
        <v>0</v>
      </c>
      <c r="BX10" s="60">
        <v>-1989728.92</v>
      </c>
      <c r="BY10" s="60">
        <v>-1263920.8900000001</v>
      </c>
      <c r="BZ10" s="60">
        <v>-756241.05000000075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-2281632.17</v>
      </c>
      <c r="CJ10" s="60">
        <v>-2281632.17</v>
      </c>
      <c r="CK10" s="60">
        <v>0</v>
      </c>
      <c r="CL10" s="60">
        <v>171342117.01000005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104430.93999999997</v>
      </c>
      <c r="E11" s="60">
        <v>76933.119999999995</v>
      </c>
      <c r="F11" s="60">
        <v>76933.119999999995</v>
      </c>
      <c r="G11" s="60">
        <v>0</v>
      </c>
      <c r="H11" s="60">
        <v>0</v>
      </c>
      <c r="I11" s="60">
        <v>-12495.290000000008</v>
      </c>
      <c r="J11" s="60">
        <v>-12495.290000000008</v>
      </c>
      <c r="K11" s="60">
        <v>-79392.08</v>
      </c>
      <c r="L11" s="60">
        <v>66896.789999999994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39993.109999999993</v>
      </c>
      <c r="AA11" s="60">
        <v>19824.86</v>
      </c>
      <c r="AB11" s="60">
        <v>0</v>
      </c>
      <c r="AC11" s="60">
        <v>-5689.38</v>
      </c>
      <c r="AD11" s="60">
        <v>23321.75</v>
      </c>
      <c r="AE11" s="60">
        <v>0</v>
      </c>
      <c r="AF11" s="60">
        <v>0</v>
      </c>
      <c r="AG11" s="60">
        <v>58.93</v>
      </c>
      <c r="AH11" s="60">
        <v>2476.9499999999998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-616626.79000000015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-616626.79000000015</v>
      </c>
      <c r="BT11" s="60">
        <v>-17956.45</v>
      </c>
      <c r="BU11" s="60">
        <v>-324715.21000000002</v>
      </c>
      <c r="BV11" s="60">
        <v>-218012.45</v>
      </c>
      <c r="BW11" s="60">
        <v>-1445.11</v>
      </c>
      <c r="BX11" s="60">
        <v>-12307.3</v>
      </c>
      <c r="BY11" s="60">
        <v>-42190.27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-512195.85000000021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52355250.529778332</v>
      </c>
      <c r="E13" s="60">
        <v>28920209.550000001</v>
      </c>
      <c r="F13" s="60">
        <v>53363792.43</v>
      </c>
      <c r="G13" s="60">
        <v>-24443582.879999999</v>
      </c>
      <c r="H13" s="60">
        <v>0</v>
      </c>
      <c r="I13" s="60">
        <v>-9161260.0300000012</v>
      </c>
      <c r="J13" s="60">
        <v>-15129253.57</v>
      </c>
      <c r="K13" s="60">
        <v>-45488590.969999999</v>
      </c>
      <c r="L13" s="60">
        <v>30359337.399999999</v>
      </c>
      <c r="M13" s="60">
        <v>5967993.5399999991</v>
      </c>
      <c r="N13" s="60">
        <v>7357953.8499999996</v>
      </c>
      <c r="O13" s="60">
        <v>-1389960.31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32646517.42977833</v>
      </c>
      <c r="AA13" s="60">
        <v>19347792.473332707</v>
      </c>
      <c r="AB13" s="60">
        <v>1077846.8015979184</v>
      </c>
      <c r="AC13" s="60">
        <v>6397103.622410778</v>
      </c>
      <c r="AD13" s="60">
        <v>358180.27654998674</v>
      </c>
      <c r="AE13" s="60">
        <v>0</v>
      </c>
      <c r="AF13" s="60">
        <v>47160.029474219213</v>
      </c>
      <c r="AG13" s="60">
        <v>5418434.2264127228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-50216.42</v>
      </c>
      <c r="AN13" s="60">
        <v>0</v>
      </c>
      <c r="AO13" s="60">
        <v>0</v>
      </c>
      <c r="AP13" s="60">
        <v>0</v>
      </c>
      <c r="AQ13" s="60">
        <v>0</v>
      </c>
      <c r="AR13" s="60">
        <v>-50216.42</v>
      </c>
      <c r="AS13" s="60">
        <v>-14664747.77193534</v>
      </c>
      <c r="AT13" s="60">
        <v>-454708.68</v>
      </c>
      <c r="AU13" s="60">
        <v>-454708.68</v>
      </c>
      <c r="AV13" s="60">
        <v>0</v>
      </c>
      <c r="AW13" s="60">
        <v>-3668283.3499999791</v>
      </c>
      <c r="AX13" s="60">
        <v>-33710006.019999996</v>
      </c>
      <c r="AY13" s="60">
        <v>-101522892.7</v>
      </c>
      <c r="AZ13" s="60">
        <v>-102719784.66</v>
      </c>
      <c r="BA13" s="60">
        <v>-609647.81000000006</v>
      </c>
      <c r="BB13" s="60">
        <v>0</v>
      </c>
      <c r="BC13" s="60">
        <v>1806539.77</v>
      </c>
      <c r="BD13" s="60">
        <v>67812886.680000007</v>
      </c>
      <c r="BE13" s="60">
        <v>30041722.670000017</v>
      </c>
      <c r="BF13" s="60">
        <v>87418937.720000014</v>
      </c>
      <c r="BG13" s="60">
        <v>87415063</v>
      </c>
      <c r="BH13" s="60">
        <v>4936.29</v>
      </c>
      <c r="BI13" s="60">
        <v>0</v>
      </c>
      <c r="BJ13" s="60">
        <v>-1061.57</v>
      </c>
      <c r="BK13" s="60">
        <v>-57377215.049999997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-10541755.741935361</v>
      </c>
      <c r="BT13" s="60">
        <v>-7741141.4400000013</v>
      </c>
      <c r="BU13" s="60">
        <v>-1095204.188389231</v>
      </c>
      <c r="BV13" s="60">
        <v>-702338.12577909301</v>
      </c>
      <c r="BW13" s="60">
        <v>0</v>
      </c>
      <c r="BX13" s="60">
        <v>-106069.45499507907</v>
      </c>
      <c r="BY13" s="60">
        <v>-119160.89769833983</v>
      </c>
      <c r="BZ13" s="60">
        <v>308662.11</v>
      </c>
      <c r="CA13" s="60">
        <v>-1086503.7450736188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37690502.757842988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484955560.46739137</v>
      </c>
      <c r="E14" s="60">
        <v>431359382.71999979</v>
      </c>
      <c r="F14" s="60">
        <v>1719266794.3899999</v>
      </c>
      <c r="G14" s="60">
        <v>-1287907411.6700001</v>
      </c>
      <c r="H14" s="60">
        <v>0</v>
      </c>
      <c r="I14" s="60">
        <v>-99641226.800000191</v>
      </c>
      <c r="J14" s="60">
        <v>-857764718.12000012</v>
      </c>
      <c r="K14" s="60">
        <v>-1535279181.8800001</v>
      </c>
      <c r="L14" s="60">
        <v>677514463.75999999</v>
      </c>
      <c r="M14" s="60">
        <v>758123491.31999993</v>
      </c>
      <c r="N14" s="60">
        <v>1006269218.25</v>
      </c>
      <c r="O14" s="60">
        <v>-248145726.93000001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153647129.30739173</v>
      </c>
      <c r="AA14" s="60">
        <v>88153568.941192001</v>
      </c>
      <c r="AB14" s="60">
        <v>-547555.43952400004</v>
      </c>
      <c r="AC14" s="60">
        <v>46299319.289037719</v>
      </c>
      <c r="AD14" s="60">
        <v>19470537.844548002</v>
      </c>
      <c r="AE14" s="60">
        <v>15577.286400000001</v>
      </c>
      <c r="AF14" s="60">
        <v>97899.064828000002</v>
      </c>
      <c r="AG14" s="60">
        <v>127186.64349600002</v>
      </c>
      <c r="AH14" s="60">
        <v>0</v>
      </c>
      <c r="AI14" s="60">
        <v>30595.677413999998</v>
      </c>
      <c r="AJ14" s="60">
        <v>0</v>
      </c>
      <c r="AK14" s="60">
        <v>0</v>
      </c>
      <c r="AL14" s="60">
        <v>0</v>
      </c>
      <c r="AM14" s="60">
        <v>-409724.75999999978</v>
      </c>
      <c r="AN14" s="60">
        <v>-949195.9</v>
      </c>
      <c r="AO14" s="60">
        <v>-3058773.28</v>
      </c>
      <c r="AP14" s="60">
        <v>0</v>
      </c>
      <c r="AQ14" s="60">
        <v>0</v>
      </c>
      <c r="AR14" s="60">
        <v>3598244.42</v>
      </c>
      <c r="AS14" s="60">
        <v>-146089951.06</v>
      </c>
      <c r="AT14" s="60">
        <v>-9596110.040000001</v>
      </c>
      <c r="AU14" s="60">
        <v>-12665526.210000001</v>
      </c>
      <c r="AV14" s="60">
        <v>3069416.17</v>
      </c>
      <c r="AW14" s="60">
        <v>-11221486.390000004</v>
      </c>
      <c r="AX14" s="60">
        <v>-11422683.230000004</v>
      </c>
      <c r="AY14" s="60">
        <v>-130084596.84</v>
      </c>
      <c r="AZ14" s="60">
        <v>-130084596.84</v>
      </c>
      <c r="BA14" s="60">
        <v>0</v>
      </c>
      <c r="BB14" s="60">
        <v>0</v>
      </c>
      <c r="BC14" s="60">
        <v>0</v>
      </c>
      <c r="BD14" s="60">
        <v>118661913.61</v>
      </c>
      <c r="BE14" s="60">
        <v>201196.83999999985</v>
      </c>
      <c r="BF14" s="60">
        <v>12487328.689999999</v>
      </c>
      <c r="BG14" s="60">
        <v>12487328.689999999</v>
      </c>
      <c r="BH14" s="60">
        <v>0</v>
      </c>
      <c r="BI14" s="60">
        <v>0</v>
      </c>
      <c r="BJ14" s="60">
        <v>0</v>
      </c>
      <c r="BK14" s="60">
        <v>-12286131.85</v>
      </c>
      <c r="BL14" s="60">
        <v>0</v>
      </c>
      <c r="BM14" s="60">
        <v>0</v>
      </c>
      <c r="BN14" s="60">
        <v>0</v>
      </c>
      <c r="BO14" s="60">
        <v>-30638381.890000001</v>
      </c>
      <c r="BP14" s="60">
        <v>-30638381.890000001</v>
      </c>
      <c r="BQ14" s="60">
        <v>0</v>
      </c>
      <c r="BR14" s="60">
        <v>0</v>
      </c>
      <c r="BS14" s="60">
        <v>-93033209.730000004</v>
      </c>
      <c r="BT14" s="60">
        <v>-144193286.84999999</v>
      </c>
      <c r="BU14" s="60">
        <v>-15941724.109999999</v>
      </c>
      <c r="BV14" s="60">
        <v>-5470072.4400000004</v>
      </c>
      <c r="BW14" s="60">
        <v>0</v>
      </c>
      <c r="BX14" s="60">
        <v>-1915618.58</v>
      </c>
      <c r="BY14" s="60">
        <v>-8929.61</v>
      </c>
      <c r="BZ14" s="60">
        <v>75390092.260000005</v>
      </c>
      <c r="CA14" s="60">
        <v>-893670.40000000002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-1600763.01</v>
      </c>
      <c r="CJ14" s="60">
        <v>-1600763.01</v>
      </c>
      <c r="CK14" s="60">
        <v>0</v>
      </c>
      <c r="CL14" s="60">
        <v>338865609.40739137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53580268.210000023</v>
      </c>
      <c r="E15" s="60">
        <v>40923545.719999999</v>
      </c>
      <c r="F15" s="60">
        <v>40923545.719999999</v>
      </c>
      <c r="G15" s="60">
        <v>0</v>
      </c>
      <c r="H15" s="60">
        <v>0</v>
      </c>
      <c r="I15" s="60">
        <v>3281796.6900000274</v>
      </c>
      <c r="J15" s="60">
        <v>3281796.6900000274</v>
      </c>
      <c r="K15" s="60">
        <v>-136899649.53999999</v>
      </c>
      <c r="L15" s="60">
        <v>140181446.23000002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9374925.8000000007</v>
      </c>
      <c r="AA15" s="60">
        <v>2780079.46</v>
      </c>
      <c r="AB15" s="60">
        <v>1814840.2100000004</v>
      </c>
      <c r="AC15" s="60">
        <v>4780991.47</v>
      </c>
      <c r="AD15" s="60">
        <v>-985.34000000000015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-38429674.14000003</v>
      </c>
      <c r="AT15" s="60">
        <v>-3804069.71</v>
      </c>
      <c r="AU15" s="60">
        <v>-3804069.71</v>
      </c>
      <c r="AV15" s="60">
        <v>0</v>
      </c>
      <c r="AW15" s="60">
        <v>-870146.86999999546</v>
      </c>
      <c r="AX15" s="60">
        <v>-870146.86999999546</v>
      </c>
      <c r="AY15" s="60">
        <v>-11001981.109999996</v>
      </c>
      <c r="AZ15" s="60">
        <v>-10488309.759999996</v>
      </c>
      <c r="BA15" s="60">
        <v>-513671.35000000009</v>
      </c>
      <c r="BB15" s="60">
        <v>0</v>
      </c>
      <c r="BC15" s="60">
        <v>0</v>
      </c>
      <c r="BD15" s="60">
        <v>10131834.24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-33755457.560000032</v>
      </c>
      <c r="BT15" s="60">
        <v>-29502538.490000036</v>
      </c>
      <c r="BU15" s="60">
        <v>-2526005.83</v>
      </c>
      <c r="BV15" s="60">
        <v>-517714.90000000008</v>
      </c>
      <c r="BW15" s="60">
        <v>0</v>
      </c>
      <c r="BX15" s="60">
        <v>-47928.14</v>
      </c>
      <c r="BY15" s="60">
        <v>-1031546.2999999997</v>
      </c>
      <c r="BZ15" s="60">
        <v>0</v>
      </c>
      <c r="CA15" s="60">
        <v>-129723.90000000001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15150594.069999993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49905511.427274004</v>
      </c>
      <c r="E17" s="60">
        <v>28967315.170000002</v>
      </c>
      <c r="F17" s="60">
        <v>43582732.5</v>
      </c>
      <c r="G17" s="60">
        <v>-14615417.33</v>
      </c>
      <c r="H17" s="60">
        <v>0</v>
      </c>
      <c r="I17" s="60">
        <v>5629152.9200000018</v>
      </c>
      <c r="J17" s="60">
        <v>7823921.1000000015</v>
      </c>
      <c r="K17" s="60">
        <v>-48225630</v>
      </c>
      <c r="L17" s="60">
        <v>56049551.100000001</v>
      </c>
      <c r="M17" s="60">
        <v>-2194768.1799999997</v>
      </c>
      <c r="N17" s="60">
        <v>5903492.2000000002</v>
      </c>
      <c r="O17" s="60">
        <v>-8098260.3799999999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15309043.337274</v>
      </c>
      <c r="AA17" s="60">
        <v>7705404.9582580002</v>
      </c>
      <c r="AB17" s="60">
        <v>1321991.9680640001</v>
      </c>
      <c r="AC17" s="60">
        <v>6281646.4109519999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-43048815.676718019</v>
      </c>
      <c r="AT17" s="60">
        <v>-15073266.110000001</v>
      </c>
      <c r="AU17" s="60">
        <v>-15616239.770000001</v>
      </c>
      <c r="AV17" s="60">
        <v>542973.66</v>
      </c>
      <c r="AW17" s="60">
        <v>-14986847.740000015</v>
      </c>
      <c r="AX17" s="60">
        <v>-20795418.360000014</v>
      </c>
      <c r="AY17" s="60">
        <v>-63851888.63000001</v>
      </c>
      <c r="AZ17" s="60">
        <v>-42152361.860000007</v>
      </c>
      <c r="BA17" s="60">
        <v>-34594228.039999999</v>
      </c>
      <c r="BB17" s="60">
        <v>0</v>
      </c>
      <c r="BC17" s="60">
        <v>12894701.27</v>
      </c>
      <c r="BD17" s="60">
        <v>43056470.269999996</v>
      </c>
      <c r="BE17" s="60">
        <v>5808570.6199999992</v>
      </c>
      <c r="BF17" s="60">
        <v>17965964.109999999</v>
      </c>
      <c r="BG17" s="60">
        <v>12761858.25</v>
      </c>
      <c r="BH17" s="60">
        <v>8296587.6100000003</v>
      </c>
      <c r="BI17" s="60">
        <v>0</v>
      </c>
      <c r="BJ17" s="60">
        <v>-3092481.75</v>
      </c>
      <c r="BK17" s="60">
        <v>-12157393.49</v>
      </c>
      <c r="BL17" s="60">
        <v>0</v>
      </c>
      <c r="BM17" s="60">
        <v>0</v>
      </c>
      <c r="BN17" s="60">
        <v>0</v>
      </c>
      <c r="BO17" s="60">
        <v>-2824860.1800000006</v>
      </c>
      <c r="BP17" s="60">
        <v>-2824860.1800000006</v>
      </c>
      <c r="BQ17" s="60">
        <v>0</v>
      </c>
      <c r="BR17" s="60">
        <v>0</v>
      </c>
      <c r="BS17" s="60">
        <v>-10163841.646718005</v>
      </c>
      <c r="BT17" s="60">
        <v>-9131903.6600000039</v>
      </c>
      <c r="BU17" s="60">
        <v>-783520.91825999995</v>
      </c>
      <c r="BV17" s="60">
        <v>-913072.38115599984</v>
      </c>
      <c r="BW17" s="60">
        <v>0</v>
      </c>
      <c r="BX17" s="60">
        <v>-9883.7123139999985</v>
      </c>
      <c r="BY17" s="60">
        <v>-209152.98498800001</v>
      </c>
      <c r="BZ17" s="60">
        <v>944294.71999999986</v>
      </c>
      <c r="CA17" s="60">
        <v>-60602.71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6856695.7505559847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8327338.5999999978</v>
      </c>
      <c r="E18" s="60">
        <v>5888810.0599999987</v>
      </c>
      <c r="F18" s="60">
        <v>24231148.029999997</v>
      </c>
      <c r="G18" s="60">
        <v>-18342337.969999999</v>
      </c>
      <c r="H18" s="60">
        <v>0</v>
      </c>
      <c r="I18" s="60">
        <v>378070.61999999918</v>
      </c>
      <c r="J18" s="60">
        <v>4325671.7599999979</v>
      </c>
      <c r="K18" s="60">
        <v>-24863731.210000001</v>
      </c>
      <c r="L18" s="60">
        <v>29189402.969999999</v>
      </c>
      <c r="M18" s="60">
        <v>-3947601.1399999987</v>
      </c>
      <c r="N18" s="60">
        <v>16486105.310000001</v>
      </c>
      <c r="O18" s="60">
        <v>-20433706.449999999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1551023.92</v>
      </c>
      <c r="AA18" s="60">
        <v>1297519.9099999999</v>
      </c>
      <c r="AB18" s="60">
        <v>0</v>
      </c>
      <c r="AC18" s="60">
        <v>24036.829999999998</v>
      </c>
      <c r="AD18" s="60">
        <v>229467.18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509434</v>
      </c>
      <c r="AK18" s="60">
        <v>2041410.6</v>
      </c>
      <c r="AL18" s="60">
        <v>-1531976.6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-10062262.579999993</v>
      </c>
      <c r="AT18" s="60">
        <v>-2414788.1100000143</v>
      </c>
      <c r="AU18" s="60">
        <v>-179961623.58000001</v>
      </c>
      <c r="AV18" s="60">
        <v>177546835.47</v>
      </c>
      <c r="AW18" s="60">
        <v>-2919361.9299999774</v>
      </c>
      <c r="AX18" s="60">
        <v>221842701.81000003</v>
      </c>
      <c r="AY18" s="60">
        <v>-51737246.289999999</v>
      </c>
      <c r="AZ18" s="60">
        <v>-39928323.509999998</v>
      </c>
      <c r="BA18" s="60">
        <v>-23291256.600000001</v>
      </c>
      <c r="BB18" s="60">
        <v>0</v>
      </c>
      <c r="BC18" s="60">
        <v>11482333.82</v>
      </c>
      <c r="BD18" s="60">
        <v>273579948.10000002</v>
      </c>
      <c r="BE18" s="60">
        <v>-224762063.74000001</v>
      </c>
      <c r="BF18" s="60">
        <v>40634622.530000001</v>
      </c>
      <c r="BG18" s="60">
        <v>34741902.450000003</v>
      </c>
      <c r="BH18" s="60">
        <v>14910987.08</v>
      </c>
      <c r="BI18" s="60">
        <v>0</v>
      </c>
      <c r="BJ18" s="60">
        <v>-9018267</v>
      </c>
      <c r="BK18" s="60">
        <v>-265396686.27000001</v>
      </c>
      <c r="BL18" s="60">
        <v>0</v>
      </c>
      <c r="BM18" s="60">
        <v>0</v>
      </c>
      <c r="BN18" s="60">
        <v>0</v>
      </c>
      <c r="BO18" s="60">
        <v>-986836.87</v>
      </c>
      <c r="BP18" s="60">
        <v>-986836.87</v>
      </c>
      <c r="BQ18" s="60">
        <v>0</v>
      </c>
      <c r="BR18" s="60">
        <v>0</v>
      </c>
      <c r="BS18" s="60">
        <v>-3741275.6700000009</v>
      </c>
      <c r="BT18" s="60">
        <v>-4476599.26</v>
      </c>
      <c r="BU18" s="60">
        <v>-1581632.61</v>
      </c>
      <c r="BV18" s="60">
        <v>-379864.66</v>
      </c>
      <c r="BW18" s="60">
        <v>0</v>
      </c>
      <c r="BX18" s="60">
        <v>-43789.41</v>
      </c>
      <c r="BY18" s="60">
        <v>-462567.45</v>
      </c>
      <c r="BZ18" s="60">
        <v>3261752.86</v>
      </c>
      <c r="CA18" s="60">
        <v>-58575.14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-1734923.9799999949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-4654228.93</v>
      </c>
      <c r="E20" s="60">
        <v>1905567.3699999999</v>
      </c>
      <c r="F20" s="60">
        <v>1915923.3299999998</v>
      </c>
      <c r="G20" s="60">
        <v>-10355.959999999999</v>
      </c>
      <c r="H20" s="60">
        <v>0</v>
      </c>
      <c r="I20" s="60">
        <v>529543.52000000048</v>
      </c>
      <c r="J20" s="60">
        <v>-4457325.46</v>
      </c>
      <c r="K20" s="60">
        <v>-316837.40000000002</v>
      </c>
      <c r="L20" s="60">
        <v>-4140488.06</v>
      </c>
      <c r="M20" s="60">
        <v>4986868.9800000004</v>
      </c>
      <c r="N20" s="60">
        <v>0</v>
      </c>
      <c r="O20" s="60">
        <v>4986868.9800000004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686076.18</v>
      </c>
      <c r="AA20" s="60">
        <v>515162.15</v>
      </c>
      <c r="AB20" s="60">
        <v>0</v>
      </c>
      <c r="AC20" s="60">
        <v>170914.03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-7775416</v>
      </c>
      <c r="AN20" s="60">
        <v>-191430378</v>
      </c>
      <c r="AO20" s="60">
        <v>183654962</v>
      </c>
      <c r="AP20" s="60">
        <v>0</v>
      </c>
      <c r="AQ20" s="60">
        <v>0</v>
      </c>
      <c r="AR20" s="60">
        <v>0</v>
      </c>
      <c r="AS20" s="60">
        <v>-12004112.130000163</v>
      </c>
      <c r="AT20" s="60">
        <v>-1007681.3199999966</v>
      </c>
      <c r="AU20" s="60">
        <v>-30333676.699999999</v>
      </c>
      <c r="AV20" s="60">
        <v>29325995.380000003</v>
      </c>
      <c r="AW20" s="60">
        <v>-1634880.4500001669</v>
      </c>
      <c r="AX20" s="60">
        <v>-55032070.370000124</v>
      </c>
      <c r="AY20" s="60">
        <v>-1010825275.0300001</v>
      </c>
      <c r="AZ20" s="60">
        <v>-1005629526.5500001</v>
      </c>
      <c r="BA20" s="60">
        <v>-5195748.4800000004</v>
      </c>
      <c r="BB20" s="60">
        <v>0</v>
      </c>
      <c r="BC20" s="60">
        <v>0</v>
      </c>
      <c r="BD20" s="60">
        <v>955793204.65999997</v>
      </c>
      <c r="BE20" s="60">
        <v>53397189.919999957</v>
      </c>
      <c r="BF20" s="60">
        <v>998722765.31999993</v>
      </c>
      <c r="BG20" s="60">
        <v>996906578.25999999</v>
      </c>
      <c r="BH20" s="60">
        <v>1816187.06</v>
      </c>
      <c r="BI20" s="60">
        <v>0</v>
      </c>
      <c r="BJ20" s="60">
        <v>0</v>
      </c>
      <c r="BK20" s="60">
        <v>-945325575.39999998</v>
      </c>
      <c r="BL20" s="60">
        <v>0</v>
      </c>
      <c r="BM20" s="60">
        <v>0</v>
      </c>
      <c r="BN20" s="60">
        <v>0</v>
      </c>
      <c r="BO20" s="60">
        <v>-303112.6799999997</v>
      </c>
      <c r="BP20" s="60">
        <v>-303112.6799999997</v>
      </c>
      <c r="BQ20" s="60">
        <v>0</v>
      </c>
      <c r="BR20" s="60">
        <v>0</v>
      </c>
      <c r="BS20" s="60">
        <v>-9046759.5800000001</v>
      </c>
      <c r="BT20" s="60">
        <v>-468848.22</v>
      </c>
      <c r="BU20" s="60">
        <v>-5862155.8499999996</v>
      </c>
      <c r="BV20" s="60">
        <v>-740620.55</v>
      </c>
      <c r="BW20" s="60">
        <v>-4624.13</v>
      </c>
      <c r="BX20" s="60">
        <v>-472932.95</v>
      </c>
      <c r="BY20" s="60">
        <v>-1492659.3900000001</v>
      </c>
      <c r="BZ20" s="60">
        <v>-5817.1</v>
      </c>
      <c r="CA20" s="60">
        <v>898.61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-11678.1</v>
      </c>
      <c r="CJ20" s="60">
        <v>-11678.1</v>
      </c>
      <c r="CK20" s="60">
        <v>0</v>
      </c>
      <c r="CL20" s="60">
        <v>-16658341.060000163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6906.7</v>
      </c>
      <c r="E21" s="60">
        <v>7236.630000000001</v>
      </c>
      <c r="F21" s="60">
        <v>13805.130000000001</v>
      </c>
      <c r="G21" s="60">
        <v>-6568.5</v>
      </c>
      <c r="H21" s="60">
        <v>0</v>
      </c>
      <c r="I21" s="60">
        <v>-4062.8100000000013</v>
      </c>
      <c r="J21" s="60">
        <v>-10466.380000000001</v>
      </c>
      <c r="K21" s="60">
        <v>-12781.2</v>
      </c>
      <c r="L21" s="60">
        <v>2314.8200000000002</v>
      </c>
      <c r="M21" s="60">
        <v>6403.57</v>
      </c>
      <c r="N21" s="60">
        <v>6403.57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3732.88</v>
      </c>
      <c r="AA21" s="60">
        <v>2537.84</v>
      </c>
      <c r="AB21" s="60">
        <v>0</v>
      </c>
      <c r="AC21" s="60">
        <v>1073.94</v>
      </c>
      <c r="AD21" s="60">
        <v>121.1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-4207.3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-4207.3</v>
      </c>
      <c r="BT21" s="60">
        <v>-39.599999999999909</v>
      </c>
      <c r="BU21" s="60">
        <v>-2989.6000000000004</v>
      </c>
      <c r="BV21" s="60">
        <v>-1124.47</v>
      </c>
      <c r="BW21" s="60">
        <v>0</v>
      </c>
      <c r="BX21" s="60">
        <v>-31.47</v>
      </c>
      <c r="BY21" s="60">
        <v>-67.490000000000009</v>
      </c>
      <c r="BZ21" s="60">
        <v>45.33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2699.3999999999996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32143573.14317739</v>
      </c>
      <c r="E22" s="60">
        <v>22809590.849999994</v>
      </c>
      <c r="F22" s="60">
        <v>105624155.34999999</v>
      </c>
      <c r="G22" s="60">
        <v>-82814564.5</v>
      </c>
      <c r="H22" s="60">
        <v>0</v>
      </c>
      <c r="I22" s="60">
        <v>-1741811.3700000048</v>
      </c>
      <c r="J22" s="60">
        <v>-3452285.4200000018</v>
      </c>
      <c r="K22" s="60">
        <v>-123259131.35000001</v>
      </c>
      <c r="L22" s="60">
        <v>119806845.93000001</v>
      </c>
      <c r="M22" s="60">
        <v>1710474.049999997</v>
      </c>
      <c r="N22" s="60">
        <v>99607824.770000011</v>
      </c>
      <c r="O22" s="60">
        <v>-97897350.720000014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10963379.6231774</v>
      </c>
      <c r="AA22" s="60">
        <v>9649012.1490744613</v>
      </c>
      <c r="AB22" s="60">
        <v>0</v>
      </c>
      <c r="AC22" s="60">
        <v>803003.35872261378</v>
      </c>
      <c r="AD22" s="60">
        <v>372872.36472487461</v>
      </c>
      <c r="AE22" s="60">
        <v>134760.47290519357</v>
      </c>
      <c r="AF22" s="60">
        <v>0</v>
      </c>
      <c r="AG22" s="60">
        <v>3159.0397774589701</v>
      </c>
      <c r="AH22" s="60">
        <v>0</v>
      </c>
      <c r="AI22" s="60">
        <v>572.2379727953371</v>
      </c>
      <c r="AJ22" s="60">
        <v>0</v>
      </c>
      <c r="AK22" s="60">
        <v>0</v>
      </c>
      <c r="AL22" s="60">
        <v>0</v>
      </c>
      <c r="AM22" s="60">
        <v>112414.04</v>
      </c>
      <c r="AN22" s="60">
        <v>0</v>
      </c>
      <c r="AO22" s="60">
        <v>0</v>
      </c>
      <c r="AP22" s="60">
        <v>0</v>
      </c>
      <c r="AQ22" s="60">
        <v>0</v>
      </c>
      <c r="AR22" s="60">
        <v>112414.04</v>
      </c>
      <c r="AS22" s="60">
        <v>-75014552.014982939</v>
      </c>
      <c r="AT22" s="60">
        <v>-4713988.6700000092</v>
      </c>
      <c r="AU22" s="60">
        <v>-71259412.090000004</v>
      </c>
      <c r="AV22" s="60">
        <v>66545423.419999994</v>
      </c>
      <c r="AW22" s="60">
        <v>-8343212.5399999917</v>
      </c>
      <c r="AX22" s="60">
        <v>-137442509.69999999</v>
      </c>
      <c r="AY22" s="60">
        <v>-348129616.38999999</v>
      </c>
      <c r="AZ22" s="60">
        <v>-365210341.54000002</v>
      </c>
      <c r="BA22" s="60">
        <v>-57990562.890000001</v>
      </c>
      <c r="BB22" s="60">
        <v>0</v>
      </c>
      <c r="BC22" s="60">
        <v>75071288.040000007</v>
      </c>
      <c r="BD22" s="60">
        <v>210687106.69</v>
      </c>
      <c r="BE22" s="60">
        <v>129099297.16</v>
      </c>
      <c r="BF22" s="60">
        <v>333143433.05000001</v>
      </c>
      <c r="BG22" s="60">
        <v>351502660.37</v>
      </c>
      <c r="BH22" s="60">
        <v>53480413.549999997</v>
      </c>
      <c r="BI22" s="60">
        <v>0</v>
      </c>
      <c r="BJ22" s="60">
        <v>-71839640.870000005</v>
      </c>
      <c r="BK22" s="60">
        <v>-204044135.89000002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-61957350.804982945</v>
      </c>
      <c r="BT22" s="60">
        <v>-10753373.189999998</v>
      </c>
      <c r="BU22" s="60">
        <v>-49790826.128076054</v>
      </c>
      <c r="BV22" s="60">
        <v>-1958655.3898498493</v>
      </c>
      <c r="BW22" s="60">
        <v>0</v>
      </c>
      <c r="BX22" s="60">
        <v>-3788490.6369489473</v>
      </c>
      <c r="BY22" s="60">
        <v>-4003660.1401081071</v>
      </c>
      <c r="BZ22" s="60">
        <v>8504418.7300000004</v>
      </c>
      <c r="CA22" s="60">
        <v>-166764.04999999999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-42870978.871805549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63048.67</v>
      </c>
      <c r="E23" s="60">
        <v>41577.060000000005</v>
      </c>
      <c r="F23" s="60">
        <v>41577.060000000005</v>
      </c>
      <c r="G23" s="60">
        <v>0</v>
      </c>
      <c r="H23" s="60">
        <v>0</v>
      </c>
      <c r="I23" s="60">
        <v>-33241.199999999997</v>
      </c>
      <c r="J23" s="60">
        <v>-33241.199999999997</v>
      </c>
      <c r="K23" s="60">
        <v>-33241.199999999997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54712.80999999999</v>
      </c>
      <c r="AA23" s="60">
        <v>43184.59</v>
      </c>
      <c r="AB23" s="60">
        <v>4397.8599999999997</v>
      </c>
      <c r="AC23" s="60">
        <v>1843.07</v>
      </c>
      <c r="AD23" s="60">
        <v>3204.45</v>
      </c>
      <c r="AE23" s="60">
        <v>32.78</v>
      </c>
      <c r="AF23" s="60">
        <v>1943.22</v>
      </c>
      <c r="AG23" s="60">
        <v>106.84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-3983109.71</v>
      </c>
      <c r="AT23" s="60">
        <v>0</v>
      </c>
      <c r="AU23" s="60">
        <v>0</v>
      </c>
      <c r="AV23" s="60">
        <v>0</v>
      </c>
      <c r="AW23" s="60">
        <v>20000</v>
      </c>
      <c r="AX23" s="60">
        <v>20000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20000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-4003109.71</v>
      </c>
      <c r="BT23" s="60">
        <v>-2277.2100000000005</v>
      </c>
      <c r="BU23" s="60">
        <v>-2838248.66</v>
      </c>
      <c r="BV23" s="60">
        <v>-69094.11</v>
      </c>
      <c r="BW23" s="60">
        <v>0</v>
      </c>
      <c r="BX23" s="60">
        <v>-302493.98</v>
      </c>
      <c r="BY23" s="60">
        <v>-727728.67</v>
      </c>
      <c r="BZ23" s="60">
        <v>0</v>
      </c>
      <c r="CA23" s="60">
        <v>-63267.08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-3920061.04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387078.5499999976</v>
      </c>
      <c r="E24" s="60">
        <v>315556.09999999776</v>
      </c>
      <c r="F24" s="60">
        <v>12764853.02</v>
      </c>
      <c r="G24" s="60">
        <v>-12449296.920000002</v>
      </c>
      <c r="H24" s="60">
        <v>0</v>
      </c>
      <c r="I24" s="60">
        <v>-26144.910000000149</v>
      </c>
      <c r="J24" s="60">
        <v>-2011772.0899999999</v>
      </c>
      <c r="K24" s="60">
        <v>-12481416.08</v>
      </c>
      <c r="L24" s="60">
        <v>10469643.99</v>
      </c>
      <c r="M24" s="60">
        <v>1985627.1799999997</v>
      </c>
      <c r="N24" s="60">
        <v>11268027.869999999</v>
      </c>
      <c r="O24" s="60">
        <v>-9282400.6899999995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97667.36</v>
      </c>
      <c r="AA24" s="60">
        <v>75833.62</v>
      </c>
      <c r="AB24" s="60">
        <v>0</v>
      </c>
      <c r="AC24" s="60">
        <v>21833.74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239467.56000000029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-77457.770000000019</v>
      </c>
      <c r="BP24" s="60">
        <v>-77457.770000000019</v>
      </c>
      <c r="BQ24" s="60">
        <v>0</v>
      </c>
      <c r="BR24" s="60">
        <v>0</v>
      </c>
      <c r="BS24" s="60">
        <v>316925.33000000031</v>
      </c>
      <c r="BT24" s="60">
        <v>-831686.85999999987</v>
      </c>
      <c r="BU24" s="60">
        <v>-100133.58</v>
      </c>
      <c r="BV24" s="60">
        <v>-14413.96</v>
      </c>
      <c r="BW24" s="60">
        <v>0</v>
      </c>
      <c r="BX24" s="60">
        <v>-11031.62</v>
      </c>
      <c r="BY24" s="60">
        <v>-22351.46</v>
      </c>
      <c r="BZ24" s="60">
        <v>1296542.81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626546.10999999789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2467743.2120910469</v>
      </c>
      <c r="E25" s="60">
        <v>59085.850000000006</v>
      </c>
      <c r="F25" s="60">
        <v>147776.85</v>
      </c>
      <c r="G25" s="60">
        <v>-88691</v>
      </c>
      <c r="H25" s="60">
        <v>0</v>
      </c>
      <c r="I25" s="60">
        <v>211439.11999999965</v>
      </c>
      <c r="J25" s="60">
        <v>1210913.2499999998</v>
      </c>
      <c r="K25" s="60">
        <v>-299738.03000000026</v>
      </c>
      <c r="L25" s="60">
        <v>1510651.28</v>
      </c>
      <c r="M25" s="60">
        <v>-999474.13000000012</v>
      </c>
      <c r="N25" s="60">
        <v>181285.69999999995</v>
      </c>
      <c r="O25" s="60">
        <v>-1180759.83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2197218.2420910471</v>
      </c>
      <c r="AA25" s="60">
        <v>1996658.1992498212</v>
      </c>
      <c r="AB25" s="60">
        <v>0</v>
      </c>
      <c r="AC25" s="60">
        <v>185.43203761712749</v>
      </c>
      <c r="AD25" s="60">
        <v>177961.72431051554</v>
      </c>
      <c r="AE25" s="60">
        <v>0</v>
      </c>
      <c r="AF25" s="60">
        <v>22412.88649309332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-31261.079346348415</v>
      </c>
      <c r="AT25" s="60">
        <v>0</v>
      </c>
      <c r="AU25" s="60">
        <v>0</v>
      </c>
      <c r="AV25" s="60">
        <v>0</v>
      </c>
      <c r="AW25" s="60">
        <v>525348.82000000018</v>
      </c>
      <c r="AX25" s="60">
        <v>525348.82000000018</v>
      </c>
      <c r="AY25" s="60">
        <v>-113159.59999999986</v>
      </c>
      <c r="AZ25" s="60">
        <v>0</v>
      </c>
      <c r="BA25" s="60">
        <v>-113159.59999999986</v>
      </c>
      <c r="BB25" s="60">
        <v>0</v>
      </c>
      <c r="BC25" s="60">
        <v>0</v>
      </c>
      <c r="BD25" s="60">
        <v>638508.42000000004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-556609.8993463486</v>
      </c>
      <c r="BT25" s="60">
        <v>-176386.01000000007</v>
      </c>
      <c r="BU25" s="60">
        <v>-287578.08949114173</v>
      </c>
      <c r="BV25" s="60">
        <v>-95212.659566536197</v>
      </c>
      <c r="BW25" s="60">
        <v>0</v>
      </c>
      <c r="BX25" s="60">
        <v>-197199.17034716869</v>
      </c>
      <c r="BY25" s="60">
        <v>-21830.879941501891</v>
      </c>
      <c r="BZ25" s="60">
        <v>225018.19000000012</v>
      </c>
      <c r="CA25" s="60">
        <v>-3421.28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2436482.1327446983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-1386831.2500000005</v>
      </c>
      <c r="E26" s="60">
        <v>-1596410.9900000002</v>
      </c>
      <c r="F26" s="60">
        <v>10572630.439999999</v>
      </c>
      <c r="G26" s="60">
        <v>-12169041.43</v>
      </c>
      <c r="H26" s="60">
        <v>0</v>
      </c>
      <c r="I26" s="60">
        <v>-101693.66000000015</v>
      </c>
      <c r="J26" s="60">
        <v>716678.08000000007</v>
      </c>
      <c r="K26" s="60">
        <v>-12828907.310000001</v>
      </c>
      <c r="L26" s="60">
        <v>13545585.390000001</v>
      </c>
      <c r="M26" s="60">
        <v>-818371.74000000022</v>
      </c>
      <c r="N26" s="60">
        <v>8762515.7200000007</v>
      </c>
      <c r="O26" s="60">
        <v>-9580887.4600000009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311273.39999999997</v>
      </c>
      <c r="AA26" s="60">
        <v>312412.93</v>
      </c>
      <c r="AB26" s="60">
        <v>0</v>
      </c>
      <c r="AC26" s="60">
        <v>-2801.1899999999991</v>
      </c>
      <c r="AD26" s="60">
        <v>0</v>
      </c>
      <c r="AE26" s="60">
        <v>0</v>
      </c>
      <c r="AF26" s="60">
        <v>0</v>
      </c>
      <c r="AG26" s="60">
        <v>1661.66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-1361550.7400000002</v>
      </c>
      <c r="AT26" s="60">
        <v>14005.429999999993</v>
      </c>
      <c r="AU26" s="60">
        <v>57308.45</v>
      </c>
      <c r="AV26" s="60">
        <v>-43303.020000000004</v>
      </c>
      <c r="AW26" s="60">
        <v>233367.61</v>
      </c>
      <c r="AX26" s="60">
        <v>261757.15</v>
      </c>
      <c r="AY26" s="60">
        <v>-65690.100000000006</v>
      </c>
      <c r="AZ26" s="60">
        <v>-65690.100000000006</v>
      </c>
      <c r="BA26" s="60">
        <v>0</v>
      </c>
      <c r="BB26" s="60">
        <v>0</v>
      </c>
      <c r="BC26" s="60">
        <v>0</v>
      </c>
      <c r="BD26" s="60">
        <v>327447.25</v>
      </c>
      <c r="BE26" s="60">
        <v>-28389.540000000008</v>
      </c>
      <c r="BF26" s="60">
        <v>143561.10999999999</v>
      </c>
      <c r="BG26" s="60">
        <v>143561.10999999999</v>
      </c>
      <c r="BH26" s="60">
        <v>0</v>
      </c>
      <c r="BI26" s="60">
        <v>0</v>
      </c>
      <c r="BJ26" s="60">
        <v>0</v>
      </c>
      <c r="BK26" s="60">
        <v>-171950.65</v>
      </c>
      <c r="BL26" s="60">
        <v>0</v>
      </c>
      <c r="BM26" s="60">
        <v>0</v>
      </c>
      <c r="BN26" s="60">
        <v>0</v>
      </c>
      <c r="BO26" s="60">
        <v>-338151.3200000003</v>
      </c>
      <c r="BP26" s="60">
        <v>-338151.3200000003</v>
      </c>
      <c r="BQ26" s="60">
        <v>0</v>
      </c>
      <c r="BR26" s="60">
        <v>0</v>
      </c>
      <c r="BS26" s="60">
        <v>-1119307.58</v>
      </c>
      <c r="BT26" s="60">
        <v>-1986545.25</v>
      </c>
      <c r="BU26" s="60">
        <v>-344130.75</v>
      </c>
      <c r="BV26" s="60">
        <v>-64629.760000000002</v>
      </c>
      <c r="BW26" s="60">
        <v>0</v>
      </c>
      <c r="BX26" s="60">
        <v>-27157.14</v>
      </c>
      <c r="BY26" s="60">
        <v>-55178.95</v>
      </c>
      <c r="BZ26" s="60">
        <v>1368700.1</v>
      </c>
      <c r="CA26" s="60">
        <v>-10365.83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-151464.88</v>
      </c>
      <c r="CJ26" s="60">
        <v>-151464.88</v>
      </c>
      <c r="CK26" s="60">
        <v>0</v>
      </c>
      <c r="CL26" s="60">
        <v>-2748381.9900000007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97571826.600000009</v>
      </c>
      <c r="E27" s="60">
        <v>54027696.770000003</v>
      </c>
      <c r="F27" s="60">
        <v>52144206.410000004</v>
      </c>
      <c r="G27" s="60">
        <v>1883490.3600000003</v>
      </c>
      <c r="H27" s="60">
        <v>0</v>
      </c>
      <c r="I27" s="60">
        <v>4968340.8000000119</v>
      </c>
      <c r="J27" s="60">
        <v>9557080.2100000083</v>
      </c>
      <c r="K27" s="60">
        <v>-91752993.349999994</v>
      </c>
      <c r="L27" s="60">
        <v>101310073.56</v>
      </c>
      <c r="M27" s="60">
        <v>-4588739.4099999964</v>
      </c>
      <c r="N27" s="60">
        <v>21408755.190000001</v>
      </c>
      <c r="O27" s="60">
        <v>-25997494.599999998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38046216.950000003</v>
      </c>
      <c r="AA27" s="60">
        <v>10739071.16</v>
      </c>
      <c r="AB27" s="60">
        <v>1510697.12</v>
      </c>
      <c r="AC27" s="60">
        <v>25796448.669999998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529572.07999999996</v>
      </c>
      <c r="AK27" s="60">
        <v>529572.07999999996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-74310449.609999985</v>
      </c>
      <c r="AT27" s="60">
        <v>-3400660.3</v>
      </c>
      <c r="AU27" s="60">
        <v>-3886995.11</v>
      </c>
      <c r="AV27" s="60">
        <v>486334.81</v>
      </c>
      <c r="AW27" s="60">
        <v>-53272132.919999994</v>
      </c>
      <c r="AX27" s="60">
        <v>-67489375.539999992</v>
      </c>
      <c r="AY27" s="60">
        <v>-106750157.8</v>
      </c>
      <c r="AZ27" s="60">
        <v>-10657937.85</v>
      </c>
      <c r="BA27" s="60">
        <v>-96092219.950000003</v>
      </c>
      <c r="BB27" s="60">
        <v>0</v>
      </c>
      <c r="BC27" s="60">
        <v>0</v>
      </c>
      <c r="BD27" s="60">
        <v>39260782.260000005</v>
      </c>
      <c r="BE27" s="60">
        <v>14217242.619999999</v>
      </c>
      <c r="BF27" s="60">
        <v>25954039.66</v>
      </c>
      <c r="BG27" s="60">
        <v>1354811.68</v>
      </c>
      <c r="BH27" s="60">
        <v>24599227.98</v>
      </c>
      <c r="BI27" s="60">
        <v>0</v>
      </c>
      <c r="BJ27" s="60">
        <v>0</v>
      </c>
      <c r="BK27" s="60">
        <v>-11736797.040000001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-17092553.719999991</v>
      </c>
      <c r="BT27" s="60">
        <v>-14464505.51999999</v>
      </c>
      <c r="BU27" s="60">
        <v>-1837202.8499999999</v>
      </c>
      <c r="BV27" s="60">
        <v>-345460.89999999997</v>
      </c>
      <c r="BW27" s="60">
        <v>0</v>
      </c>
      <c r="BX27" s="60">
        <v>-326353.59999999998</v>
      </c>
      <c r="BY27" s="60">
        <v>-202055.43</v>
      </c>
      <c r="BZ27" s="60">
        <v>83024.58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-545102.67000000004</v>
      </c>
      <c r="CJ27" s="60">
        <v>-545102.67000000004</v>
      </c>
      <c r="CK27" s="60">
        <v>0</v>
      </c>
      <c r="CL27" s="60">
        <v>23261376.990000024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45586.029999996856</v>
      </c>
      <c r="E28" s="60">
        <v>45539.780000000261</v>
      </c>
      <c r="F28" s="60">
        <v>6142365.6299999999</v>
      </c>
      <c r="G28" s="60">
        <v>-6096825.8499999996</v>
      </c>
      <c r="H28" s="60">
        <v>0</v>
      </c>
      <c r="I28" s="60">
        <v>-8909.3900000001304</v>
      </c>
      <c r="J28" s="60">
        <v>-1399701.77</v>
      </c>
      <c r="K28" s="60">
        <v>-2392866.38</v>
      </c>
      <c r="L28" s="60">
        <v>993164.61</v>
      </c>
      <c r="M28" s="60">
        <v>1390792.38</v>
      </c>
      <c r="N28" s="60">
        <v>2371427.2599999998</v>
      </c>
      <c r="O28" s="60">
        <v>-980634.88</v>
      </c>
      <c r="P28" s="60">
        <v>0</v>
      </c>
      <c r="Q28" s="60">
        <v>0</v>
      </c>
      <c r="R28" s="60">
        <v>0</v>
      </c>
      <c r="S28" s="60">
        <v>-57174.020000003278</v>
      </c>
      <c r="T28" s="60">
        <v>-17007818.170000002</v>
      </c>
      <c r="U28" s="60">
        <v>-43047104.25</v>
      </c>
      <c r="V28" s="60">
        <v>26039286.079999998</v>
      </c>
      <c r="W28" s="60">
        <v>16950644.149999999</v>
      </c>
      <c r="X28" s="60">
        <v>42661419.509999998</v>
      </c>
      <c r="Y28" s="60">
        <v>-25710775.359999999</v>
      </c>
      <c r="Z28" s="60">
        <v>66129.66</v>
      </c>
      <c r="AA28" s="60">
        <v>30378.04</v>
      </c>
      <c r="AB28" s="60">
        <v>0</v>
      </c>
      <c r="AC28" s="60">
        <v>0</v>
      </c>
      <c r="AD28" s="60">
        <v>35751.620000000003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-40431.890000000014</v>
      </c>
      <c r="AO28" s="60">
        <v>0</v>
      </c>
      <c r="AP28" s="60">
        <v>0</v>
      </c>
      <c r="AQ28" s="60">
        <v>0</v>
      </c>
      <c r="AR28" s="60">
        <v>40431.890000000014</v>
      </c>
      <c r="AS28" s="60">
        <v>-515433.27000000014</v>
      </c>
      <c r="AT28" s="60">
        <v>27921.730000000003</v>
      </c>
      <c r="AU28" s="60">
        <v>27921.730000000003</v>
      </c>
      <c r="AV28" s="60">
        <v>0</v>
      </c>
      <c r="AW28" s="60">
        <v>-417240.44000000012</v>
      </c>
      <c r="AX28" s="60">
        <v>-418438.37000000011</v>
      </c>
      <c r="AY28" s="60">
        <v>-2593534.0300000003</v>
      </c>
      <c r="AZ28" s="60">
        <v>0</v>
      </c>
      <c r="BA28" s="60">
        <v>-3117290.6</v>
      </c>
      <c r="BB28" s="60">
        <v>0</v>
      </c>
      <c r="BC28" s="60">
        <v>523756.57</v>
      </c>
      <c r="BD28" s="60">
        <v>2175095.66</v>
      </c>
      <c r="BE28" s="60">
        <v>1197.93</v>
      </c>
      <c r="BF28" s="60">
        <v>-302.77000000000004</v>
      </c>
      <c r="BG28" s="60">
        <v>0</v>
      </c>
      <c r="BH28" s="60">
        <v>-363.91</v>
      </c>
      <c r="BI28" s="60">
        <v>0</v>
      </c>
      <c r="BJ28" s="60">
        <v>61.14</v>
      </c>
      <c r="BK28" s="60">
        <v>1500.7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-126114.56</v>
      </c>
      <c r="BT28" s="60">
        <v>-16165.41</v>
      </c>
      <c r="BU28" s="60">
        <v>-223160.03</v>
      </c>
      <c r="BV28" s="60">
        <v>-67343.67</v>
      </c>
      <c r="BW28" s="60">
        <v>0</v>
      </c>
      <c r="BX28" s="60">
        <v>-1096.93</v>
      </c>
      <c r="BY28" s="60">
        <v>-42445.13</v>
      </c>
      <c r="BZ28" s="60">
        <v>224096.61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-469847.24000000325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153660060.54942298</v>
      </c>
      <c r="E29" s="60">
        <v>82751650.559999943</v>
      </c>
      <c r="F29" s="60">
        <v>377882973.16999996</v>
      </c>
      <c r="G29" s="60">
        <v>-295131322.61000001</v>
      </c>
      <c r="H29" s="60">
        <v>0</v>
      </c>
      <c r="I29" s="60">
        <v>744350.67999994755</v>
      </c>
      <c r="J29" s="60">
        <v>-2050490.6099998355</v>
      </c>
      <c r="K29" s="60">
        <v>-377037453.96999985</v>
      </c>
      <c r="L29" s="60">
        <v>374986963.36000001</v>
      </c>
      <c r="M29" s="60">
        <v>2794841.289999783</v>
      </c>
      <c r="N29" s="60">
        <v>277870063.62999976</v>
      </c>
      <c r="O29" s="60">
        <v>-275075222.33999997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69364558.089423046</v>
      </c>
      <c r="AA29" s="60">
        <v>69364558.089423046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147332.42000000039</v>
      </c>
      <c r="AK29" s="60">
        <v>147332.42000000039</v>
      </c>
      <c r="AL29" s="60">
        <v>0</v>
      </c>
      <c r="AM29" s="60">
        <v>652168.8000000316</v>
      </c>
      <c r="AN29" s="60">
        <v>41909995.780000001</v>
      </c>
      <c r="AO29" s="60">
        <v>-41257781.60999997</v>
      </c>
      <c r="AP29" s="60">
        <v>0</v>
      </c>
      <c r="AQ29" s="60">
        <v>0</v>
      </c>
      <c r="AR29" s="60">
        <v>-45.369999999999891</v>
      </c>
      <c r="AS29" s="60">
        <v>-66855964.624723867</v>
      </c>
      <c r="AT29" s="60">
        <v>-1872048.2400000095</v>
      </c>
      <c r="AU29" s="60">
        <v>-74569050.790000007</v>
      </c>
      <c r="AV29" s="60">
        <v>72697002.549999997</v>
      </c>
      <c r="AW29" s="60">
        <v>-37994869.790000111</v>
      </c>
      <c r="AX29" s="60">
        <v>-44865752.420000017</v>
      </c>
      <c r="AY29" s="60">
        <v>-275238794.94</v>
      </c>
      <c r="AZ29" s="60">
        <v>-278271542.40000004</v>
      </c>
      <c r="BA29" s="60">
        <v>-52550918.329999998</v>
      </c>
      <c r="BB29" s="60">
        <v>0</v>
      </c>
      <c r="BC29" s="60">
        <v>55583665.789999999</v>
      </c>
      <c r="BD29" s="60">
        <v>230373042.51999998</v>
      </c>
      <c r="BE29" s="60">
        <v>6870882.6299999058</v>
      </c>
      <c r="BF29" s="60">
        <v>224590076.36999989</v>
      </c>
      <c r="BG29" s="60">
        <v>230037680.11999989</v>
      </c>
      <c r="BH29" s="60">
        <v>39907702.170000002</v>
      </c>
      <c r="BI29" s="60">
        <v>0</v>
      </c>
      <c r="BJ29" s="60">
        <v>-45355305.920000002</v>
      </c>
      <c r="BK29" s="60">
        <v>-217719193.73999998</v>
      </c>
      <c r="BL29" s="60">
        <v>0</v>
      </c>
      <c r="BM29" s="60">
        <v>0</v>
      </c>
      <c r="BN29" s="60">
        <v>0</v>
      </c>
      <c r="BO29" s="60">
        <v>-7609693.8300000001</v>
      </c>
      <c r="BP29" s="60">
        <v>-7609693.8300000001</v>
      </c>
      <c r="BQ29" s="60">
        <v>0</v>
      </c>
      <c r="BR29" s="60">
        <v>0</v>
      </c>
      <c r="BS29" s="60">
        <v>-19379352.764723744</v>
      </c>
      <c r="BT29" s="60">
        <v>-27034900.659999978</v>
      </c>
      <c r="BU29" s="60">
        <v>-7171372.3676116578</v>
      </c>
      <c r="BV29" s="60">
        <v>-881512.03969679819</v>
      </c>
      <c r="BW29" s="60">
        <v>0</v>
      </c>
      <c r="BX29" s="60">
        <v>-1937366.9893734101</v>
      </c>
      <c r="BY29" s="60">
        <v>-1980975.4655037012</v>
      </c>
      <c r="BZ29" s="60">
        <v>19566876.770000033</v>
      </c>
      <c r="CA29" s="60">
        <v>59897.987461765435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86804095.924699113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570974.87000000011</v>
      </c>
      <c r="E30" s="60">
        <v>479370.37999999989</v>
      </c>
      <c r="F30" s="60">
        <v>2219965.92</v>
      </c>
      <c r="G30" s="60">
        <v>-1740595.54</v>
      </c>
      <c r="H30" s="60">
        <v>0</v>
      </c>
      <c r="I30" s="60">
        <v>91604.490000000224</v>
      </c>
      <c r="J30" s="60">
        <v>59209.080000000075</v>
      </c>
      <c r="K30" s="60">
        <v>-2699386.17</v>
      </c>
      <c r="L30" s="60">
        <v>2758595.25</v>
      </c>
      <c r="M30" s="60">
        <v>32395.410000000149</v>
      </c>
      <c r="N30" s="60">
        <v>2196880.4300000002</v>
      </c>
      <c r="O30" s="60">
        <v>-2164485.02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233303.64</v>
      </c>
      <c r="AT30" s="60">
        <v>-1100</v>
      </c>
      <c r="AU30" s="60">
        <v>-22000</v>
      </c>
      <c r="AV30" s="60">
        <v>20900</v>
      </c>
      <c r="AW30" s="60">
        <v>24483.180000000022</v>
      </c>
      <c r="AX30" s="60">
        <v>158540.42000000001</v>
      </c>
      <c r="AY30" s="60">
        <v>-4488.75</v>
      </c>
      <c r="AZ30" s="60">
        <v>0</v>
      </c>
      <c r="BA30" s="60">
        <v>-4637.07</v>
      </c>
      <c r="BB30" s="60">
        <v>0</v>
      </c>
      <c r="BC30" s="60">
        <v>148.32</v>
      </c>
      <c r="BD30" s="60">
        <v>163029.17000000001</v>
      </c>
      <c r="BE30" s="60">
        <v>-134057.24</v>
      </c>
      <c r="BF30" s="60">
        <v>3778.35</v>
      </c>
      <c r="BG30" s="60">
        <v>0</v>
      </c>
      <c r="BH30" s="60">
        <v>3903.2</v>
      </c>
      <c r="BI30" s="60">
        <v>0</v>
      </c>
      <c r="BJ30" s="60">
        <v>-124.85</v>
      </c>
      <c r="BK30" s="60">
        <v>-137835.59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209920.46</v>
      </c>
      <c r="BT30" s="60">
        <v>-166003.67000000001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375924.13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804278.51000000013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29405015.949561685</v>
      </c>
      <c r="E31" s="60">
        <v>22255932.040000021</v>
      </c>
      <c r="F31" s="60">
        <v>148256674.49000001</v>
      </c>
      <c r="G31" s="60">
        <v>-126000742.44999999</v>
      </c>
      <c r="H31" s="60">
        <v>0</v>
      </c>
      <c r="I31" s="60">
        <v>-6912789.4700000137</v>
      </c>
      <c r="J31" s="60">
        <v>-8321350.0100000203</v>
      </c>
      <c r="K31" s="60">
        <v>-139837476.20000002</v>
      </c>
      <c r="L31" s="60">
        <v>131516126.19</v>
      </c>
      <c r="M31" s="60">
        <v>1408560.5400000066</v>
      </c>
      <c r="N31" s="60">
        <v>114418782.68000001</v>
      </c>
      <c r="O31" s="60">
        <v>-113010222.14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14061873.379561676</v>
      </c>
      <c r="AA31" s="60">
        <v>14061873.379561676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-469434.28</v>
      </c>
      <c r="AO31" s="60">
        <v>460599.29</v>
      </c>
      <c r="AP31" s="60">
        <v>0</v>
      </c>
      <c r="AQ31" s="60">
        <v>0</v>
      </c>
      <c r="AR31" s="60">
        <v>8834.9900000000489</v>
      </c>
      <c r="AS31" s="60">
        <v>-6924521.7674913825</v>
      </c>
      <c r="AT31" s="60">
        <v>-1833927.6999999993</v>
      </c>
      <c r="AU31" s="60">
        <v>-30077529.68</v>
      </c>
      <c r="AV31" s="60">
        <v>28243601.98</v>
      </c>
      <c r="AW31" s="60">
        <v>-7832619.1299999952</v>
      </c>
      <c r="AX31" s="60">
        <v>-54333331.969999999</v>
      </c>
      <c r="AY31" s="60">
        <v>-235925224.19</v>
      </c>
      <c r="AZ31" s="60">
        <v>-184740176.17999998</v>
      </c>
      <c r="BA31" s="60">
        <v>-51185048.010000005</v>
      </c>
      <c r="BB31" s="60">
        <v>0</v>
      </c>
      <c r="BC31" s="60">
        <v>0</v>
      </c>
      <c r="BD31" s="60">
        <v>181591892.22</v>
      </c>
      <c r="BE31" s="60">
        <v>46500712.840000004</v>
      </c>
      <c r="BF31" s="60">
        <v>222362970.77000001</v>
      </c>
      <c r="BG31" s="60">
        <v>176155302.68000001</v>
      </c>
      <c r="BH31" s="60">
        <v>46207668.089999996</v>
      </c>
      <c r="BI31" s="60">
        <v>0</v>
      </c>
      <c r="BJ31" s="60">
        <v>0</v>
      </c>
      <c r="BK31" s="60">
        <v>-175862257.93000001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3460171.102508612</v>
      </c>
      <c r="BT31" s="60">
        <v>-19603021.34</v>
      </c>
      <c r="BU31" s="60">
        <v>-2404202.9469313091</v>
      </c>
      <c r="BV31" s="60">
        <v>-1040929.6879978302</v>
      </c>
      <c r="BW31" s="60">
        <v>0</v>
      </c>
      <c r="BX31" s="60">
        <v>-289434.16256225185</v>
      </c>
      <c r="BY31" s="60">
        <v>0</v>
      </c>
      <c r="BZ31" s="60">
        <v>26797759.240000002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-718146.03999999992</v>
      </c>
      <c r="CJ31" s="60">
        <v>-718146.03999999992</v>
      </c>
      <c r="CK31" s="60">
        <v>0</v>
      </c>
      <c r="CL31" s="60">
        <v>22480494.182070304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1883410.9693803452</v>
      </c>
      <c r="E32" s="60">
        <v>1005832.2800000003</v>
      </c>
      <c r="F32" s="60">
        <v>3015907.93</v>
      </c>
      <c r="G32" s="60">
        <v>-2010075.65</v>
      </c>
      <c r="H32" s="60">
        <v>0</v>
      </c>
      <c r="I32" s="60">
        <v>147915.12000000011</v>
      </c>
      <c r="J32" s="60">
        <v>178148.59000000032</v>
      </c>
      <c r="K32" s="60">
        <v>-3761379.28</v>
      </c>
      <c r="L32" s="60">
        <v>3939527.87</v>
      </c>
      <c r="M32" s="60">
        <v>-30233.470000000205</v>
      </c>
      <c r="N32" s="60">
        <v>2422707.75</v>
      </c>
      <c r="O32" s="60">
        <v>-2452941.2200000002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729663.56938034482</v>
      </c>
      <c r="AA32" s="60">
        <v>341831.09634617937</v>
      </c>
      <c r="AB32" s="60">
        <v>0</v>
      </c>
      <c r="AC32" s="60">
        <v>13032.127068661375</v>
      </c>
      <c r="AD32" s="60">
        <v>312756.69464594347</v>
      </c>
      <c r="AE32" s="60">
        <v>1366.6169667002825</v>
      </c>
      <c r="AF32" s="60">
        <v>0</v>
      </c>
      <c r="AG32" s="60">
        <v>60677.034352860319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-997956.55323800491</v>
      </c>
      <c r="AT32" s="60">
        <v>-125920.66999999998</v>
      </c>
      <c r="AU32" s="60">
        <v>-410549.1</v>
      </c>
      <c r="AV32" s="60">
        <v>284628.43</v>
      </c>
      <c r="AW32" s="60">
        <v>-342753.87999999977</v>
      </c>
      <c r="AX32" s="60">
        <v>-635965.67999999993</v>
      </c>
      <c r="AY32" s="60">
        <v>-1371431.71</v>
      </c>
      <c r="AZ32" s="60">
        <v>-1252620.44</v>
      </c>
      <c r="BA32" s="60">
        <v>-335158.15000000002</v>
      </c>
      <c r="BB32" s="60">
        <v>0</v>
      </c>
      <c r="BC32" s="60">
        <v>216346.88</v>
      </c>
      <c r="BD32" s="60">
        <v>735466.03</v>
      </c>
      <c r="BE32" s="60">
        <v>293211.80000000016</v>
      </c>
      <c r="BF32" s="60">
        <v>773110.90000000014</v>
      </c>
      <c r="BG32" s="60">
        <v>708082.57000000007</v>
      </c>
      <c r="BH32" s="60">
        <v>186988.57</v>
      </c>
      <c r="BI32" s="60">
        <v>0</v>
      </c>
      <c r="BJ32" s="60">
        <v>-121960.24</v>
      </c>
      <c r="BK32" s="60">
        <v>-479899.1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-529282.0032380051</v>
      </c>
      <c r="BT32" s="60">
        <v>-649934.34</v>
      </c>
      <c r="BU32" s="60">
        <v>-132772.15975009193</v>
      </c>
      <c r="BV32" s="60">
        <v>-115388.77667966903</v>
      </c>
      <c r="BW32" s="60">
        <v>0</v>
      </c>
      <c r="BX32" s="60">
        <v>-13992.883119070679</v>
      </c>
      <c r="BY32" s="60">
        <v>-21901.873689173433</v>
      </c>
      <c r="BZ32" s="60">
        <v>404708.03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885454.41614234028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85967.078505067882</v>
      </c>
      <c r="E33" s="60">
        <v>67017.440000000002</v>
      </c>
      <c r="F33" s="60">
        <v>67627.06</v>
      </c>
      <c r="G33" s="60">
        <v>-609.62</v>
      </c>
      <c r="H33" s="60">
        <v>0</v>
      </c>
      <c r="I33" s="60">
        <v>-41447.360000000001</v>
      </c>
      <c r="J33" s="60">
        <v>-41889.01</v>
      </c>
      <c r="K33" s="60">
        <v>-43114.670000000006</v>
      </c>
      <c r="L33" s="60">
        <v>1225.6600000000001</v>
      </c>
      <c r="M33" s="60">
        <v>441.65000000000009</v>
      </c>
      <c r="N33" s="60">
        <v>583.44000000000005</v>
      </c>
      <c r="O33" s="60">
        <v>-141.79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60396.998505067888</v>
      </c>
      <c r="AA33" s="60">
        <v>60396.998505067888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-25274.031434712553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-25743.801434712554</v>
      </c>
      <c r="BT33" s="60">
        <v>-12750.490000000002</v>
      </c>
      <c r="BU33" s="60">
        <v>-7912.906955941452</v>
      </c>
      <c r="BV33" s="60">
        <v>-4355.842666286233</v>
      </c>
      <c r="BW33" s="60">
        <v>0</v>
      </c>
      <c r="BX33" s="60">
        <v>-223.21361558120844</v>
      </c>
      <c r="BY33" s="60">
        <v>-551.74819690365916</v>
      </c>
      <c r="BZ33" s="60">
        <v>50.399999999999977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469.77</v>
      </c>
      <c r="CJ33" s="60">
        <v>469.77</v>
      </c>
      <c r="CK33" s="60">
        <v>0</v>
      </c>
      <c r="CL33" s="60">
        <v>60693.047070355329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36424818.119661495</v>
      </c>
      <c r="E34" s="60">
        <v>44883165.110000074</v>
      </c>
      <c r="F34" s="60">
        <v>377289682.07000005</v>
      </c>
      <c r="G34" s="60">
        <v>-332406516.95999998</v>
      </c>
      <c r="H34" s="60">
        <v>0</v>
      </c>
      <c r="I34" s="60">
        <v>-18047140.62000002</v>
      </c>
      <c r="J34" s="60">
        <v>-131362977.70000008</v>
      </c>
      <c r="K34" s="60">
        <v>-245803713.12000006</v>
      </c>
      <c r="L34" s="60">
        <v>114440735.41999999</v>
      </c>
      <c r="M34" s="60">
        <v>113315837.08000006</v>
      </c>
      <c r="N34" s="60">
        <v>206011552.82000005</v>
      </c>
      <c r="O34" s="60">
        <v>-92695715.739999995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9588793.6296614408</v>
      </c>
      <c r="AA34" s="60">
        <v>5400401.3302220851</v>
      </c>
      <c r="AB34" s="60">
        <v>0</v>
      </c>
      <c r="AC34" s="60">
        <v>4188392.2994393548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-12820226.335827198</v>
      </c>
      <c r="AT34" s="60">
        <v>0</v>
      </c>
      <c r="AU34" s="60">
        <v>0</v>
      </c>
      <c r="AV34" s="60">
        <v>0</v>
      </c>
      <c r="AW34" s="60">
        <v>-34730.959999999381</v>
      </c>
      <c r="AX34" s="60">
        <v>-34730.959999999381</v>
      </c>
      <c r="AY34" s="60">
        <v>-654907.56999999937</v>
      </c>
      <c r="AZ34" s="60">
        <v>-653917.21629945585</v>
      </c>
      <c r="BA34" s="60">
        <v>-990.35370054353336</v>
      </c>
      <c r="BB34" s="60">
        <v>0</v>
      </c>
      <c r="BC34" s="60">
        <v>0</v>
      </c>
      <c r="BD34" s="60">
        <v>620176.61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-6282393.6599999983</v>
      </c>
      <c r="BP34" s="60">
        <v>-6282393.6599999983</v>
      </c>
      <c r="BQ34" s="60">
        <v>0</v>
      </c>
      <c r="BR34" s="60">
        <v>0</v>
      </c>
      <c r="BS34" s="60">
        <v>-6503101.7158271996</v>
      </c>
      <c r="BT34" s="60">
        <v>-6805225.2499999991</v>
      </c>
      <c r="BU34" s="60">
        <v>-6772514.2995131882</v>
      </c>
      <c r="BV34" s="60">
        <v>-1107193.3253649203</v>
      </c>
      <c r="BW34" s="60">
        <v>0</v>
      </c>
      <c r="BX34" s="60">
        <v>-2148.3764483800405</v>
      </c>
      <c r="BY34" s="60">
        <v>-340945.73745711503</v>
      </c>
      <c r="BZ34" s="60">
        <v>8533134.5399999991</v>
      </c>
      <c r="CA34" s="60">
        <v>-8209.2670435953969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23604591.783834297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624986.82239839807</v>
      </c>
      <c r="E37" s="60">
        <v>271635.54000000004</v>
      </c>
      <c r="F37" s="60">
        <v>6250066.3899999997</v>
      </c>
      <c r="G37" s="60">
        <v>-5978430.8499999996</v>
      </c>
      <c r="H37" s="60">
        <v>0</v>
      </c>
      <c r="I37" s="60">
        <v>133859.79000000027</v>
      </c>
      <c r="J37" s="60">
        <v>-513992.55999999959</v>
      </c>
      <c r="K37" s="60">
        <v>-4432211.0999999996</v>
      </c>
      <c r="L37" s="60">
        <v>3918218.54</v>
      </c>
      <c r="M37" s="60">
        <v>647852.34999999986</v>
      </c>
      <c r="N37" s="60">
        <v>2622813.5499999998</v>
      </c>
      <c r="O37" s="60">
        <v>-1974961.2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219491.49239839782</v>
      </c>
      <c r="AA37" s="60">
        <v>219491.49239839782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-1031888.9904633767</v>
      </c>
      <c r="AT37" s="60">
        <v>-1248944.27</v>
      </c>
      <c r="AU37" s="60">
        <v>-1248944.27</v>
      </c>
      <c r="AV37" s="60">
        <v>0</v>
      </c>
      <c r="AW37" s="60">
        <v>1060662.1600000001</v>
      </c>
      <c r="AX37" s="60">
        <v>1060662.1600000001</v>
      </c>
      <c r="AY37" s="60">
        <v>-361378.74</v>
      </c>
      <c r="AZ37" s="60">
        <v>-166755.47</v>
      </c>
      <c r="BA37" s="60">
        <v>-267602.65000000002</v>
      </c>
      <c r="BB37" s="60">
        <v>0</v>
      </c>
      <c r="BC37" s="60">
        <v>72979.38</v>
      </c>
      <c r="BD37" s="60">
        <v>1422040.9000000001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-843606.88046337687</v>
      </c>
      <c r="BT37" s="60">
        <v>-574629.99</v>
      </c>
      <c r="BU37" s="60">
        <v>-307203.41275072482</v>
      </c>
      <c r="BV37" s="60">
        <v>-12737.216511904378</v>
      </c>
      <c r="BW37" s="60">
        <v>0</v>
      </c>
      <c r="BX37" s="60">
        <v>-34680.863381907569</v>
      </c>
      <c r="BY37" s="60">
        <v>-92763.219945174045</v>
      </c>
      <c r="BZ37" s="60">
        <v>159186.84</v>
      </c>
      <c r="CA37" s="60">
        <v>19220.982126333962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-406902.16806497867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1045159.800562</v>
      </c>
      <c r="E39" s="60">
        <v>659226.66999999993</v>
      </c>
      <c r="F39" s="60">
        <v>6944258.5700000003</v>
      </c>
      <c r="G39" s="60">
        <v>-6285031.9000000004</v>
      </c>
      <c r="H39" s="60">
        <v>0</v>
      </c>
      <c r="I39" s="60">
        <v>-542910.29</v>
      </c>
      <c r="J39" s="60">
        <v>-5360946.7699999996</v>
      </c>
      <c r="K39" s="60">
        <v>-5495423.7999999998</v>
      </c>
      <c r="L39" s="60">
        <v>134477.03</v>
      </c>
      <c r="M39" s="60">
        <v>4818036.4799999995</v>
      </c>
      <c r="N39" s="60">
        <v>4934745.3</v>
      </c>
      <c r="O39" s="60">
        <v>-116708.82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928843.42056200013</v>
      </c>
      <c r="AA39" s="60">
        <v>1027449.5618460001</v>
      </c>
      <c r="AB39" s="60">
        <v>92374.921543000004</v>
      </c>
      <c r="AC39" s="60">
        <v>-203385.67152900001</v>
      </c>
      <c r="AD39" s="60">
        <v>6915.5303050000002</v>
      </c>
      <c r="AE39" s="60">
        <v>0</v>
      </c>
      <c r="AF39" s="60">
        <v>5489.0783970000002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212117.28999998869</v>
      </c>
      <c r="AT39" s="60">
        <v>0</v>
      </c>
      <c r="AU39" s="60">
        <v>-284121.28000000003</v>
      </c>
      <c r="AV39" s="60">
        <v>284121.28000000003</v>
      </c>
      <c r="AW39" s="60">
        <v>99750.339999988675</v>
      </c>
      <c r="AX39" s="60">
        <v>57369.479999996722</v>
      </c>
      <c r="AY39" s="60">
        <v>-50918251.900000006</v>
      </c>
      <c r="AZ39" s="60">
        <v>-52593119.710000001</v>
      </c>
      <c r="BA39" s="60">
        <v>-8607923.5299999993</v>
      </c>
      <c r="BB39" s="60">
        <v>0</v>
      </c>
      <c r="BC39" s="60">
        <v>10282791.34</v>
      </c>
      <c r="BD39" s="60">
        <v>50975621.380000003</v>
      </c>
      <c r="BE39" s="60">
        <v>42380.859999991953</v>
      </c>
      <c r="BF39" s="60">
        <v>50953298.919999994</v>
      </c>
      <c r="BG39" s="60">
        <v>52592925.689999998</v>
      </c>
      <c r="BH39" s="60">
        <v>8426803.4700000007</v>
      </c>
      <c r="BI39" s="60">
        <v>0</v>
      </c>
      <c r="BJ39" s="60">
        <v>-10066430.24</v>
      </c>
      <c r="BK39" s="60">
        <v>-50910918.060000002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112366.95000000001</v>
      </c>
      <c r="BT39" s="60">
        <v>-181879.75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294246.7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1257277.0905619888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139522.40000000005</v>
      </c>
      <c r="E40" s="60">
        <v>166364.75000000006</v>
      </c>
      <c r="F40" s="60">
        <v>330628.60000000003</v>
      </c>
      <c r="G40" s="60">
        <v>-164263.84999999998</v>
      </c>
      <c r="H40" s="60">
        <v>0</v>
      </c>
      <c r="I40" s="60">
        <v>-78820.87</v>
      </c>
      <c r="J40" s="60">
        <v>13845.359999999986</v>
      </c>
      <c r="K40" s="60">
        <v>-459632.89</v>
      </c>
      <c r="L40" s="60">
        <v>473478.25</v>
      </c>
      <c r="M40" s="60">
        <v>-92666.229999999981</v>
      </c>
      <c r="N40" s="60">
        <v>304261.5</v>
      </c>
      <c r="O40" s="60">
        <v>-396927.73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51978.52</v>
      </c>
      <c r="AA40" s="60">
        <v>34887.919999999998</v>
      </c>
      <c r="AB40" s="60">
        <v>2494.64</v>
      </c>
      <c r="AC40" s="60">
        <v>14595.960000000001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-62928.400000000009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-15091.010000000002</v>
      </c>
      <c r="BP40" s="60">
        <v>-15091.010000000002</v>
      </c>
      <c r="BQ40" s="60">
        <v>0</v>
      </c>
      <c r="BR40" s="60">
        <v>0</v>
      </c>
      <c r="BS40" s="60">
        <v>-47837.390000000007</v>
      </c>
      <c r="BT40" s="60">
        <v>-66408.160000000003</v>
      </c>
      <c r="BU40" s="60">
        <v>-15648.38</v>
      </c>
      <c r="BV40" s="60">
        <v>-10931.28</v>
      </c>
      <c r="BW40" s="60">
        <v>0</v>
      </c>
      <c r="BX40" s="60">
        <v>-2694.47</v>
      </c>
      <c r="BY40" s="60">
        <v>-1125.77</v>
      </c>
      <c r="BZ40" s="60">
        <v>48970.670000000006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76594.000000000044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174780.58999999939</v>
      </c>
      <c r="E41" s="60">
        <v>4069.8099999993747</v>
      </c>
      <c r="F41" s="60">
        <v>8496.2599999993745</v>
      </c>
      <c r="G41" s="60">
        <v>-4426.45</v>
      </c>
      <c r="H41" s="60">
        <v>0</v>
      </c>
      <c r="I41" s="60">
        <v>158663.06</v>
      </c>
      <c r="J41" s="60">
        <v>273805.06</v>
      </c>
      <c r="K41" s="60">
        <v>-53285.05</v>
      </c>
      <c r="L41" s="60">
        <v>327090.11</v>
      </c>
      <c r="M41" s="60">
        <v>-115142</v>
      </c>
      <c r="N41" s="60">
        <v>28358.34</v>
      </c>
      <c r="O41" s="60">
        <v>-143500.34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12047.720000000001</v>
      </c>
      <c r="AN41" s="60">
        <v>0</v>
      </c>
      <c r="AO41" s="60">
        <v>0</v>
      </c>
      <c r="AP41" s="60">
        <v>0</v>
      </c>
      <c r="AQ41" s="60">
        <v>0</v>
      </c>
      <c r="AR41" s="60">
        <v>12047.720000000001</v>
      </c>
      <c r="AS41" s="60">
        <v>-9266024.6500000004</v>
      </c>
      <c r="AT41" s="60">
        <v>-25639.599999999999</v>
      </c>
      <c r="AU41" s="60">
        <v>-42732.639999999999</v>
      </c>
      <c r="AV41" s="60">
        <v>17093.04</v>
      </c>
      <c r="AW41" s="60">
        <v>-23557.219999999972</v>
      </c>
      <c r="AX41" s="60">
        <v>-41730.159999999974</v>
      </c>
      <c r="AY41" s="60">
        <v>-179510.90999999997</v>
      </c>
      <c r="AZ41" s="60">
        <v>0</v>
      </c>
      <c r="BA41" s="60">
        <v>-199094.52</v>
      </c>
      <c r="BB41" s="60">
        <v>0</v>
      </c>
      <c r="BC41" s="60">
        <v>19583.61</v>
      </c>
      <c r="BD41" s="60">
        <v>137780.75</v>
      </c>
      <c r="BE41" s="60">
        <v>18172.940000000002</v>
      </c>
      <c r="BF41" s="60">
        <v>75791.240000000005</v>
      </c>
      <c r="BG41" s="60">
        <v>0</v>
      </c>
      <c r="BH41" s="60">
        <v>84059.63</v>
      </c>
      <c r="BI41" s="60">
        <v>0</v>
      </c>
      <c r="BJ41" s="60">
        <v>-8268.39</v>
      </c>
      <c r="BK41" s="60">
        <v>-57618.3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-9216827.8300000001</v>
      </c>
      <c r="BT41" s="60">
        <v>-101196.77</v>
      </c>
      <c r="BU41" s="60">
        <v>-5178776.68</v>
      </c>
      <c r="BV41" s="60">
        <v>-1687928.58</v>
      </c>
      <c r="BW41" s="60">
        <v>0</v>
      </c>
      <c r="BX41" s="60">
        <v>-1426156.68</v>
      </c>
      <c r="BY41" s="60">
        <v>-854411.56</v>
      </c>
      <c r="BZ41" s="60">
        <v>31642.439999999995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-9091244.0600000005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169.36445775692431</v>
      </c>
      <c r="E42" s="60">
        <v>86.02</v>
      </c>
      <c r="F42" s="60">
        <v>86.02</v>
      </c>
      <c r="G42" s="60">
        <v>0</v>
      </c>
      <c r="H42" s="60">
        <v>0</v>
      </c>
      <c r="I42" s="60">
        <v>-22.260000000000005</v>
      </c>
      <c r="J42" s="60">
        <v>-22.260000000000005</v>
      </c>
      <c r="K42" s="60">
        <v>-95.75</v>
      </c>
      <c r="L42" s="60">
        <v>73.489999999999995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105.60445775692433</v>
      </c>
      <c r="AA42" s="60">
        <v>62.949733777687499</v>
      </c>
      <c r="AB42" s="60">
        <v>40.266766306269496</v>
      </c>
      <c r="AC42" s="60">
        <v>2.1972546873694707</v>
      </c>
      <c r="AD42" s="60">
        <v>0.19070298559788201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-2193.2417580702308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-2190.561758070231</v>
      </c>
      <c r="BT42" s="60">
        <v>-19.88000000000001</v>
      </c>
      <c r="BU42" s="60">
        <v>-1180.6263321748727</v>
      </c>
      <c r="BV42" s="60">
        <v>-823.49782352944749</v>
      </c>
      <c r="BW42" s="60">
        <v>0</v>
      </c>
      <c r="BX42" s="60">
        <v>-93.717481052955634</v>
      </c>
      <c r="BY42" s="60">
        <v>-72.840121312954906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-2.68</v>
      </c>
      <c r="CJ42" s="60">
        <v>-2.68</v>
      </c>
      <c r="CK42" s="60">
        <v>0</v>
      </c>
      <c r="CL42" s="60">
        <v>-2023.8773003133065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10819.33</v>
      </c>
      <c r="E43" s="60">
        <v>-199.63</v>
      </c>
      <c r="F43" s="60">
        <v>-199.63</v>
      </c>
      <c r="G43" s="60">
        <v>0</v>
      </c>
      <c r="H43" s="60">
        <v>0</v>
      </c>
      <c r="I43" s="60">
        <v>11018.96</v>
      </c>
      <c r="J43" s="60">
        <v>11018.96</v>
      </c>
      <c r="K43" s="60">
        <v>0</v>
      </c>
      <c r="L43" s="60">
        <v>11018.96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32965.341973349947</v>
      </c>
      <c r="AT43" s="60">
        <v>0</v>
      </c>
      <c r="AU43" s="60">
        <v>0</v>
      </c>
      <c r="AV43" s="60">
        <v>0</v>
      </c>
      <c r="AW43" s="60">
        <v>228263.68999999994</v>
      </c>
      <c r="AX43" s="60">
        <v>2882155.83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2882155.83</v>
      </c>
      <c r="BE43" s="60">
        <v>-2653892.14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-2653892.14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-195298.34802665</v>
      </c>
      <c r="BT43" s="60">
        <v>-1605.69</v>
      </c>
      <c r="BU43" s="60">
        <v>-136184.94022125041</v>
      </c>
      <c r="BV43" s="60">
        <v>-54222.278173553692</v>
      </c>
      <c r="BW43" s="60">
        <v>0</v>
      </c>
      <c r="BX43" s="60">
        <v>-457.55886004428464</v>
      </c>
      <c r="BY43" s="60">
        <v>-2827.8807718016174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43784.671973349949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464334.51233029977</v>
      </c>
      <c r="E44" s="60">
        <v>38869.990000000005</v>
      </c>
      <c r="F44" s="60">
        <v>38869.780000000006</v>
      </c>
      <c r="G44" s="60">
        <v>0.21</v>
      </c>
      <c r="H44" s="60">
        <v>0</v>
      </c>
      <c r="I44" s="60">
        <v>-19807.95</v>
      </c>
      <c r="J44" s="60">
        <v>-19357.21</v>
      </c>
      <c r="K44" s="60">
        <v>-25366.94</v>
      </c>
      <c r="L44" s="60">
        <v>6009.7300000000005</v>
      </c>
      <c r="M44" s="60">
        <v>-450.73999999999995</v>
      </c>
      <c r="N44" s="60">
        <v>202.95</v>
      </c>
      <c r="O44" s="60">
        <v>-653.68999999999994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445272.47233029979</v>
      </c>
      <c r="AA44" s="60">
        <v>345143.75072667463</v>
      </c>
      <c r="AB44" s="60">
        <v>0</v>
      </c>
      <c r="AC44" s="60">
        <v>0</v>
      </c>
      <c r="AD44" s="60">
        <v>5228.3489778616258</v>
      </c>
      <c r="AE44" s="60">
        <v>0</v>
      </c>
      <c r="AF44" s="60">
        <v>0</v>
      </c>
      <c r="AG44" s="60">
        <v>0</v>
      </c>
      <c r="AH44" s="60">
        <v>0</v>
      </c>
      <c r="AI44" s="60">
        <v>94900.372625763499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-179961.49344510946</v>
      </c>
      <c r="AT44" s="60">
        <v>0</v>
      </c>
      <c r="AU44" s="60">
        <v>0</v>
      </c>
      <c r="AV44" s="60">
        <v>0</v>
      </c>
      <c r="AW44" s="60">
        <v>193</v>
      </c>
      <c r="AX44" s="60">
        <v>193</v>
      </c>
      <c r="AY44" s="60">
        <v>-3121</v>
      </c>
      <c r="AZ44" s="60">
        <v>0</v>
      </c>
      <c r="BA44" s="60">
        <v>-3751</v>
      </c>
      <c r="BB44" s="60">
        <v>0</v>
      </c>
      <c r="BC44" s="60">
        <v>630</v>
      </c>
      <c r="BD44" s="60">
        <v>3314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-180154.49344510946</v>
      </c>
      <c r="BT44" s="60">
        <v>-3448.2599999999993</v>
      </c>
      <c r="BU44" s="60">
        <v>-93777.588297690105</v>
      </c>
      <c r="BV44" s="60">
        <v>-71799.841509570469</v>
      </c>
      <c r="BW44" s="60">
        <v>0</v>
      </c>
      <c r="BX44" s="60">
        <v>-562.29992830567915</v>
      </c>
      <c r="BY44" s="60">
        <v>-10667.913709543211</v>
      </c>
      <c r="BZ44" s="60">
        <v>101.41000000000003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284373.01888519031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1155265.02</v>
      </c>
      <c r="E45" s="60">
        <v>435500.37</v>
      </c>
      <c r="F45" s="60">
        <v>435500.37</v>
      </c>
      <c r="G45" s="60">
        <v>0</v>
      </c>
      <c r="H45" s="60">
        <v>0</v>
      </c>
      <c r="I45" s="60">
        <v>445336.92000000004</v>
      </c>
      <c r="J45" s="60">
        <v>445336.92000000004</v>
      </c>
      <c r="K45" s="60">
        <v>-531857.36</v>
      </c>
      <c r="L45" s="60">
        <v>977194.28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274427.73000000004</v>
      </c>
      <c r="AA45" s="60">
        <v>24136.82</v>
      </c>
      <c r="AB45" s="60">
        <v>0</v>
      </c>
      <c r="AC45" s="60">
        <v>229973.09</v>
      </c>
      <c r="AD45" s="60">
        <v>20231.04</v>
      </c>
      <c r="AE45" s="60">
        <v>0</v>
      </c>
      <c r="AF45" s="60">
        <v>0</v>
      </c>
      <c r="AG45" s="60">
        <v>0</v>
      </c>
      <c r="AH45" s="60">
        <v>86.78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-572536.68478609563</v>
      </c>
      <c r="AT45" s="60">
        <v>0</v>
      </c>
      <c r="AU45" s="60">
        <v>0</v>
      </c>
      <c r="AV45" s="60">
        <v>0</v>
      </c>
      <c r="AW45" s="60">
        <v>-373711.38</v>
      </c>
      <c r="AX45" s="60">
        <v>-373711.38</v>
      </c>
      <c r="AY45" s="60">
        <v>-940886.78</v>
      </c>
      <c r="AZ45" s="60">
        <v>-56878</v>
      </c>
      <c r="BA45" s="60">
        <v>-986654.12</v>
      </c>
      <c r="BB45" s="60">
        <v>0</v>
      </c>
      <c r="BC45" s="60">
        <v>102645.34</v>
      </c>
      <c r="BD45" s="60">
        <v>567175.4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-198825.30478609563</v>
      </c>
      <c r="BT45" s="60">
        <v>-156237.85999999999</v>
      </c>
      <c r="BU45" s="60">
        <v>-17929.591470681531</v>
      </c>
      <c r="BV45" s="60">
        <v>-1558.6968596274451</v>
      </c>
      <c r="BW45" s="60">
        <v>0</v>
      </c>
      <c r="BX45" s="60">
        <v>-7386.868363008447</v>
      </c>
      <c r="BY45" s="60">
        <v>-11333.003762171251</v>
      </c>
      <c r="BZ45" s="60">
        <v>0</v>
      </c>
      <c r="CA45" s="60">
        <v>-4379.2843306069599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582728.33521390439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-37.980000000000004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-37.980000000000004</v>
      </c>
      <c r="BT48" s="60">
        <v>0</v>
      </c>
      <c r="BU48" s="60">
        <v>-12.14</v>
      </c>
      <c r="BV48" s="60">
        <v>-20.84</v>
      </c>
      <c r="BW48" s="60">
        <v>0</v>
      </c>
      <c r="BX48" s="60">
        <v>-0.3</v>
      </c>
      <c r="BY48" s="60">
        <v>-4.7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-37.980000000000004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87141.640000000014</v>
      </c>
      <c r="E49" s="60">
        <v>78883.390000000014</v>
      </c>
      <c r="F49" s="60">
        <v>93640.71</v>
      </c>
      <c r="G49" s="60">
        <v>-14757.32</v>
      </c>
      <c r="H49" s="60">
        <v>0</v>
      </c>
      <c r="I49" s="60">
        <v>-5185.16</v>
      </c>
      <c r="J49" s="60">
        <v>-14788.86</v>
      </c>
      <c r="K49" s="60">
        <v>-87091.44</v>
      </c>
      <c r="L49" s="60">
        <v>72302.58</v>
      </c>
      <c r="M49" s="60">
        <v>9603.7000000000007</v>
      </c>
      <c r="N49" s="60">
        <v>12679.24</v>
      </c>
      <c r="O49" s="60">
        <v>-3075.54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13443.41</v>
      </c>
      <c r="AA49" s="60">
        <v>13001.33</v>
      </c>
      <c r="AB49" s="60">
        <v>0</v>
      </c>
      <c r="AC49" s="60">
        <v>0</v>
      </c>
      <c r="AD49" s="60">
        <v>442.08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-1155090.47</v>
      </c>
      <c r="AT49" s="60">
        <v>0</v>
      </c>
      <c r="AU49" s="60">
        <v>0</v>
      </c>
      <c r="AV49" s="60">
        <v>0</v>
      </c>
      <c r="AW49" s="60">
        <v>1958.3299999999995</v>
      </c>
      <c r="AX49" s="60">
        <v>2035.0599999999995</v>
      </c>
      <c r="AY49" s="60">
        <v>-5693.26</v>
      </c>
      <c r="AZ49" s="60">
        <v>0</v>
      </c>
      <c r="BA49" s="60">
        <v>-5693.26</v>
      </c>
      <c r="BB49" s="60">
        <v>0</v>
      </c>
      <c r="BC49" s="60">
        <v>0</v>
      </c>
      <c r="BD49" s="60">
        <v>7728.32</v>
      </c>
      <c r="BE49" s="60">
        <v>-76.730000000000018</v>
      </c>
      <c r="BF49" s="60">
        <v>133.22999999999999</v>
      </c>
      <c r="BG49" s="60">
        <v>0</v>
      </c>
      <c r="BH49" s="60">
        <v>133.22999999999999</v>
      </c>
      <c r="BI49" s="60">
        <v>0</v>
      </c>
      <c r="BJ49" s="60">
        <v>0</v>
      </c>
      <c r="BK49" s="60">
        <v>-209.96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-1156367.19</v>
      </c>
      <c r="BT49" s="60">
        <v>-25451.579999999998</v>
      </c>
      <c r="BU49" s="60">
        <v>-893187.13</v>
      </c>
      <c r="BV49" s="60">
        <v>-10981.78</v>
      </c>
      <c r="BW49" s="60">
        <v>0</v>
      </c>
      <c r="BX49" s="60">
        <v>-1298.48</v>
      </c>
      <c r="BY49" s="60">
        <v>-191651.11</v>
      </c>
      <c r="BZ49" s="60">
        <v>1806.54</v>
      </c>
      <c r="CA49" s="60">
        <v>-35603.65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-681.61</v>
      </c>
      <c r="CJ49" s="60">
        <v>-681.61</v>
      </c>
      <c r="CK49" s="60">
        <v>0</v>
      </c>
      <c r="CL49" s="60">
        <v>-1067948.83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16383700.810000002</v>
      </c>
      <c r="E50" s="60">
        <v>21390232.120000001</v>
      </c>
      <c r="F50" s="60">
        <v>50541179.43</v>
      </c>
      <c r="G50" s="60">
        <v>-29150947.309999999</v>
      </c>
      <c r="H50" s="60">
        <v>0</v>
      </c>
      <c r="I50" s="60">
        <v>-9161367.2799999975</v>
      </c>
      <c r="J50" s="60">
        <v>-23379732.439999998</v>
      </c>
      <c r="K50" s="60">
        <v>-31734532.949999999</v>
      </c>
      <c r="L50" s="60">
        <v>8354800.5100000007</v>
      </c>
      <c r="M50" s="60">
        <v>14218365.16</v>
      </c>
      <c r="N50" s="60">
        <v>17131183.359999999</v>
      </c>
      <c r="O50" s="60">
        <v>-2912818.2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4154835.9699999997</v>
      </c>
      <c r="AA50" s="60">
        <v>3271443.5</v>
      </c>
      <c r="AB50" s="60">
        <v>0</v>
      </c>
      <c r="AC50" s="60">
        <v>0</v>
      </c>
      <c r="AD50" s="60">
        <v>883392.47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-6116823.54</v>
      </c>
      <c r="AT50" s="60">
        <v>0</v>
      </c>
      <c r="AU50" s="60">
        <v>0</v>
      </c>
      <c r="AV50" s="60">
        <v>0</v>
      </c>
      <c r="AW50" s="60">
        <v>-110221.12999999993</v>
      </c>
      <c r="AX50" s="60">
        <v>-110224.17999999993</v>
      </c>
      <c r="AY50" s="60">
        <v>-1710289.1</v>
      </c>
      <c r="AZ50" s="60">
        <v>0</v>
      </c>
      <c r="BA50" s="60">
        <v>-2055676.96</v>
      </c>
      <c r="BB50" s="60">
        <v>0</v>
      </c>
      <c r="BC50" s="60">
        <v>345387.86</v>
      </c>
      <c r="BD50" s="60">
        <v>1600064.9200000002</v>
      </c>
      <c r="BE50" s="60">
        <v>3.05</v>
      </c>
      <c r="BF50" s="60">
        <v>7.7</v>
      </c>
      <c r="BG50" s="60">
        <v>0</v>
      </c>
      <c r="BH50" s="60">
        <v>9.25</v>
      </c>
      <c r="BI50" s="60">
        <v>0</v>
      </c>
      <c r="BJ50" s="60">
        <v>-1.55</v>
      </c>
      <c r="BK50" s="60">
        <v>-4.6500000000000004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-6006602.4100000001</v>
      </c>
      <c r="BT50" s="60">
        <v>-2957087.3600000003</v>
      </c>
      <c r="BU50" s="60">
        <v>-2604086.6800000002</v>
      </c>
      <c r="BV50" s="60">
        <v>-1809744.67</v>
      </c>
      <c r="BW50" s="60">
        <v>0</v>
      </c>
      <c r="BX50" s="60">
        <v>-4010086.95</v>
      </c>
      <c r="BY50" s="60">
        <v>-182477.49000000002</v>
      </c>
      <c r="BZ50" s="60">
        <v>5556880.7400000002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10266877.270000003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88582774.100946903</v>
      </c>
      <c r="E51" s="60">
        <v>73689712.5</v>
      </c>
      <c r="F51" s="60">
        <v>73689712.5</v>
      </c>
      <c r="G51" s="60">
        <v>0</v>
      </c>
      <c r="H51" s="60">
        <v>0</v>
      </c>
      <c r="I51" s="60">
        <v>428364.48999999836</v>
      </c>
      <c r="J51" s="60">
        <v>6631865.8299999982</v>
      </c>
      <c r="K51" s="60">
        <v>-59546266.799999997</v>
      </c>
      <c r="L51" s="60">
        <v>66178132.629999995</v>
      </c>
      <c r="M51" s="60">
        <v>-6203501.3399999999</v>
      </c>
      <c r="N51" s="60">
        <v>1079614.9099999999</v>
      </c>
      <c r="O51" s="60">
        <v>-7283116.25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14464697.110946901</v>
      </c>
      <c r="AA51" s="60">
        <v>14462165.574776873</v>
      </c>
      <c r="AB51" s="60">
        <v>0</v>
      </c>
      <c r="AC51" s="60">
        <v>0</v>
      </c>
      <c r="AD51" s="60">
        <v>2531.5361700290518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-65482559.825162545</v>
      </c>
      <c r="AT51" s="60">
        <v>-564038.55000000005</v>
      </c>
      <c r="AU51" s="60">
        <v>-564038.55000000005</v>
      </c>
      <c r="AV51" s="60">
        <v>0</v>
      </c>
      <c r="AW51" s="60">
        <v>10023579.27</v>
      </c>
      <c r="AX51" s="60">
        <v>6410732.2699999996</v>
      </c>
      <c r="AY51" s="60">
        <v>-23139147.510000002</v>
      </c>
      <c r="AZ51" s="60">
        <v>-1419292.51</v>
      </c>
      <c r="BA51" s="60">
        <v>-26392738</v>
      </c>
      <c r="BB51" s="60">
        <v>0</v>
      </c>
      <c r="BC51" s="60">
        <v>4672883</v>
      </c>
      <c r="BD51" s="60">
        <v>29549879.780000001</v>
      </c>
      <c r="BE51" s="60">
        <v>3612847</v>
      </c>
      <c r="BF51" s="60">
        <v>14236147</v>
      </c>
      <c r="BG51" s="60">
        <v>0</v>
      </c>
      <c r="BH51" s="60">
        <v>17111095</v>
      </c>
      <c r="BI51" s="60">
        <v>0</v>
      </c>
      <c r="BJ51" s="60">
        <v>-2874948</v>
      </c>
      <c r="BK51" s="60">
        <v>-10623300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-74942100.545162544</v>
      </c>
      <c r="BT51" s="60">
        <v>-48645803.600000001</v>
      </c>
      <c r="BU51" s="60">
        <v>-18828744.416128315</v>
      </c>
      <c r="BV51" s="60">
        <v>-3161712.1201665499</v>
      </c>
      <c r="BW51" s="60">
        <v>0</v>
      </c>
      <c r="BX51" s="60">
        <v>-2962346.5881998665</v>
      </c>
      <c r="BY51" s="60">
        <v>-1215910.5644279744</v>
      </c>
      <c r="BZ51" s="60">
        <v>620350.19000000006</v>
      </c>
      <c r="CA51" s="60">
        <v>-747933.44623983232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23100214.275784358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53184639.940000005</v>
      </c>
      <c r="E74" s="60">
        <v>46554518.289999999</v>
      </c>
      <c r="F74" s="60">
        <v>53579688.159999996</v>
      </c>
      <c r="G74" s="60">
        <v>-7025169.8700000001</v>
      </c>
      <c r="H74" s="60">
        <v>0</v>
      </c>
      <c r="I74" s="60">
        <v>1719352.0900000026</v>
      </c>
      <c r="J74" s="60">
        <v>-3043626.1899999976</v>
      </c>
      <c r="K74" s="60">
        <v>-50285566.079999998</v>
      </c>
      <c r="L74" s="60">
        <v>47241939.890000001</v>
      </c>
      <c r="M74" s="60">
        <v>4762978.28</v>
      </c>
      <c r="N74" s="60">
        <v>5612429.6200000001</v>
      </c>
      <c r="O74" s="60">
        <v>-849451.34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2303317.8200000003</v>
      </c>
      <c r="AA74" s="60">
        <v>1270970.1400000001</v>
      </c>
      <c r="AB74" s="60">
        <v>244470.12</v>
      </c>
      <c r="AC74" s="60">
        <v>516722.57</v>
      </c>
      <c r="AD74" s="60">
        <v>213935.76</v>
      </c>
      <c r="AE74" s="60">
        <v>0</v>
      </c>
      <c r="AF74" s="60">
        <v>0</v>
      </c>
      <c r="AG74" s="60">
        <v>0</v>
      </c>
      <c r="AH74" s="60">
        <v>57219.23</v>
      </c>
      <c r="AI74" s="60">
        <v>0</v>
      </c>
      <c r="AJ74" s="60">
        <v>2607451.7400000002</v>
      </c>
      <c r="AK74" s="60">
        <v>2607451.7400000002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-62998001.399999991</v>
      </c>
      <c r="AT74" s="60">
        <v>-49427421.920000002</v>
      </c>
      <c r="AU74" s="60">
        <v>-50453576.93</v>
      </c>
      <c r="AV74" s="60">
        <v>1026155.01</v>
      </c>
      <c r="AW74" s="60">
        <v>3230136.9500000095</v>
      </c>
      <c r="AX74" s="60">
        <v>3172619.2400000095</v>
      </c>
      <c r="AY74" s="60">
        <v>-297613507.87</v>
      </c>
      <c r="AZ74" s="60">
        <v>-221357358.35999998</v>
      </c>
      <c r="BA74" s="60">
        <v>-76256149.510000005</v>
      </c>
      <c r="BB74" s="60">
        <v>0</v>
      </c>
      <c r="BC74" s="60">
        <v>0</v>
      </c>
      <c r="BD74" s="60">
        <v>300786127.11000001</v>
      </c>
      <c r="BE74" s="60">
        <v>57517.709999999963</v>
      </c>
      <c r="BF74" s="60">
        <v>4970831.2</v>
      </c>
      <c r="BG74" s="60">
        <v>1662612.91</v>
      </c>
      <c r="BH74" s="60">
        <v>3308218.29</v>
      </c>
      <c r="BI74" s="60">
        <v>0</v>
      </c>
      <c r="BJ74" s="60">
        <v>0</v>
      </c>
      <c r="BK74" s="60">
        <v>-4913313.49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-16800716.43</v>
      </c>
      <c r="BT74" s="60">
        <v>-11062957.07</v>
      </c>
      <c r="BU74" s="60">
        <v>-2602596.7199999997</v>
      </c>
      <c r="BV74" s="60">
        <v>-612134.88</v>
      </c>
      <c r="BW74" s="60">
        <v>0</v>
      </c>
      <c r="BX74" s="60">
        <v>0</v>
      </c>
      <c r="BY74" s="60">
        <v>-182708.34000000003</v>
      </c>
      <c r="BZ74" s="60">
        <v>10.89</v>
      </c>
      <c r="CA74" s="60">
        <v>-2340330.31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-9813361.459999986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8582775.5499999858</v>
      </c>
      <c r="E75" s="60">
        <v>-2535307.4300000146</v>
      </c>
      <c r="F75" s="60">
        <v>31649623.599999987</v>
      </c>
      <c r="G75" s="60">
        <v>-34184931.030000001</v>
      </c>
      <c r="H75" s="60">
        <v>0</v>
      </c>
      <c r="I75" s="60">
        <v>11118082.98</v>
      </c>
      <c r="J75" s="60">
        <v>1381356.4899999984</v>
      </c>
      <c r="K75" s="60">
        <v>-29949019.57</v>
      </c>
      <c r="L75" s="60">
        <v>31330376.059999999</v>
      </c>
      <c r="M75" s="60">
        <v>9736726.4900000021</v>
      </c>
      <c r="N75" s="60">
        <v>17035705.260000002</v>
      </c>
      <c r="O75" s="60">
        <v>-7298978.7699999996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-9571726.8991343901</v>
      </c>
      <c r="AT75" s="60">
        <v>-7265414.9199999999</v>
      </c>
      <c r="AU75" s="60">
        <v>-15011564.24</v>
      </c>
      <c r="AV75" s="60">
        <v>7746149.3200000003</v>
      </c>
      <c r="AW75" s="60">
        <v>3706890.0108355582</v>
      </c>
      <c r="AX75" s="60">
        <v>42226322.99000001</v>
      </c>
      <c r="AY75" s="60">
        <v>-142994708.41</v>
      </c>
      <c r="AZ75" s="60">
        <v>-56626536.879999995</v>
      </c>
      <c r="BA75" s="60">
        <v>-86368171.530000001</v>
      </c>
      <c r="BB75" s="60">
        <v>0</v>
      </c>
      <c r="BC75" s="60">
        <v>0</v>
      </c>
      <c r="BD75" s="60">
        <v>185221031.40000001</v>
      </c>
      <c r="BE75" s="60">
        <v>-38519432.979164451</v>
      </c>
      <c r="BF75" s="60">
        <v>118567193.84999999</v>
      </c>
      <c r="BG75" s="60">
        <v>50128374.630000003</v>
      </c>
      <c r="BH75" s="60">
        <v>68438819.219999999</v>
      </c>
      <c r="BI75" s="60">
        <v>0</v>
      </c>
      <c r="BJ75" s="60">
        <v>0</v>
      </c>
      <c r="BK75" s="60">
        <v>-157086626.82916445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-6013201.9899699492</v>
      </c>
      <c r="BT75" s="60">
        <v>-6236358.3600000003</v>
      </c>
      <c r="BU75" s="60">
        <v>-3359351.6854842007</v>
      </c>
      <c r="BV75" s="60">
        <v>-1638363.3729227083</v>
      </c>
      <c r="BW75" s="60">
        <v>0</v>
      </c>
      <c r="BX75" s="60">
        <v>0</v>
      </c>
      <c r="BY75" s="60">
        <v>-6158.2617065144113</v>
      </c>
      <c r="BZ75" s="60">
        <v>5275264.4400000004</v>
      </c>
      <c r="CA75" s="60">
        <v>-48234.749856527887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-988951.34913440421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116308798.53000002</v>
      </c>
      <c r="E76" s="60">
        <v>118095634.83</v>
      </c>
      <c r="F76" s="60">
        <v>120917126.28</v>
      </c>
      <c r="G76" s="60">
        <v>-2821491.45</v>
      </c>
      <c r="H76" s="60">
        <v>0</v>
      </c>
      <c r="I76" s="60">
        <v>-37516402.249999993</v>
      </c>
      <c r="J76" s="60">
        <v>-37516402.249999993</v>
      </c>
      <c r="K76" s="60">
        <v>-80144347.729999989</v>
      </c>
      <c r="L76" s="60">
        <v>42627945.479999997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35729565.950000003</v>
      </c>
      <c r="AA76" s="60">
        <v>29191019.140000001</v>
      </c>
      <c r="AB76" s="60">
        <v>2269411.59</v>
      </c>
      <c r="AC76" s="60">
        <v>3329427.5500000003</v>
      </c>
      <c r="AD76" s="60">
        <v>939707.66999999993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-9059020.2999999952</v>
      </c>
      <c r="AT76" s="60">
        <v>-59426.189999999944</v>
      </c>
      <c r="AU76" s="60">
        <v>-365681.75999999995</v>
      </c>
      <c r="AV76" s="60">
        <v>306255.57</v>
      </c>
      <c r="AW76" s="60">
        <v>14561039.290000001</v>
      </c>
      <c r="AX76" s="60">
        <v>14812974.5</v>
      </c>
      <c r="AY76" s="60">
        <v>-87284812.659999996</v>
      </c>
      <c r="AZ76" s="60">
        <v>-91097983.980000004</v>
      </c>
      <c r="BA76" s="60">
        <v>-13813740.1</v>
      </c>
      <c r="BB76" s="60">
        <v>0</v>
      </c>
      <c r="BC76" s="60">
        <v>17626911.420000002</v>
      </c>
      <c r="BD76" s="60">
        <v>102097787.16</v>
      </c>
      <c r="BE76" s="60">
        <v>-251935.20999999973</v>
      </c>
      <c r="BF76" s="60">
        <v>1815277.6400000001</v>
      </c>
      <c r="BG76" s="60">
        <v>2058634.68</v>
      </c>
      <c r="BH76" s="60">
        <v>123232.94</v>
      </c>
      <c r="BI76" s="60">
        <v>0</v>
      </c>
      <c r="BJ76" s="60">
        <v>-366589.98</v>
      </c>
      <c r="BK76" s="60">
        <v>-2067212.8499999999</v>
      </c>
      <c r="BL76" s="60">
        <v>0</v>
      </c>
      <c r="BM76" s="60">
        <v>0</v>
      </c>
      <c r="BN76" s="60">
        <v>0</v>
      </c>
      <c r="BO76" s="60">
        <v>-6795714.5999999996</v>
      </c>
      <c r="BP76" s="60">
        <v>-6795714.5999999996</v>
      </c>
      <c r="BQ76" s="60">
        <v>0</v>
      </c>
      <c r="BR76" s="60">
        <v>0</v>
      </c>
      <c r="BS76" s="60">
        <v>-16764918.799999997</v>
      </c>
      <c r="BT76" s="60">
        <v>-11124813.019999998</v>
      </c>
      <c r="BU76" s="60">
        <v>-3113482.6999999997</v>
      </c>
      <c r="BV76" s="60">
        <v>-799834.14</v>
      </c>
      <c r="BW76" s="60">
        <v>0</v>
      </c>
      <c r="BX76" s="60">
        <v>0</v>
      </c>
      <c r="BY76" s="60">
        <v>-1726788.94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107249778.23000002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-2466184.6100000003</v>
      </c>
      <c r="E77" s="60">
        <v>1406398.9799999995</v>
      </c>
      <c r="F77" s="60">
        <v>8615859.0999999996</v>
      </c>
      <c r="G77" s="60">
        <v>-7209460.1200000001</v>
      </c>
      <c r="H77" s="60">
        <v>0</v>
      </c>
      <c r="I77" s="60">
        <v>-4225039.05</v>
      </c>
      <c r="J77" s="60">
        <v>-4225039.05</v>
      </c>
      <c r="K77" s="60">
        <v>-4448866.92</v>
      </c>
      <c r="L77" s="60">
        <v>223827.87000000002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352455.46</v>
      </c>
      <c r="AA77" s="60">
        <v>299047.91000000003</v>
      </c>
      <c r="AB77" s="60">
        <v>0</v>
      </c>
      <c r="AC77" s="60">
        <v>28438.3</v>
      </c>
      <c r="AD77" s="60">
        <v>24969.25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-974578.57000000041</v>
      </c>
      <c r="AT77" s="60">
        <v>44477.090000000004</v>
      </c>
      <c r="AU77" s="60">
        <v>-39145.46</v>
      </c>
      <c r="AV77" s="60">
        <v>83622.55</v>
      </c>
      <c r="AW77" s="60">
        <v>-353157.24000000046</v>
      </c>
      <c r="AX77" s="60">
        <v>-1672968.3</v>
      </c>
      <c r="AY77" s="60">
        <v>-2978915.75</v>
      </c>
      <c r="AZ77" s="60">
        <v>-3032.64</v>
      </c>
      <c r="BA77" s="60">
        <v>-3577466.39</v>
      </c>
      <c r="BB77" s="60">
        <v>0</v>
      </c>
      <c r="BC77" s="60">
        <v>601583.28</v>
      </c>
      <c r="BD77" s="60">
        <v>1305947.45</v>
      </c>
      <c r="BE77" s="60">
        <v>1319811.0599999996</v>
      </c>
      <c r="BF77" s="60">
        <v>2089069.4999999998</v>
      </c>
      <c r="BG77" s="60">
        <v>354419.17</v>
      </c>
      <c r="BH77" s="60">
        <v>2156531.7799999998</v>
      </c>
      <c r="BI77" s="60">
        <v>0</v>
      </c>
      <c r="BJ77" s="60">
        <v>-421881.45</v>
      </c>
      <c r="BK77" s="60">
        <v>-769258.44000000006</v>
      </c>
      <c r="BL77" s="60">
        <v>0</v>
      </c>
      <c r="BM77" s="60">
        <v>0</v>
      </c>
      <c r="BN77" s="60">
        <v>0</v>
      </c>
      <c r="BO77" s="60">
        <v>-219264.23</v>
      </c>
      <c r="BP77" s="60">
        <v>-219264.23</v>
      </c>
      <c r="BQ77" s="60">
        <v>0</v>
      </c>
      <c r="BR77" s="60">
        <v>0</v>
      </c>
      <c r="BS77" s="60">
        <v>-446634.18999999994</v>
      </c>
      <c r="BT77" s="60">
        <v>-251249.35</v>
      </c>
      <c r="BU77" s="60">
        <v>-110634.88</v>
      </c>
      <c r="BV77" s="60">
        <v>-20639.43</v>
      </c>
      <c r="BW77" s="60">
        <v>0</v>
      </c>
      <c r="BX77" s="60">
        <v>0</v>
      </c>
      <c r="BY77" s="60">
        <v>-64110.53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-3440763.1800000006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1866154284.612026</v>
      </c>
      <c r="E78" s="63">
        <v>1345835849.1499996</v>
      </c>
      <c r="F78" s="63">
        <v>4793483699.8400002</v>
      </c>
      <c r="G78" s="63">
        <v>-3447647850.6899991</v>
      </c>
      <c r="H78" s="63">
        <v>0</v>
      </c>
      <c r="I78" s="63">
        <v>-65946814.340000212</v>
      </c>
      <c r="J78" s="63">
        <v>-1026776839.4899997</v>
      </c>
      <c r="K78" s="63">
        <v>-4341900612.1300001</v>
      </c>
      <c r="L78" s="63">
        <v>3315123772.6400003</v>
      </c>
      <c r="M78" s="63">
        <v>960830025.14999962</v>
      </c>
      <c r="N78" s="63">
        <v>2866868623.5199995</v>
      </c>
      <c r="O78" s="63">
        <v>-1906038598.3700001</v>
      </c>
      <c r="P78" s="63">
        <v>0</v>
      </c>
      <c r="Q78" s="63">
        <v>0</v>
      </c>
      <c r="R78" s="63">
        <v>0</v>
      </c>
      <c r="S78" s="63">
        <v>-57174.020000003278</v>
      </c>
      <c r="T78" s="63">
        <v>-17007818.170000002</v>
      </c>
      <c r="U78" s="63">
        <v>-43047104.25</v>
      </c>
      <c r="V78" s="63">
        <v>26039286.079999998</v>
      </c>
      <c r="W78" s="63">
        <v>16950644.149999999</v>
      </c>
      <c r="X78" s="63">
        <v>42661419.509999998</v>
      </c>
      <c r="Y78" s="63">
        <v>-25710775.359999999</v>
      </c>
      <c r="Z78" s="63">
        <v>598865381.70202672</v>
      </c>
      <c r="AA78" s="63">
        <v>344384452.67464685</v>
      </c>
      <c r="AB78" s="63">
        <v>12612158.068447227</v>
      </c>
      <c r="AC78" s="63">
        <v>191794221.73539445</v>
      </c>
      <c r="AD78" s="63">
        <v>39368491.599350482</v>
      </c>
      <c r="AE78" s="63">
        <v>3625355.8262718935</v>
      </c>
      <c r="AF78" s="63">
        <v>1517848.4991923128</v>
      </c>
      <c r="AG78" s="63">
        <v>5926566.1840390423</v>
      </c>
      <c r="AH78" s="63">
        <v>-273137.31</v>
      </c>
      <c r="AI78" s="63">
        <v>-90575.575315663358</v>
      </c>
      <c r="AJ78" s="63">
        <v>1189926.3500000003</v>
      </c>
      <c r="AK78" s="63">
        <v>2721902.9500000007</v>
      </c>
      <c r="AL78" s="63">
        <v>-1531976.6</v>
      </c>
      <c r="AM78" s="63">
        <v>-13732884.229999967</v>
      </c>
      <c r="AN78" s="63">
        <v>-170255401.97999999</v>
      </c>
      <c r="AO78" s="63">
        <v>152835621.82000002</v>
      </c>
      <c r="AP78" s="63">
        <v>0</v>
      </c>
      <c r="AQ78" s="63">
        <v>0</v>
      </c>
      <c r="AR78" s="63">
        <v>3686895.9300000006</v>
      </c>
      <c r="AS78" s="63">
        <v>-923973423.68620729</v>
      </c>
      <c r="AT78" s="63">
        <v>-121255885.53999996</v>
      </c>
      <c r="AU78" s="63">
        <v>-704975981.99999964</v>
      </c>
      <c r="AV78" s="63">
        <v>583720096.45999992</v>
      </c>
      <c r="AW78" s="63">
        <v>-81537011.490000248</v>
      </c>
      <c r="AX78" s="63">
        <v>16583127.489999846</v>
      </c>
      <c r="AY78" s="63">
        <v>-3175447065.6300011</v>
      </c>
      <c r="AZ78" s="63">
        <v>-2847727269.6662993</v>
      </c>
      <c r="BA78" s="63">
        <v>-621432428.56370056</v>
      </c>
      <c r="BB78" s="63">
        <v>0</v>
      </c>
      <c r="BC78" s="63">
        <v>293712632.59999996</v>
      </c>
      <c r="BD78" s="63">
        <v>3192030193.1200008</v>
      </c>
      <c r="BE78" s="63">
        <v>-98120138.980000064</v>
      </c>
      <c r="BF78" s="63">
        <v>2538534088.2999992</v>
      </c>
      <c r="BG78" s="63">
        <v>2413049447.98</v>
      </c>
      <c r="BH78" s="63">
        <v>353639436.71000004</v>
      </c>
      <c r="BI78" s="63">
        <v>0</v>
      </c>
      <c r="BJ78" s="63">
        <v>-228154796.39000002</v>
      </c>
      <c r="BK78" s="63">
        <v>-2636654227.2799997</v>
      </c>
      <c r="BL78" s="63">
        <v>0</v>
      </c>
      <c r="BM78" s="63">
        <v>0</v>
      </c>
      <c r="BN78" s="63">
        <v>0</v>
      </c>
      <c r="BO78" s="63">
        <v>-66449143.279999994</v>
      </c>
      <c r="BP78" s="63">
        <v>-66449143.279999994</v>
      </c>
      <c r="BQ78" s="63">
        <v>0</v>
      </c>
      <c r="BR78" s="63">
        <v>0</v>
      </c>
      <c r="BS78" s="63">
        <v>-649124325.89620686</v>
      </c>
      <c r="BT78" s="63">
        <v>-523767689.33000004</v>
      </c>
      <c r="BU78" s="63">
        <v>-259342926.61386913</v>
      </c>
      <c r="BV78" s="63">
        <v>-54738836.151932754</v>
      </c>
      <c r="BW78" s="63">
        <v>-6069.24</v>
      </c>
      <c r="BX78" s="63">
        <v>-23569318.199085325</v>
      </c>
      <c r="BY78" s="63">
        <v>-17584200.468220025</v>
      </c>
      <c r="BZ78" s="63">
        <v>237719811.58000007</v>
      </c>
      <c r="CA78" s="63">
        <v>-7835097.473099554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-5607057.4800000004</v>
      </c>
      <c r="CJ78" s="63">
        <v>-5607057.4800000004</v>
      </c>
      <c r="CK78" s="63">
        <v>0</v>
      </c>
      <c r="CL78" s="63">
        <v>942180860.92581892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175610029.41</v>
      </c>
      <c r="E80" s="63">
        <v>163521244.66999999</v>
      </c>
      <c r="F80" s="63">
        <v>214762297.13999999</v>
      </c>
      <c r="G80" s="63">
        <v>-51241052.469999999</v>
      </c>
      <c r="H80" s="63">
        <v>0</v>
      </c>
      <c r="I80" s="63">
        <v>-28904006.229999989</v>
      </c>
      <c r="J80" s="63">
        <v>-43403710.999999985</v>
      </c>
      <c r="K80" s="63">
        <v>-164827800.29999998</v>
      </c>
      <c r="L80" s="63">
        <v>121424089.30000001</v>
      </c>
      <c r="M80" s="63">
        <v>14499704.770000003</v>
      </c>
      <c r="N80" s="63">
        <v>22648134.880000003</v>
      </c>
      <c r="O80" s="63">
        <v>-8148430.1099999994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38385339.230000004</v>
      </c>
      <c r="AA80" s="63">
        <v>30761037.190000001</v>
      </c>
      <c r="AB80" s="63">
        <v>2513881.71</v>
      </c>
      <c r="AC80" s="63">
        <v>3874588.42</v>
      </c>
      <c r="AD80" s="63">
        <v>1178612.68</v>
      </c>
      <c r="AE80" s="63">
        <v>0</v>
      </c>
      <c r="AF80" s="63">
        <v>0</v>
      </c>
      <c r="AG80" s="63">
        <v>0</v>
      </c>
      <c r="AH80" s="63">
        <v>57219.23</v>
      </c>
      <c r="AI80" s="63">
        <v>0</v>
      </c>
      <c r="AJ80" s="63">
        <v>2607451.7400000002</v>
      </c>
      <c r="AK80" s="63">
        <v>2607451.7400000002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-82603327.169134378</v>
      </c>
      <c r="AT80" s="63">
        <v>-56707785.939999998</v>
      </c>
      <c r="AU80" s="63">
        <v>-65869968.390000001</v>
      </c>
      <c r="AV80" s="63">
        <v>9162182.4500000011</v>
      </c>
      <c r="AW80" s="63">
        <v>21144909.010835566</v>
      </c>
      <c r="AX80" s="63">
        <v>58538948.430000022</v>
      </c>
      <c r="AY80" s="63">
        <v>-530871944.68999994</v>
      </c>
      <c r="AZ80" s="63">
        <v>-369084911.86000001</v>
      </c>
      <c r="BA80" s="63">
        <v>-180015527.53</v>
      </c>
      <c r="BB80" s="63">
        <v>0</v>
      </c>
      <c r="BC80" s="63">
        <v>18228494.700000003</v>
      </c>
      <c r="BD80" s="63">
        <v>589410893.12</v>
      </c>
      <c r="BE80" s="63">
        <v>-37394039.419164449</v>
      </c>
      <c r="BF80" s="63">
        <v>127442372.19</v>
      </c>
      <c r="BG80" s="63">
        <v>54204041.390000001</v>
      </c>
      <c r="BH80" s="63">
        <v>74026802.230000004</v>
      </c>
      <c r="BI80" s="63">
        <v>0</v>
      </c>
      <c r="BJ80" s="63">
        <v>-788471.42999999993</v>
      </c>
      <c r="BK80" s="63">
        <v>-164836411.60916445</v>
      </c>
      <c r="BL80" s="63">
        <v>0</v>
      </c>
      <c r="BM80" s="63">
        <v>0</v>
      </c>
      <c r="BN80" s="63">
        <v>0</v>
      </c>
      <c r="BO80" s="63">
        <v>-7014978.8300000001</v>
      </c>
      <c r="BP80" s="63">
        <v>-7014978.8300000001</v>
      </c>
      <c r="BQ80" s="63">
        <v>0</v>
      </c>
      <c r="BR80" s="63">
        <v>0</v>
      </c>
      <c r="BS80" s="63">
        <v>-40025471.409969941</v>
      </c>
      <c r="BT80" s="63">
        <v>-28675377.799999997</v>
      </c>
      <c r="BU80" s="63">
        <v>-9186065.9854842015</v>
      </c>
      <c r="BV80" s="63">
        <v>-3070971.8229227085</v>
      </c>
      <c r="BW80" s="63">
        <v>0</v>
      </c>
      <c r="BX80" s="63">
        <v>0</v>
      </c>
      <c r="BY80" s="63">
        <v>-1979766.0717065143</v>
      </c>
      <c r="BZ80" s="63">
        <v>5275275.33</v>
      </c>
      <c r="CA80" s="63">
        <v>-2388565.059856528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93006702.240865618</v>
      </c>
    </row>
    <row r="81" spans="1:90">
      <c r="A81" s="45" t="s">
        <v>134</v>
      </c>
      <c r="B81" s="62">
        <v>9003</v>
      </c>
      <c r="C81" s="59" t="s">
        <v>383</v>
      </c>
      <c r="D81" s="63">
        <v>1866154284.612026</v>
      </c>
      <c r="E81" s="63">
        <v>1345835849.1499996</v>
      </c>
      <c r="F81" s="63">
        <v>4793483699.8400002</v>
      </c>
      <c r="G81" s="63">
        <v>-3447647850.6899991</v>
      </c>
      <c r="H81" s="63">
        <v>0</v>
      </c>
      <c r="I81" s="63">
        <v>-65946814.340000212</v>
      </c>
      <c r="J81" s="63">
        <v>-1026776839.4899997</v>
      </c>
      <c r="K81" s="63">
        <v>-4341900612.1300001</v>
      </c>
      <c r="L81" s="63">
        <v>3315123772.6400003</v>
      </c>
      <c r="M81" s="63">
        <v>960830025.14999962</v>
      </c>
      <c r="N81" s="63">
        <v>2866868623.5199995</v>
      </c>
      <c r="O81" s="63">
        <v>-1906038598.3700001</v>
      </c>
      <c r="P81" s="63">
        <v>0</v>
      </c>
      <c r="Q81" s="63">
        <v>0</v>
      </c>
      <c r="R81" s="63">
        <v>0</v>
      </c>
      <c r="S81" s="63">
        <v>-57174.020000003278</v>
      </c>
      <c r="T81" s="63">
        <v>-17007818.170000002</v>
      </c>
      <c r="U81" s="63">
        <v>-43047104.25</v>
      </c>
      <c r="V81" s="63">
        <v>26039286.079999998</v>
      </c>
      <c r="W81" s="63">
        <v>16950644.149999999</v>
      </c>
      <c r="X81" s="63">
        <v>42661419.509999998</v>
      </c>
      <c r="Y81" s="63">
        <v>-25710775.359999999</v>
      </c>
      <c r="Z81" s="63">
        <v>598865381.70202672</v>
      </c>
      <c r="AA81" s="63">
        <v>344384452.67464685</v>
      </c>
      <c r="AB81" s="63">
        <v>12612158.068447227</v>
      </c>
      <c r="AC81" s="63">
        <v>191794221.73539445</v>
      </c>
      <c r="AD81" s="63">
        <v>39368491.599350482</v>
      </c>
      <c r="AE81" s="63">
        <v>3625355.8262718935</v>
      </c>
      <c r="AF81" s="63">
        <v>1517848.4991923128</v>
      </c>
      <c r="AG81" s="63">
        <v>5926566.1840390423</v>
      </c>
      <c r="AH81" s="63">
        <v>-273137.31</v>
      </c>
      <c r="AI81" s="63">
        <v>-90575.575315663358</v>
      </c>
      <c r="AJ81" s="63">
        <v>1189926.3500000003</v>
      </c>
      <c r="AK81" s="63">
        <v>2721902.9500000007</v>
      </c>
      <c r="AL81" s="63">
        <v>-1531976.6</v>
      </c>
      <c r="AM81" s="63">
        <v>-13732884.229999967</v>
      </c>
      <c r="AN81" s="63">
        <v>-170255401.97999999</v>
      </c>
      <c r="AO81" s="63">
        <v>152835621.82000002</v>
      </c>
      <c r="AP81" s="63">
        <v>0</v>
      </c>
      <c r="AQ81" s="63">
        <v>0</v>
      </c>
      <c r="AR81" s="63">
        <v>3686895.9300000006</v>
      </c>
      <c r="AS81" s="63">
        <v>-923973423.68620729</v>
      </c>
      <c r="AT81" s="63">
        <v>-121255885.53999996</v>
      </c>
      <c r="AU81" s="63">
        <v>-704975981.99999964</v>
      </c>
      <c r="AV81" s="63">
        <v>583720096.45999992</v>
      </c>
      <c r="AW81" s="63">
        <v>-81537011.490000248</v>
      </c>
      <c r="AX81" s="63">
        <v>16583127.489999846</v>
      </c>
      <c r="AY81" s="63">
        <v>-3175447065.6300011</v>
      </c>
      <c r="AZ81" s="63">
        <v>-2847727269.6662993</v>
      </c>
      <c r="BA81" s="63">
        <v>-621432428.56370056</v>
      </c>
      <c r="BB81" s="63">
        <v>0</v>
      </c>
      <c r="BC81" s="63">
        <v>293712632.59999996</v>
      </c>
      <c r="BD81" s="63">
        <v>3192030193.1200008</v>
      </c>
      <c r="BE81" s="63">
        <v>-98120138.980000064</v>
      </c>
      <c r="BF81" s="63">
        <v>2538534088.2999992</v>
      </c>
      <c r="BG81" s="63">
        <v>2413049447.98</v>
      </c>
      <c r="BH81" s="63">
        <v>353639436.71000004</v>
      </c>
      <c r="BI81" s="63">
        <v>0</v>
      </c>
      <c r="BJ81" s="63">
        <v>-228154796.39000002</v>
      </c>
      <c r="BK81" s="63">
        <v>-2636654227.2799997</v>
      </c>
      <c r="BL81" s="63">
        <v>0</v>
      </c>
      <c r="BM81" s="63">
        <v>0</v>
      </c>
      <c r="BN81" s="63">
        <v>0</v>
      </c>
      <c r="BO81" s="63">
        <v>-66449143.279999994</v>
      </c>
      <c r="BP81" s="63">
        <v>-66449143.279999994</v>
      </c>
      <c r="BQ81" s="63">
        <v>0</v>
      </c>
      <c r="BR81" s="63">
        <v>0</v>
      </c>
      <c r="BS81" s="63">
        <v>-649124325.89620686</v>
      </c>
      <c r="BT81" s="63">
        <v>-523767689.33000004</v>
      </c>
      <c r="BU81" s="63">
        <v>-259342926.61386913</v>
      </c>
      <c r="BV81" s="63">
        <v>-54738836.151932754</v>
      </c>
      <c r="BW81" s="63">
        <v>-6069.24</v>
      </c>
      <c r="BX81" s="63">
        <v>-23569318.199085325</v>
      </c>
      <c r="BY81" s="63">
        <v>-17584200.468220025</v>
      </c>
      <c r="BZ81" s="63">
        <v>237719811.58000007</v>
      </c>
      <c r="CA81" s="63">
        <v>-7835097.473099554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-5607057.4800000004</v>
      </c>
      <c r="CJ81" s="63">
        <v>-5607057.4800000004</v>
      </c>
      <c r="CK81" s="63">
        <v>0</v>
      </c>
      <c r="CL81" s="63">
        <v>942180860.92581892</v>
      </c>
    </row>
    <row r="82" spans="1:90" ht="12.75" customHeight="1">
      <c r="A82" s="46" t="s">
        <v>136</v>
      </c>
      <c r="B82" s="64"/>
      <c r="C82" s="59" t="s">
        <v>384</v>
      </c>
      <c r="D82" s="63">
        <v>2041764314.0220261</v>
      </c>
      <c r="E82" s="63">
        <v>1509357093.8199997</v>
      </c>
      <c r="F82" s="63">
        <v>5008245996.9800005</v>
      </c>
      <c r="G82" s="63">
        <v>-3498888903.1599989</v>
      </c>
      <c r="H82" s="63">
        <v>0</v>
      </c>
      <c r="I82" s="63">
        <v>-94850820.570000201</v>
      </c>
      <c r="J82" s="63">
        <v>-1070180550.4899997</v>
      </c>
      <c r="K82" s="63">
        <v>-4506728412.4300003</v>
      </c>
      <c r="L82" s="63">
        <v>3436547861.9400005</v>
      </c>
      <c r="M82" s="63">
        <v>975329729.9199996</v>
      </c>
      <c r="N82" s="63">
        <v>2889516758.3999996</v>
      </c>
      <c r="O82" s="63">
        <v>-1914187028.48</v>
      </c>
      <c r="P82" s="63">
        <v>0</v>
      </c>
      <c r="Q82" s="63">
        <v>0</v>
      </c>
      <c r="R82" s="63">
        <v>0</v>
      </c>
      <c r="S82" s="63">
        <v>-57174.020000003278</v>
      </c>
      <c r="T82" s="63">
        <v>-17007818.170000002</v>
      </c>
      <c r="U82" s="63">
        <v>-43047104.25</v>
      </c>
      <c r="V82" s="63">
        <v>26039286.079999998</v>
      </c>
      <c r="W82" s="63">
        <v>16950644.149999999</v>
      </c>
      <c r="X82" s="63">
        <v>42661419.509999998</v>
      </c>
      <c r="Y82" s="63">
        <v>-25710775.359999999</v>
      </c>
      <c r="Z82" s="63">
        <v>637250720.93202674</v>
      </c>
      <c r="AA82" s="63">
        <v>375145489.86464685</v>
      </c>
      <c r="AB82" s="63">
        <v>15126039.778447226</v>
      </c>
      <c r="AC82" s="63">
        <v>195668810.15539443</v>
      </c>
      <c r="AD82" s="63">
        <v>40547104.279350482</v>
      </c>
      <c r="AE82" s="63">
        <v>3625355.8262718935</v>
      </c>
      <c r="AF82" s="63">
        <v>1517848.4991923128</v>
      </c>
      <c r="AG82" s="63">
        <v>5926566.1840390423</v>
      </c>
      <c r="AH82" s="63">
        <v>-215918.07999999999</v>
      </c>
      <c r="AI82" s="63">
        <v>-90575.575315663358</v>
      </c>
      <c r="AJ82" s="63">
        <v>3797378.0900000008</v>
      </c>
      <c r="AK82" s="63">
        <v>5329354.6900000013</v>
      </c>
      <c r="AL82" s="63">
        <v>-1531976.6</v>
      </c>
      <c r="AM82" s="63">
        <v>-13732884.229999967</v>
      </c>
      <c r="AN82" s="63">
        <v>-170255401.97999999</v>
      </c>
      <c r="AO82" s="63">
        <v>152835621.82000002</v>
      </c>
      <c r="AP82" s="63">
        <v>0</v>
      </c>
      <c r="AQ82" s="63">
        <v>0</v>
      </c>
      <c r="AR82" s="63">
        <v>3686895.9300000006</v>
      </c>
      <c r="AS82" s="63">
        <v>-1006576750.8553417</v>
      </c>
      <c r="AT82" s="63">
        <v>-177963671.47999996</v>
      </c>
      <c r="AU82" s="63">
        <v>-770845950.38999963</v>
      </c>
      <c r="AV82" s="63">
        <v>592882278.90999997</v>
      </c>
      <c r="AW82" s="63">
        <v>-60392102.479164682</v>
      </c>
      <c r="AX82" s="63">
        <v>75122075.919999868</v>
      </c>
      <c r="AY82" s="63">
        <v>-3706319010.3200011</v>
      </c>
      <c r="AZ82" s="63">
        <v>-3216812181.5262995</v>
      </c>
      <c r="BA82" s="63">
        <v>-801447956.09370053</v>
      </c>
      <c r="BB82" s="63">
        <v>0</v>
      </c>
      <c r="BC82" s="63">
        <v>311941127.29999995</v>
      </c>
      <c r="BD82" s="63">
        <v>3781441086.2400007</v>
      </c>
      <c r="BE82" s="63">
        <v>-135514178.3991645</v>
      </c>
      <c r="BF82" s="63">
        <v>2665976460.4899993</v>
      </c>
      <c r="BG82" s="63">
        <v>2467253489.3699999</v>
      </c>
      <c r="BH82" s="63">
        <v>427666238.94000006</v>
      </c>
      <c r="BI82" s="63">
        <v>0</v>
      </c>
      <c r="BJ82" s="63">
        <v>-228943267.82000002</v>
      </c>
      <c r="BK82" s="63">
        <v>-2801490638.889164</v>
      </c>
      <c r="BL82" s="63">
        <v>0</v>
      </c>
      <c r="BM82" s="63">
        <v>0</v>
      </c>
      <c r="BN82" s="63">
        <v>0</v>
      </c>
      <c r="BO82" s="63">
        <v>-73464122.109999999</v>
      </c>
      <c r="BP82" s="63">
        <v>-73464122.109999999</v>
      </c>
      <c r="BQ82" s="63">
        <v>0</v>
      </c>
      <c r="BR82" s="63">
        <v>0</v>
      </c>
      <c r="BS82" s="63">
        <v>-689149797.30617678</v>
      </c>
      <c r="BT82" s="63">
        <v>-552443067.13</v>
      </c>
      <c r="BU82" s="63">
        <v>-268528992.59935331</v>
      </c>
      <c r="BV82" s="63">
        <v>-57809807.97485546</v>
      </c>
      <c r="BW82" s="63">
        <v>-6069.24</v>
      </c>
      <c r="BX82" s="63">
        <v>-23569318.199085325</v>
      </c>
      <c r="BY82" s="63">
        <v>-19563966.53992654</v>
      </c>
      <c r="BZ82" s="63">
        <v>242995086.91000009</v>
      </c>
      <c r="CA82" s="63">
        <v>-10223662.532956082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-5607057.4800000004</v>
      </c>
      <c r="CJ82" s="63">
        <v>-5607057.4800000004</v>
      </c>
      <c r="CK82" s="63">
        <v>0</v>
      </c>
      <c r="CL82" s="63">
        <v>1035187563.1666845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F32D5-DBCC-4078-8FC9-CDEC90D5867B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269</v>
      </c>
      <c r="B2" s="75">
        <v>760</v>
      </c>
      <c r="C2" s="75"/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15148541.239999998</v>
      </c>
      <c r="E8" s="60">
        <v>11754871.189999999</v>
      </c>
      <c r="F8" s="60">
        <v>11797260.939999999</v>
      </c>
      <c r="G8" s="60">
        <v>-42389.75</v>
      </c>
      <c r="H8" s="60">
        <v>0</v>
      </c>
      <c r="I8" s="60">
        <v>-2295066.4700000007</v>
      </c>
      <c r="J8" s="60">
        <v>-2321183.8900000006</v>
      </c>
      <c r="K8" s="60">
        <v>-12372565.24</v>
      </c>
      <c r="L8" s="60">
        <v>10051381.35</v>
      </c>
      <c r="M8" s="60">
        <v>26117.42</v>
      </c>
      <c r="N8" s="60">
        <v>26117.42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5688736.5199999996</v>
      </c>
      <c r="AA8" s="60">
        <v>2019863.82</v>
      </c>
      <c r="AB8" s="60">
        <v>76565.149999999994</v>
      </c>
      <c r="AC8" s="60">
        <v>3182976.33</v>
      </c>
      <c r="AD8" s="60">
        <v>409331.22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-4340170.4000000004</v>
      </c>
      <c r="AT8" s="60">
        <v>-195648.5</v>
      </c>
      <c r="AU8" s="60">
        <v>-195648.5</v>
      </c>
      <c r="AV8" s="60">
        <v>0</v>
      </c>
      <c r="AW8" s="60">
        <v>-14536.499999999942</v>
      </c>
      <c r="AX8" s="60">
        <v>-14536.499999999942</v>
      </c>
      <c r="AY8" s="60">
        <v>-195940.26999999996</v>
      </c>
      <c r="AZ8" s="60">
        <v>-253274.28999999998</v>
      </c>
      <c r="BA8" s="60">
        <v>-135107.99</v>
      </c>
      <c r="BB8" s="60">
        <v>0</v>
      </c>
      <c r="BC8" s="60">
        <v>192442.01</v>
      </c>
      <c r="BD8" s="60">
        <v>181403.77000000002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-4129985.4000000004</v>
      </c>
      <c r="BT8" s="60">
        <v>-3653800.9</v>
      </c>
      <c r="BU8" s="60">
        <v>-330170.65999999997</v>
      </c>
      <c r="BV8" s="60">
        <v>-67027</v>
      </c>
      <c r="BW8" s="60">
        <v>0</v>
      </c>
      <c r="BX8" s="60">
        <v>0</v>
      </c>
      <c r="BY8" s="60">
        <v>0</v>
      </c>
      <c r="BZ8" s="60">
        <v>1857.1499999999996</v>
      </c>
      <c r="CA8" s="60">
        <v>-80843.990000000005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10808370.839999998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3573964.0400000005</v>
      </c>
      <c r="E9" s="60">
        <v>2718189.04</v>
      </c>
      <c r="F9" s="60">
        <v>2718440.64</v>
      </c>
      <c r="G9" s="60">
        <v>-251.6</v>
      </c>
      <c r="H9" s="60">
        <v>0</v>
      </c>
      <c r="I9" s="60">
        <v>-218657.83999999985</v>
      </c>
      <c r="J9" s="60">
        <v>-218657.83999999985</v>
      </c>
      <c r="K9" s="60">
        <v>-2795253.5</v>
      </c>
      <c r="L9" s="60">
        <v>2576595.66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1081165.7</v>
      </c>
      <c r="AA9" s="60">
        <v>824398.38</v>
      </c>
      <c r="AB9" s="60">
        <v>0</v>
      </c>
      <c r="AC9" s="60">
        <v>146565.5</v>
      </c>
      <c r="AD9" s="60">
        <v>47449.83</v>
      </c>
      <c r="AE9" s="60">
        <v>0</v>
      </c>
      <c r="AF9" s="60">
        <v>50820.82</v>
      </c>
      <c r="AG9" s="60">
        <v>11931.17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-6732.86</v>
      </c>
      <c r="AN9" s="60">
        <v>-6732.86</v>
      </c>
      <c r="AO9" s="60">
        <v>0</v>
      </c>
      <c r="AP9" s="60">
        <v>0</v>
      </c>
      <c r="AQ9" s="60">
        <v>0</v>
      </c>
      <c r="AR9" s="60">
        <v>0</v>
      </c>
      <c r="AS9" s="60">
        <v>-652480.1600000005</v>
      </c>
      <c r="AT9" s="60">
        <v>-138869.5</v>
      </c>
      <c r="AU9" s="60">
        <v>-138869.5</v>
      </c>
      <c r="AV9" s="60">
        <v>0</v>
      </c>
      <c r="AW9" s="60">
        <v>132336.91999999946</v>
      </c>
      <c r="AX9" s="60">
        <v>132336.91999999946</v>
      </c>
      <c r="AY9" s="60">
        <v>-2141416.0300000003</v>
      </c>
      <c r="AZ9" s="60">
        <v>-225134.21000000002</v>
      </c>
      <c r="BA9" s="60">
        <v>-1916281.82</v>
      </c>
      <c r="BB9" s="60">
        <v>0</v>
      </c>
      <c r="BC9" s="60">
        <v>0</v>
      </c>
      <c r="BD9" s="60">
        <v>2273752.9499999997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-643861.71</v>
      </c>
      <c r="BT9" s="60">
        <v>-377205.62999999995</v>
      </c>
      <c r="BU9" s="60">
        <v>-169129.60000000001</v>
      </c>
      <c r="BV9" s="60">
        <v>-61500.86</v>
      </c>
      <c r="BW9" s="60">
        <v>0</v>
      </c>
      <c r="BX9" s="60">
        <v>-23141.97</v>
      </c>
      <c r="BY9" s="60">
        <v>-12883.65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-2085.87</v>
      </c>
      <c r="CJ9" s="60">
        <v>-2085.87</v>
      </c>
      <c r="CK9" s="60">
        <v>0</v>
      </c>
      <c r="CL9" s="60">
        <v>2921483.88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986602653.40999997</v>
      </c>
      <c r="E10" s="60">
        <v>284859762.24000001</v>
      </c>
      <c r="F10" s="60">
        <v>284859762.24000001</v>
      </c>
      <c r="G10" s="60">
        <v>0</v>
      </c>
      <c r="H10" s="60">
        <v>0</v>
      </c>
      <c r="I10" s="60">
        <v>466558572.88999999</v>
      </c>
      <c r="J10" s="60">
        <v>466558572.88999999</v>
      </c>
      <c r="K10" s="60">
        <v>-523978936.11000001</v>
      </c>
      <c r="L10" s="60">
        <v>990537509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235186492.28</v>
      </c>
      <c r="AA10" s="60">
        <v>97632698.189999998</v>
      </c>
      <c r="AB10" s="60">
        <v>19041703.039999999</v>
      </c>
      <c r="AC10" s="60">
        <v>90083063.579999998</v>
      </c>
      <c r="AD10" s="60">
        <v>17838133.460000001</v>
      </c>
      <c r="AE10" s="60">
        <v>11503963.35</v>
      </c>
      <c r="AF10" s="60">
        <v>0</v>
      </c>
      <c r="AG10" s="60">
        <v>0</v>
      </c>
      <c r="AH10" s="60">
        <v>-913069.34</v>
      </c>
      <c r="AI10" s="60">
        <v>0</v>
      </c>
      <c r="AJ10" s="60">
        <v>0</v>
      </c>
      <c r="AK10" s="60">
        <v>0</v>
      </c>
      <c r="AL10" s="60">
        <v>0</v>
      </c>
      <c r="AM10" s="60">
        <v>-2174</v>
      </c>
      <c r="AN10" s="60">
        <v>-2174</v>
      </c>
      <c r="AO10" s="60">
        <v>0</v>
      </c>
      <c r="AP10" s="60">
        <v>0</v>
      </c>
      <c r="AQ10" s="60">
        <v>0</v>
      </c>
      <c r="AR10" s="60">
        <v>0</v>
      </c>
      <c r="AS10" s="60">
        <v>-122529568.08999997</v>
      </c>
      <c r="AT10" s="60">
        <v>-797377.12</v>
      </c>
      <c r="AU10" s="60">
        <v>-805050.01</v>
      </c>
      <c r="AV10" s="60">
        <v>7672.89</v>
      </c>
      <c r="AW10" s="60">
        <v>-1627335.1799999988</v>
      </c>
      <c r="AX10" s="60">
        <v>-1627335.1799999988</v>
      </c>
      <c r="AY10" s="60">
        <v>-8556007.629999999</v>
      </c>
      <c r="AZ10" s="60">
        <v>-131764.38</v>
      </c>
      <c r="BA10" s="60">
        <v>-12651811.859999999</v>
      </c>
      <c r="BB10" s="60">
        <v>0</v>
      </c>
      <c r="BC10" s="60">
        <v>4227568.6100000003</v>
      </c>
      <c r="BD10" s="60">
        <v>6928672.4500000002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-119500153.02999997</v>
      </c>
      <c r="BT10" s="60">
        <v>-100619309.27999999</v>
      </c>
      <c r="BU10" s="60">
        <v>-13285732.66</v>
      </c>
      <c r="BV10" s="60">
        <v>-3932282.8</v>
      </c>
      <c r="BW10" s="60">
        <v>0</v>
      </c>
      <c r="BX10" s="60">
        <v>-1016881.88</v>
      </c>
      <c r="BY10" s="60">
        <v>-645946.41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-604702.76</v>
      </c>
      <c r="CJ10" s="60">
        <v>-604702.76</v>
      </c>
      <c r="CK10" s="60">
        <v>0</v>
      </c>
      <c r="CL10" s="60">
        <v>864073085.31999993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1532829134.8099999</v>
      </c>
      <c r="E11" s="60">
        <v>740905475.64999998</v>
      </c>
      <c r="F11" s="60">
        <v>740905475.64999998</v>
      </c>
      <c r="G11" s="60">
        <v>0</v>
      </c>
      <c r="H11" s="60">
        <v>0</v>
      </c>
      <c r="I11" s="60">
        <v>189347781.09999996</v>
      </c>
      <c r="J11" s="60">
        <v>189347781.16999996</v>
      </c>
      <c r="K11" s="60">
        <v>-793874511.13</v>
      </c>
      <c r="L11" s="60">
        <v>983222292.29999995</v>
      </c>
      <c r="M11" s="60">
        <v>-6.9999999999999979E-2</v>
      </c>
      <c r="N11" s="60">
        <v>0.22</v>
      </c>
      <c r="O11" s="60">
        <v>-0.28999999999999998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602575878.05999994</v>
      </c>
      <c r="AA11" s="60">
        <v>298701116.29999995</v>
      </c>
      <c r="AB11" s="60">
        <v>0</v>
      </c>
      <c r="AC11" s="60">
        <v>-85722025.019999996</v>
      </c>
      <c r="AD11" s="60">
        <v>351388663.20999998</v>
      </c>
      <c r="AE11" s="60">
        <v>0</v>
      </c>
      <c r="AF11" s="60">
        <v>0</v>
      </c>
      <c r="AG11" s="60">
        <v>887958.38</v>
      </c>
      <c r="AH11" s="60">
        <v>37320165.189999998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-143577141.21000001</v>
      </c>
      <c r="AT11" s="60">
        <v>-6517.65</v>
      </c>
      <c r="AU11" s="60">
        <v>-6517.65</v>
      </c>
      <c r="AV11" s="60">
        <v>0</v>
      </c>
      <c r="AW11" s="60">
        <v>-40403.01</v>
      </c>
      <c r="AX11" s="60">
        <v>-40403.01</v>
      </c>
      <c r="AY11" s="60">
        <v>-52445.51</v>
      </c>
      <c r="AZ11" s="60">
        <v>-20106</v>
      </c>
      <c r="BA11" s="60">
        <v>-67057.88</v>
      </c>
      <c r="BB11" s="60">
        <v>0</v>
      </c>
      <c r="BC11" s="60">
        <v>34718.370000000003</v>
      </c>
      <c r="BD11" s="60">
        <v>12042.5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-143530220.55000001</v>
      </c>
      <c r="BT11" s="60">
        <v>-94933314.310000002</v>
      </c>
      <c r="BU11" s="60">
        <v>-26154592.379999999</v>
      </c>
      <c r="BV11" s="60">
        <v>-17817466.120000001</v>
      </c>
      <c r="BW11" s="60">
        <v>-115265.93</v>
      </c>
      <c r="BX11" s="60">
        <v>-1023375.31</v>
      </c>
      <c r="BY11" s="60">
        <v>-3486206.51</v>
      </c>
      <c r="BZ11" s="60">
        <v>0.01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1389251993.5999999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17134373.742767535</v>
      </c>
      <c r="E13" s="60">
        <v>7118591.2499999991</v>
      </c>
      <c r="F13" s="60">
        <v>14061704.779999999</v>
      </c>
      <c r="G13" s="60">
        <v>-6943113.5300000003</v>
      </c>
      <c r="H13" s="60">
        <v>0</v>
      </c>
      <c r="I13" s="60">
        <v>1923291.6199999996</v>
      </c>
      <c r="J13" s="60">
        <v>337904.34999999963</v>
      </c>
      <c r="K13" s="60">
        <v>-10732176.880000001</v>
      </c>
      <c r="L13" s="60">
        <v>11070081.23</v>
      </c>
      <c r="M13" s="60">
        <v>1585387.27</v>
      </c>
      <c r="N13" s="60">
        <v>1973782.07</v>
      </c>
      <c r="O13" s="60">
        <v>-388394.8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8092490.8727675378</v>
      </c>
      <c r="AA13" s="60">
        <v>4795973.5471149916</v>
      </c>
      <c r="AB13" s="60">
        <v>267179.04667579307</v>
      </c>
      <c r="AC13" s="60">
        <v>1585728.1802832368</v>
      </c>
      <c r="AD13" s="60">
        <v>88786.518348269688</v>
      </c>
      <c r="AE13" s="60">
        <v>0</v>
      </c>
      <c r="AF13" s="60">
        <v>11690.132305856745</v>
      </c>
      <c r="AG13" s="60">
        <v>1343133.448039389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-71972316.701002955</v>
      </c>
      <c r="AT13" s="60">
        <v>-62500</v>
      </c>
      <c r="AU13" s="60">
        <v>-62500</v>
      </c>
      <c r="AV13" s="60">
        <v>0</v>
      </c>
      <c r="AW13" s="60">
        <v>10889.399999999994</v>
      </c>
      <c r="AX13" s="60">
        <v>10889.399999999994</v>
      </c>
      <c r="AY13" s="60">
        <v>-83356.070000000007</v>
      </c>
      <c r="AZ13" s="60">
        <v>-62066.85</v>
      </c>
      <c r="BA13" s="60">
        <v>-61755.41</v>
      </c>
      <c r="BB13" s="60">
        <v>0</v>
      </c>
      <c r="BC13" s="60">
        <v>40466.19</v>
      </c>
      <c r="BD13" s="60">
        <v>94245.47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-71920706.101002961</v>
      </c>
      <c r="BT13" s="60">
        <v>-2106820.14</v>
      </c>
      <c r="BU13" s="60">
        <v>-24695337.685371589</v>
      </c>
      <c r="BV13" s="60">
        <v>-15836752.058933444</v>
      </c>
      <c r="BW13" s="60">
        <v>0</v>
      </c>
      <c r="BX13" s="60">
        <v>-2391719.3131440715</v>
      </c>
      <c r="BY13" s="60">
        <v>-2686913.2155899778</v>
      </c>
      <c r="BZ13" s="60">
        <v>295991.05</v>
      </c>
      <c r="CA13" s="60">
        <v>-24499154.737963874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-54837942.95823542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263162068.50171185</v>
      </c>
      <c r="E14" s="60">
        <v>60307271.43</v>
      </c>
      <c r="F14" s="60">
        <v>60307271.43</v>
      </c>
      <c r="G14" s="60">
        <v>0</v>
      </c>
      <c r="H14" s="60">
        <v>0</v>
      </c>
      <c r="I14" s="60">
        <v>108718287.20999999</v>
      </c>
      <c r="J14" s="60">
        <v>108718287.20999999</v>
      </c>
      <c r="K14" s="60">
        <v>-103859999.48999999</v>
      </c>
      <c r="L14" s="60">
        <v>212578286.69999999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94135917.25171183</v>
      </c>
      <c r="AA14" s="60">
        <v>54009580.971011996</v>
      </c>
      <c r="AB14" s="60">
        <v>-335474.10731400002</v>
      </c>
      <c r="AC14" s="60">
        <v>28366484.353142828</v>
      </c>
      <c r="AD14" s="60">
        <v>11929132.341378</v>
      </c>
      <c r="AE14" s="60">
        <v>9543.8303999999989</v>
      </c>
      <c r="AF14" s="60">
        <v>59980.412957999994</v>
      </c>
      <c r="AG14" s="60">
        <v>77924.211156000005</v>
      </c>
      <c r="AH14" s="60">
        <v>0</v>
      </c>
      <c r="AI14" s="60">
        <v>18745.238978999998</v>
      </c>
      <c r="AJ14" s="60">
        <v>0</v>
      </c>
      <c r="AK14" s="60">
        <v>0</v>
      </c>
      <c r="AL14" s="60">
        <v>0</v>
      </c>
      <c r="AM14" s="60">
        <v>592.61</v>
      </c>
      <c r="AN14" s="60">
        <v>592.61</v>
      </c>
      <c r="AO14" s="60">
        <v>0</v>
      </c>
      <c r="AP14" s="60">
        <v>0</v>
      </c>
      <c r="AQ14" s="60">
        <v>0</v>
      </c>
      <c r="AR14" s="60">
        <v>0</v>
      </c>
      <c r="AS14" s="60">
        <v>-156281462.84999999</v>
      </c>
      <c r="AT14" s="60">
        <v>-78772.09</v>
      </c>
      <c r="AU14" s="60">
        <v>-78772.09</v>
      </c>
      <c r="AV14" s="60">
        <v>0</v>
      </c>
      <c r="AW14" s="60">
        <v>191106.3600000001</v>
      </c>
      <c r="AX14" s="60">
        <v>191106.3600000001</v>
      </c>
      <c r="AY14" s="60">
        <v>-766440.94</v>
      </c>
      <c r="AZ14" s="60">
        <v>-569485.24</v>
      </c>
      <c r="BA14" s="60">
        <v>-196955.7</v>
      </c>
      <c r="BB14" s="60">
        <v>0</v>
      </c>
      <c r="BC14" s="60">
        <v>0</v>
      </c>
      <c r="BD14" s="60">
        <v>957547.3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-156393797.12</v>
      </c>
      <c r="BT14" s="60">
        <v>-21934276.600000001</v>
      </c>
      <c r="BU14" s="60">
        <v>-88465342.180000007</v>
      </c>
      <c r="BV14" s="60">
        <v>-30355049.84</v>
      </c>
      <c r="BW14" s="60">
        <v>0</v>
      </c>
      <c r="BX14" s="60">
        <v>-10630334.050000001</v>
      </c>
      <c r="BY14" s="60">
        <v>-49553.03</v>
      </c>
      <c r="BZ14" s="60">
        <v>0</v>
      </c>
      <c r="CA14" s="60">
        <v>-4959241.42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106880605.65171185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-218669.60999999975</v>
      </c>
      <c r="E15" s="60">
        <v>613398.43999999994</v>
      </c>
      <c r="F15" s="60">
        <v>613398.43999999994</v>
      </c>
      <c r="G15" s="60">
        <v>0</v>
      </c>
      <c r="H15" s="60">
        <v>0</v>
      </c>
      <c r="I15" s="60">
        <v>-128155.00999999966</v>
      </c>
      <c r="J15" s="60">
        <v>-128155.00999999966</v>
      </c>
      <c r="K15" s="60">
        <v>-610155.15999999968</v>
      </c>
      <c r="L15" s="60">
        <v>482000.15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-703913.04</v>
      </c>
      <c r="AA15" s="60">
        <v>-208141.41</v>
      </c>
      <c r="AB15" s="60">
        <v>-253913.21999999997</v>
      </c>
      <c r="AC15" s="60">
        <v>-219347.40999999997</v>
      </c>
      <c r="AD15" s="60">
        <v>-22511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-3400501.2900000005</v>
      </c>
      <c r="AT15" s="60">
        <v>-197753.84</v>
      </c>
      <c r="AU15" s="60">
        <v>-197753.84</v>
      </c>
      <c r="AV15" s="60">
        <v>0</v>
      </c>
      <c r="AW15" s="60">
        <v>-714845.5</v>
      </c>
      <c r="AX15" s="60">
        <v>-714845.5</v>
      </c>
      <c r="AY15" s="60">
        <v>-811438.38</v>
      </c>
      <c r="AZ15" s="60">
        <v>-811438.38</v>
      </c>
      <c r="BA15" s="60">
        <v>0</v>
      </c>
      <c r="BB15" s="60">
        <v>0</v>
      </c>
      <c r="BC15" s="60">
        <v>0</v>
      </c>
      <c r="BD15" s="60">
        <v>96592.88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-2487901.9500000007</v>
      </c>
      <c r="BT15" s="60">
        <v>-217181.80000000005</v>
      </c>
      <c r="BU15" s="60">
        <v>-1391118.3100000005</v>
      </c>
      <c r="BV15" s="60">
        <v>-285115.21000000002</v>
      </c>
      <c r="BW15" s="60">
        <v>0</v>
      </c>
      <c r="BX15" s="60">
        <v>-26394.929999999993</v>
      </c>
      <c r="BY15" s="60">
        <v>-568091.70000000019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-3619170.9000000004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285410670.63165396</v>
      </c>
      <c r="E17" s="60">
        <v>164731622.56</v>
      </c>
      <c r="F17" s="60">
        <v>182218781.13999999</v>
      </c>
      <c r="G17" s="60">
        <v>-17487158.579999998</v>
      </c>
      <c r="H17" s="60">
        <v>0</v>
      </c>
      <c r="I17" s="60">
        <v>-60657648.360000007</v>
      </c>
      <c r="J17" s="60">
        <v>-60822741.180000007</v>
      </c>
      <c r="K17" s="60">
        <v>-157902465.33000001</v>
      </c>
      <c r="L17" s="60">
        <v>97079724.150000006</v>
      </c>
      <c r="M17" s="60">
        <v>165092.82</v>
      </c>
      <c r="N17" s="60">
        <v>196985.06</v>
      </c>
      <c r="O17" s="60">
        <v>-31892.240000000002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181336696.43165398</v>
      </c>
      <c r="AA17" s="60">
        <v>91271064.364718005</v>
      </c>
      <c r="AB17" s="60">
        <v>15659087.959743999</v>
      </c>
      <c r="AC17" s="60">
        <v>74406544.107191995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-18390462.415813006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-18390462.415813006</v>
      </c>
      <c r="BT17" s="60">
        <v>-17260947.710000005</v>
      </c>
      <c r="BU17" s="60">
        <v>-437849.92491</v>
      </c>
      <c r="BV17" s="60">
        <v>-510246.33064599993</v>
      </c>
      <c r="BW17" s="60">
        <v>0</v>
      </c>
      <c r="BX17" s="60">
        <v>-5523.2509989999999</v>
      </c>
      <c r="BY17" s="60">
        <v>-116879.60925800001</v>
      </c>
      <c r="BZ17" s="60">
        <v>22643.940000000002</v>
      </c>
      <c r="CA17" s="60">
        <v>-81659.53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267020208.21584097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530850.82000000007</v>
      </c>
      <c r="E18" s="60">
        <v>336946.39</v>
      </c>
      <c r="F18" s="60">
        <v>336946.39</v>
      </c>
      <c r="G18" s="60">
        <v>0</v>
      </c>
      <c r="H18" s="60">
        <v>0</v>
      </c>
      <c r="I18" s="60">
        <v>-62439.859999999986</v>
      </c>
      <c r="J18" s="60">
        <v>-62439.859999999986</v>
      </c>
      <c r="K18" s="60">
        <v>-368621.93</v>
      </c>
      <c r="L18" s="60">
        <v>306182.07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189348.23</v>
      </c>
      <c r="T18" s="60">
        <v>189348.23</v>
      </c>
      <c r="U18" s="60">
        <v>0</v>
      </c>
      <c r="V18" s="60">
        <v>189348.23</v>
      </c>
      <c r="W18" s="60">
        <v>0</v>
      </c>
      <c r="X18" s="60">
        <v>0</v>
      </c>
      <c r="Y18" s="60">
        <v>0</v>
      </c>
      <c r="Z18" s="60">
        <v>66996.06</v>
      </c>
      <c r="AA18" s="60">
        <v>56046.020000000004</v>
      </c>
      <c r="AB18" s="60">
        <v>0</v>
      </c>
      <c r="AC18" s="60">
        <v>1038.27</v>
      </c>
      <c r="AD18" s="60">
        <v>9911.77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-1329555.67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-1329555.67</v>
      </c>
      <c r="BT18" s="60">
        <v>-97805.61</v>
      </c>
      <c r="BU18" s="60">
        <v>-789369.04</v>
      </c>
      <c r="BV18" s="60">
        <v>-189584.73</v>
      </c>
      <c r="BW18" s="60">
        <v>0</v>
      </c>
      <c r="BX18" s="60">
        <v>-21854.63</v>
      </c>
      <c r="BY18" s="60">
        <v>-230860.45</v>
      </c>
      <c r="BZ18" s="60">
        <v>0</v>
      </c>
      <c r="CA18" s="60">
        <v>-81.209999999999994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-798704.84999999986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106355213.79000001</v>
      </c>
      <c r="E20" s="60">
        <v>74183272.519999996</v>
      </c>
      <c r="F20" s="60">
        <v>74184848.879999995</v>
      </c>
      <c r="G20" s="60">
        <v>-1576.36</v>
      </c>
      <c r="H20" s="60">
        <v>0</v>
      </c>
      <c r="I20" s="60">
        <v>-703109.64999999816</v>
      </c>
      <c r="J20" s="60">
        <v>-703923.07999999821</v>
      </c>
      <c r="K20" s="60">
        <v>-85594843.620000005</v>
      </c>
      <c r="L20" s="60">
        <v>84890920.540000007</v>
      </c>
      <c r="M20" s="60">
        <v>813.43000000000006</v>
      </c>
      <c r="N20" s="60">
        <v>1251.68</v>
      </c>
      <c r="O20" s="60">
        <v>-438.25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32875050.920000002</v>
      </c>
      <c r="AA20" s="60">
        <v>24685279.02</v>
      </c>
      <c r="AB20" s="60">
        <v>0</v>
      </c>
      <c r="AC20" s="60">
        <v>8189771.9000000004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-19492035.610000003</v>
      </c>
      <c r="AT20" s="60">
        <v>-52853.67</v>
      </c>
      <c r="AU20" s="60">
        <v>-52854.95</v>
      </c>
      <c r="AV20" s="60">
        <v>1.28</v>
      </c>
      <c r="AW20" s="60">
        <v>-446132.28000000026</v>
      </c>
      <c r="AX20" s="60">
        <v>-446132.28000000026</v>
      </c>
      <c r="AY20" s="60">
        <v>-2994336.87</v>
      </c>
      <c r="AZ20" s="60">
        <v>-77726.540000000008</v>
      </c>
      <c r="BA20" s="60">
        <v>-2916610.33</v>
      </c>
      <c r="BB20" s="60">
        <v>0</v>
      </c>
      <c r="BC20" s="60">
        <v>0</v>
      </c>
      <c r="BD20" s="60">
        <v>2548204.59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-18993049.660000004</v>
      </c>
      <c r="BT20" s="60">
        <v>-15618646.310000001</v>
      </c>
      <c r="BU20" s="60">
        <v>-2307686.6800000002</v>
      </c>
      <c r="BV20" s="60">
        <v>-291551.48</v>
      </c>
      <c r="BW20" s="60">
        <v>-1820.33</v>
      </c>
      <c r="BX20" s="60">
        <v>-186174.01</v>
      </c>
      <c r="BY20" s="60">
        <v>-587597.85</v>
      </c>
      <c r="BZ20" s="60">
        <v>73.25</v>
      </c>
      <c r="CA20" s="60">
        <v>353.75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86863178.180000007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28025600.560000006</v>
      </c>
      <c r="E21" s="60">
        <v>38730577.060000002</v>
      </c>
      <c r="F21" s="60">
        <v>38730577.060000002</v>
      </c>
      <c r="G21" s="60">
        <v>0</v>
      </c>
      <c r="H21" s="60">
        <v>0</v>
      </c>
      <c r="I21" s="60">
        <v>-30683479.439999998</v>
      </c>
      <c r="J21" s="60">
        <v>-30683479.439999998</v>
      </c>
      <c r="K21" s="60">
        <v>-30852249.399999999</v>
      </c>
      <c r="L21" s="60">
        <v>168769.96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19978502.940000001</v>
      </c>
      <c r="AA21" s="60">
        <v>13582593.98</v>
      </c>
      <c r="AB21" s="60">
        <v>0</v>
      </c>
      <c r="AC21" s="60">
        <v>5747780.54</v>
      </c>
      <c r="AD21" s="60">
        <v>648128.42000000004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-8412433.7699999996</v>
      </c>
      <c r="AT21" s="60">
        <v>0</v>
      </c>
      <c r="AU21" s="60">
        <v>0</v>
      </c>
      <c r="AV21" s="60">
        <v>0</v>
      </c>
      <c r="AW21" s="60">
        <v>-622.15000000000146</v>
      </c>
      <c r="AX21" s="60">
        <v>-416.40000000000146</v>
      </c>
      <c r="AY21" s="60">
        <v>-18140.830000000002</v>
      </c>
      <c r="AZ21" s="60">
        <v>-27104.31</v>
      </c>
      <c r="BA21" s="60">
        <v>0</v>
      </c>
      <c r="BB21" s="60">
        <v>0</v>
      </c>
      <c r="BC21" s="60">
        <v>8963.48</v>
      </c>
      <c r="BD21" s="60">
        <v>17724.43</v>
      </c>
      <c r="BE21" s="60">
        <v>-205.75</v>
      </c>
      <c r="BF21" s="60">
        <v>-8963.48</v>
      </c>
      <c r="BG21" s="60">
        <v>0</v>
      </c>
      <c r="BH21" s="60">
        <v>0</v>
      </c>
      <c r="BI21" s="60">
        <v>0</v>
      </c>
      <c r="BJ21" s="60">
        <v>-8963.48</v>
      </c>
      <c r="BK21" s="60">
        <v>8757.73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-8411811.6199999992</v>
      </c>
      <c r="BT21" s="60">
        <v>-1629296.6400000004</v>
      </c>
      <c r="BU21" s="60">
        <v>-4812922.1399999997</v>
      </c>
      <c r="BV21" s="60">
        <v>-1810278.23</v>
      </c>
      <c r="BW21" s="60">
        <v>0</v>
      </c>
      <c r="BX21" s="60">
        <v>-50662.92</v>
      </c>
      <c r="BY21" s="60">
        <v>-108651.69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19613166.790000007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343494986.72371703</v>
      </c>
      <c r="E22" s="60">
        <v>141504697.28999999</v>
      </c>
      <c r="F22" s="60">
        <v>141504698.31</v>
      </c>
      <c r="G22" s="60">
        <v>-1.02</v>
      </c>
      <c r="H22" s="60">
        <v>0</v>
      </c>
      <c r="I22" s="60">
        <v>124306118.48999998</v>
      </c>
      <c r="J22" s="60">
        <v>124431232.33999997</v>
      </c>
      <c r="K22" s="60">
        <v>-201673467.50999999</v>
      </c>
      <c r="L22" s="60">
        <v>326104699.84999996</v>
      </c>
      <c r="M22" s="60">
        <v>-125113.85</v>
      </c>
      <c r="N22" s="60">
        <v>0</v>
      </c>
      <c r="O22" s="60">
        <v>-125113.85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77684170.943717062</v>
      </c>
      <c r="AA22" s="60">
        <v>68370843.206235871</v>
      </c>
      <c r="AB22" s="60">
        <v>0</v>
      </c>
      <c r="AC22" s="60">
        <v>5689910.6235005455</v>
      </c>
      <c r="AD22" s="60">
        <v>2642094.0911540003</v>
      </c>
      <c r="AE22" s="60">
        <v>954883.98408566322</v>
      </c>
      <c r="AF22" s="60">
        <v>0</v>
      </c>
      <c r="AG22" s="60">
        <v>22384.282449849237</v>
      </c>
      <c r="AH22" s="60">
        <v>0</v>
      </c>
      <c r="AI22" s="60">
        <v>4054.7562911294604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-173043559.00155953</v>
      </c>
      <c r="AT22" s="60">
        <v>-121396.69</v>
      </c>
      <c r="AU22" s="60">
        <v>-122481.24</v>
      </c>
      <c r="AV22" s="60">
        <v>1084.55</v>
      </c>
      <c r="AW22" s="60">
        <v>20428.949999999903</v>
      </c>
      <c r="AX22" s="60">
        <v>17420.519999999902</v>
      </c>
      <c r="AY22" s="60">
        <v>-215398.42000000004</v>
      </c>
      <c r="AZ22" s="60">
        <v>-209425.90000000002</v>
      </c>
      <c r="BA22" s="60">
        <v>-80429</v>
      </c>
      <c r="BB22" s="60">
        <v>0</v>
      </c>
      <c r="BC22" s="60">
        <v>74456.479999999996</v>
      </c>
      <c r="BD22" s="60">
        <v>232818.93999999994</v>
      </c>
      <c r="BE22" s="60">
        <v>3008.4300000000003</v>
      </c>
      <c r="BF22" s="60">
        <v>11975.32</v>
      </c>
      <c r="BG22" s="60">
        <v>17379.23</v>
      </c>
      <c r="BH22" s="60">
        <v>-1264.42</v>
      </c>
      <c r="BI22" s="60">
        <v>0</v>
      </c>
      <c r="BJ22" s="60">
        <v>-4139.49</v>
      </c>
      <c r="BK22" s="60">
        <v>-8966.89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-172942591.26155952</v>
      </c>
      <c r="BT22" s="60">
        <v>-35067923.730000004</v>
      </c>
      <c r="BU22" s="60">
        <v>-114924174.26073369</v>
      </c>
      <c r="BV22" s="60">
        <v>-4520849.9405255243</v>
      </c>
      <c r="BW22" s="60">
        <v>0</v>
      </c>
      <c r="BX22" s="60">
        <v>-8744365.016678676</v>
      </c>
      <c r="BY22" s="60">
        <v>-9241006.2536216192</v>
      </c>
      <c r="BZ22" s="60">
        <v>0.21</v>
      </c>
      <c r="CA22" s="60">
        <v>-444272.27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170451427.72215751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162805888.34999999</v>
      </c>
      <c r="E23" s="60">
        <v>99942337.890000001</v>
      </c>
      <c r="F23" s="60">
        <v>99942876.989999995</v>
      </c>
      <c r="G23" s="60">
        <v>-539.1</v>
      </c>
      <c r="H23" s="60">
        <v>0</v>
      </c>
      <c r="I23" s="60">
        <v>7698531.0699999956</v>
      </c>
      <c r="J23" s="60">
        <v>7698277.8799999952</v>
      </c>
      <c r="K23" s="60">
        <v>-108066554.18000001</v>
      </c>
      <c r="L23" s="60">
        <v>115764832.06</v>
      </c>
      <c r="M23" s="60">
        <v>253.19</v>
      </c>
      <c r="N23" s="60">
        <v>253.37</v>
      </c>
      <c r="O23" s="60">
        <v>-0.18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55165019.390000008</v>
      </c>
      <c r="AA23" s="60">
        <v>43659622.799999997</v>
      </c>
      <c r="AB23" s="60">
        <v>4446230.42</v>
      </c>
      <c r="AC23" s="60">
        <v>1863341.5</v>
      </c>
      <c r="AD23" s="60">
        <v>3090069.63</v>
      </c>
      <c r="AE23" s="60">
        <v>33134.42</v>
      </c>
      <c r="AF23" s="60">
        <v>1964597.85</v>
      </c>
      <c r="AG23" s="60">
        <v>108022.77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-104355828.88999997</v>
      </c>
      <c r="AT23" s="60">
        <v>-64949.84</v>
      </c>
      <c r="AU23" s="60">
        <v>-64949.84</v>
      </c>
      <c r="AV23" s="60">
        <v>0</v>
      </c>
      <c r="AW23" s="60">
        <v>1790305.1300000004</v>
      </c>
      <c r="AX23" s="60">
        <v>1790453.1300000004</v>
      </c>
      <c r="AY23" s="60">
        <v>-4147271.6800000002</v>
      </c>
      <c r="AZ23" s="60">
        <v>-1303505.52</v>
      </c>
      <c r="BA23" s="60">
        <v>-2843766.16</v>
      </c>
      <c r="BB23" s="60">
        <v>0</v>
      </c>
      <c r="BC23" s="60">
        <v>0</v>
      </c>
      <c r="BD23" s="60">
        <v>5937724.8100000005</v>
      </c>
      <c r="BE23" s="60">
        <v>-148</v>
      </c>
      <c r="BF23" s="60">
        <v>131.18</v>
      </c>
      <c r="BG23" s="60">
        <v>0</v>
      </c>
      <c r="BH23" s="60">
        <v>131.18</v>
      </c>
      <c r="BI23" s="60">
        <v>0</v>
      </c>
      <c r="BJ23" s="60">
        <v>0</v>
      </c>
      <c r="BK23" s="60">
        <v>-279.18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-106081184.17999998</v>
      </c>
      <c r="BT23" s="60">
        <v>-37253783.989999965</v>
      </c>
      <c r="BU23" s="60">
        <v>-48827233.82</v>
      </c>
      <c r="BV23" s="60">
        <v>-1188646.3899999999</v>
      </c>
      <c r="BW23" s="60">
        <v>0</v>
      </c>
      <c r="BX23" s="60">
        <v>-5203893.7</v>
      </c>
      <c r="BY23" s="60">
        <v>-12519332.17</v>
      </c>
      <c r="BZ23" s="60">
        <v>108.16000000000001</v>
      </c>
      <c r="CA23" s="60">
        <v>-1088402.27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58450059.460000023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90564442.25</v>
      </c>
      <c r="E24" s="60">
        <v>23048567.129999999</v>
      </c>
      <c r="F24" s="60">
        <v>23048567.129999999</v>
      </c>
      <c r="G24" s="60">
        <v>0</v>
      </c>
      <c r="H24" s="60">
        <v>0</v>
      </c>
      <c r="I24" s="60">
        <v>60385269.600000001</v>
      </c>
      <c r="J24" s="60">
        <v>60385269.600000001</v>
      </c>
      <c r="K24" s="60">
        <v>-43614011.740000002</v>
      </c>
      <c r="L24" s="60">
        <v>103999281.34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7130605.5200000005</v>
      </c>
      <c r="AA24" s="60">
        <v>5536543.9900000002</v>
      </c>
      <c r="AB24" s="60">
        <v>0</v>
      </c>
      <c r="AC24" s="60">
        <v>1594061.53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-27231710.580000006</v>
      </c>
      <c r="AT24" s="60">
        <v>-10098.9</v>
      </c>
      <c r="AU24" s="60">
        <v>-10098.9</v>
      </c>
      <c r="AV24" s="60">
        <v>0</v>
      </c>
      <c r="AW24" s="60">
        <v>2898.0799999999945</v>
      </c>
      <c r="AX24" s="60">
        <v>3234.1699999999946</v>
      </c>
      <c r="AY24" s="60">
        <v>-27381.49</v>
      </c>
      <c r="AZ24" s="60">
        <v>-18291.13</v>
      </c>
      <c r="BA24" s="60">
        <v>-22619.7</v>
      </c>
      <c r="BB24" s="60">
        <v>0</v>
      </c>
      <c r="BC24" s="60">
        <v>13529.34</v>
      </c>
      <c r="BD24" s="60">
        <v>30615.659999999996</v>
      </c>
      <c r="BE24" s="60">
        <v>-336.09000000000015</v>
      </c>
      <c r="BF24" s="60">
        <v>673.34999999999991</v>
      </c>
      <c r="BG24" s="60">
        <v>0</v>
      </c>
      <c r="BH24" s="60">
        <v>1006.05</v>
      </c>
      <c r="BI24" s="60">
        <v>0</v>
      </c>
      <c r="BJ24" s="60">
        <v>-332.7</v>
      </c>
      <c r="BK24" s="60">
        <v>-1009.44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-27224509.760000005</v>
      </c>
      <c r="BT24" s="60">
        <v>-9203720.8000000007</v>
      </c>
      <c r="BU24" s="60">
        <v>-12198191.689999999</v>
      </c>
      <c r="BV24" s="60">
        <v>-1755896.67</v>
      </c>
      <c r="BW24" s="60">
        <v>0</v>
      </c>
      <c r="BX24" s="60">
        <v>-1343863.44</v>
      </c>
      <c r="BY24" s="60">
        <v>-2722837.16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63332731.669999994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231404842.31282178</v>
      </c>
      <c r="E25" s="60">
        <v>5437790.1500000004</v>
      </c>
      <c r="F25" s="60">
        <v>5437790.2700000005</v>
      </c>
      <c r="G25" s="60">
        <v>-0.12</v>
      </c>
      <c r="H25" s="60">
        <v>0</v>
      </c>
      <c r="I25" s="60">
        <v>23782367.680000003</v>
      </c>
      <c r="J25" s="60">
        <v>23782369.300000004</v>
      </c>
      <c r="K25" s="60">
        <v>-12308079.349999994</v>
      </c>
      <c r="L25" s="60">
        <v>36090448.649999999</v>
      </c>
      <c r="M25" s="60">
        <v>-1.62</v>
      </c>
      <c r="N25" s="60">
        <v>1.6799999999999997</v>
      </c>
      <c r="O25" s="60">
        <v>-3.3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202184684.48282176</v>
      </c>
      <c r="AA25" s="60">
        <v>183729454.04420877</v>
      </c>
      <c r="AB25" s="60">
        <v>0</v>
      </c>
      <c r="AC25" s="60">
        <v>17063.174381323977</v>
      </c>
      <c r="AD25" s="60">
        <v>16375767.500227015</v>
      </c>
      <c r="AE25" s="60">
        <v>0</v>
      </c>
      <c r="AF25" s="60">
        <v>2062399.7640046882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-38895832.021686241</v>
      </c>
      <c r="AT25" s="60">
        <v>-800</v>
      </c>
      <c r="AU25" s="60">
        <v>-2000</v>
      </c>
      <c r="AV25" s="60">
        <v>1200</v>
      </c>
      <c r="AW25" s="60">
        <v>-179983.93999999968</v>
      </c>
      <c r="AX25" s="60">
        <v>-272800.12999999966</v>
      </c>
      <c r="AY25" s="60">
        <v>-1089071.1399999997</v>
      </c>
      <c r="AZ25" s="60">
        <v>-60310.29</v>
      </c>
      <c r="BA25" s="60">
        <v>-1432877.1799999997</v>
      </c>
      <c r="BB25" s="60">
        <v>0</v>
      </c>
      <c r="BC25" s="60">
        <v>404116.32999999996</v>
      </c>
      <c r="BD25" s="60">
        <v>816271.01</v>
      </c>
      <c r="BE25" s="60">
        <v>92816.189999999973</v>
      </c>
      <c r="BF25" s="60">
        <v>112171.71999999997</v>
      </c>
      <c r="BG25" s="60">
        <v>24186.17</v>
      </c>
      <c r="BH25" s="60">
        <v>129608.48999999999</v>
      </c>
      <c r="BI25" s="60">
        <v>0</v>
      </c>
      <c r="BJ25" s="60">
        <v>-41622.939999999995</v>
      </c>
      <c r="BK25" s="60">
        <v>-19355.530000000002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-38715048.081686243</v>
      </c>
      <c r="BT25" s="60">
        <v>-8533994.4600000009</v>
      </c>
      <c r="BU25" s="60">
        <v>-14396520.763930118</v>
      </c>
      <c r="BV25" s="60">
        <v>-4766465.4593961006</v>
      </c>
      <c r="BW25" s="60">
        <v>0</v>
      </c>
      <c r="BX25" s="60">
        <v>-9872038.4280884378</v>
      </c>
      <c r="BY25" s="60">
        <v>-1092881.300271586</v>
      </c>
      <c r="BZ25" s="60">
        <v>0.45999999999999996</v>
      </c>
      <c r="CA25" s="60">
        <v>-53148.13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192509010.29113555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95271799.939999998</v>
      </c>
      <c r="E26" s="60">
        <v>-66185.23</v>
      </c>
      <c r="F26" s="60">
        <v>-66185.23</v>
      </c>
      <c r="G26" s="60">
        <v>0</v>
      </c>
      <c r="H26" s="60">
        <v>0</v>
      </c>
      <c r="I26" s="60">
        <v>71399164.019999996</v>
      </c>
      <c r="J26" s="60">
        <v>71399164.019999996</v>
      </c>
      <c r="K26" s="60">
        <v>-22205346.609999999</v>
      </c>
      <c r="L26" s="60">
        <v>93604510.629999995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23938821.150000002</v>
      </c>
      <c r="AA26" s="60">
        <v>24026457.800000001</v>
      </c>
      <c r="AB26" s="60">
        <v>0</v>
      </c>
      <c r="AC26" s="60">
        <v>-215428.23999999987</v>
      </c>
      <c r="AD26" s="60">
        <v>0</v>
      </c>
      <c r="AE26" s="60">
        <v>0</v>
      </c>
      <c r="AF26" s="60">
        <v>0</v>
      </c>
      <c r="AG26" s="60">
        <v>127791.59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-8559050.0700000003</v>
      </c>
      <c r="AT26" s="60">
        <v>-42962.559999999998</v>
      </c>
      <c r="AU26" s="60">
        <v>-42962.559999999998</v>
      </c>
      <c r="AV26" s="60">
        <v>0</v>
      </c>
      <c r="AW26" s="60">
        <v>105578.21999999999</v>
      </c>
      <c r="AX26" s="60">
        <v>105578.21999999999</v>
      </c>
      <c r="AY26" s="60">
        <v>-97886.24</v>
      </c>
      <c r="AZ26" s="60">
        <v>-97886.24</v>
      </c>
      <c r="BA26" s="60">
        <v>0</v>
      </c>
      <c r="BB26" s="60">
        <v>0</v>
      </c>
      <c r="BC26" s="60">
        <v>0</v>
      </c>
      <c r="BD26" s="60">
        <v>203464.46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-8621665.7300000004</v>
      </c>
      <c r="BT26" s="60">
        <v>-7160799.0500000007</v>
      </c>
      <c r="BU26" s="60">
        <v>-1002526.05</v>
      </c>
      <c r="BV26" s="60">
        <v>-188280.24</v>
      </c>
      <c r="BW26" s="60">
        <v>0</v>
      </c>
      <c r="BX26" s="60">
        <v>-79114.52</v>
      </c>
      <c r="BY26" s="60">
        <v>-160748.01999999999</v>
      </c>
      <c r="BZ26" s="60">
        <v>0</v>
      </c>
      <c r="CA26" s="60">
        <v>-30197.85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86712749.870000005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87746226.599999994</v>
      </c>
      <c r="E27" s="60">
        <v>51390760.240000002</v>
      </c>
      <c r="F27" s="60">
        <v>51391283.450000003</v>
      </c>
      <c r="G27" s="60">
        <v>-523.21</v>
      </c>
      <c r="H27" s="60">
        <v>0</v>
      </c>
      <c r="I27" s="60">
        <v>-2256183.0600000066</v>
      </c>
      <c r="J27" s="60">
        <v>-2244130.0400000066</v>
      </c>
      <c r="K27" s="60">
        <v>-58020514.270000003</v>
      </c>
      <c r="L27" s="60">
        <v>55776384.229999997</v>
      </c>
      <c r="M27" s="60">
        <v>-12053.02</v>
      </c>
      <c r="N27" s="60">
        <v>740.57</v>
      </c>
      <c r="O27" s="60">
        <v>-12793.59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38611649.420000002</v>
      </c>
      <c r="AA27" s="60">
        <v>10898672.289999999</v>
      </c>
      <c r="AB27" s="60">
        <v>1533148.68</v>
      </c>
      <c r="AC27" s="60">
        <v>26179828.449999999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-69942287.960000008</v>
      </c>
      <c r="AT27" s="60">
        <v>-11318.58</v>
      </c>
      <c r="AU27" s="60">
        <v>-11318.58</v>
      </c>
      <c r="AV27" s="60">
        <v>0</v>
      </c>
      <c r="AW27" s="60">
        <v>-93522.760000000009</v>
      </c>
      <c r="AX27" s="60">
        <v>-93522.760000000009</v>
      </c>
      <c r="AY27" s="60">
        <v>-115748.44</v>
      </c>
      <c r="AZ27" s="60">
        <v>-119875.89</v>
      </c>
      <c r="BA27" s="60">
        <v>4127.45</v>
      </c>
      <c r="BB27" s="60">
        <v>0</v>
      </c>
      <c r="BC27" s="60">
        <v>0</v>
      </c>
      <c r="BD27" s="60">
        <v>22225.68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-69556895.689999998</v>
      </c>
      <c r="BT27" s="60">
        <v>-13689737.6</v>
      </c>
      <c r="BU27" s="60">
        <v>-37859630.07</v>
      </c>
      <c r="BV27" s="60">
        <v>-7118986.4299999997</v>
      </c>
      <c r="BW27" s="60">
        <v>0</v>
      </c>
      <c r="BX27" s="60">
        <v>-6725237.9400000004</v>
      </c>
      <c r="BY27" s="60">
        <v>-4163799.21</v>
      </c>
      <c r="BZ27" s="60">
        <v>495.56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-280550.93</v>
      </c>
      <c r="CJ27" s="60">
        <v>-280550.93</v>
      </c>
      <c r="CK27" s="60">
        <v>0</v>
      </c>
      <c r="CL27" s="60">
        <v>17803938.639999986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19991293.169999998</v>
      </c>
      <c r="E28" s="60">
        <v>12810116.5</v>
      </c>
      <c r="F28" s="60">
        <v>12810116.5</v>
      </c>
      <c r="G28" s="60">
        <v>0</v>
      </c>
      <c r="H28" s="60">
        <v>0</v>
      </c>
      <c r="I28" s="60">
        <v>-4332215.46</v>
      </c>
      <c r="J28" s="60">
        <v>-4332215.46</v>
      </c>
      <c r="K28" s="60">
        <v>-12279171.41</v>
      </c>
      <c r="L28" s="60">
        <v>7946955.9500000002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11513392.129999999</v>
      </c>
      <c r="AA28" s="60">
        <v>5288917.3899999997</v>
      </c>
      <c r="AB28" s="60">
        <v>0</v>
      </c>
      <c r="AC28" s="60">
        <v>0</v>
      </c>
      <c r="AD28" s="60">
        <v>6224474.7400000002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-9993272.8200000003</v>
      </c>
      <c r="AT28" s="60">
        <v>-20225.5</v>
      </c>
      <c r="AU28" s="60">
        <v>-20225.5</v>
      </c>
      <c r="AV28" s="60">
        <v>0</v>
      </c>
      <c r="AW28" s="60">
        <v>-48737.96000000005</v>
      </c>
      <c r="AX28" s="60">
        <v>-48737.96000000005</v>
      </c>
      <c r="AY28" s="60">
        <v>-231342.87000000005</v>
      </c>
      <c r="AZ28" s="60">
        <v>-15844.71</v>
      </c>
      <c r="BA28" s="60">
        <v>-329805.89</v>
      </c>
      <c r="BB28" s="60">
        <v>0</v>
      </c>
      <c r="BC28" s="60">
        <v>114307.73</v>
      </c>
      <c r="BD28" s="60">
        <v>182604.91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-9924309.3599999994</v>
      </c>
      <c r="BT28" s="60">
        <v>-2120293.25</v>
      </c>
      <c r="BU28" s="60">
        <v>-5213490.87</v>
      </c>
      <c r="BV28" s="60">
        <v>-1573290.79</v>
      </c>
      <c r="BW28" s="60">
        <v>0</v>
      </c>
      <c r="BX28" s="60">
        <v>-25626.45</v>
      </c>
      <c r="BY28" s="60">
        <v>-991608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9998020.3499999978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1144055635.2560658</v>
      </c>
      <c r="E29" s="60">
        <v>591460999.44999981</v>
      </c>
      <c r="F29" s="60">
        <v>591460999.44999981</v>
      </c>
      <c r="G29" s="60">
        <v>0</v>
      </c>
      <c r="H29" s="60">
        <v>0</v>
      </c>
      <c r="I29" s="60">
        <v>45344407.419999838</v>
      </c>
      <c r="J29" s="60">
        <v>45344407.419999838</v>
      </c>
      <c r="K29" s="60">
        <v>-642371224.51000011</v>
      </c>
      <c r="L29" s="60">
        <v>687715631.92999995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507250228.3860662</v>
      </c>
      <c r="AA29" s="60">
        <v>507250228.3860662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-163270332.74146566</v>
      </c>
      <c r="AT29" s="60">
        <v>-3375</v>
      </c>
      <c r="AU29" s="60">
        <v>-3375</v>
      </c>
      <c r="AV29" s="60">
        <v>0</v>
      </c>
      <c r="AW29" s="60">
        <v>32152.929999999993</v>
      </c>
      <c r="AX29" s="60">
        <v>32152.929999999993</v>
      </c>
      <c r="AY29" s="60">
        <v>-256665.55000000005</v>
      </c>
      <c r="AZ29" s="60">
        <v>-66515.160000000018</v>
      </c>
      <c r="BA29" s="60">
        <v>-316970.19</v>
      </c>
      <c r="BB29" s="60">
        <v>0</v>
      </c>
      <c r="BC29" s="60">
        <v>126819.8</v>
      </c>
      <c r="BD29" s="60">
        <v>288818.48000000004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-163299110.67146567</v>
      </c>
      <c r="BT29" s="60">
        <v>-75410265.239999905</v>
      </c>
      <c r="BU29" s="60">
        <v>-52914636.492489651</v>
      </c>
      <c r="BV29" s="60">
        <v>-6504318.3861116003</v>
      </c>
      <c r="BW29" s="60">
        <v>0</v>
      </c>
      <c r="BX29" s="60">
        <v>-14295042.11191651</v>
      </c>
      <c r="BY29" s="60">
        <v>-14616811.299756672</v>
      </c>
      <c r="BZ29" s="60">
        <v>0</v>
      </c>
      <c r="CA29" s="60">
        <v>441962.85880865226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980785302.51460016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12987445.529999999</v>
      </c>
      <c r="E30" s="60">
        <v>9613989.3300000001</v>
      </c>
      <c r="F30" s="60">
        <v>9613989.3300000001</v>
      </c>
      <c r="G30" s="60">
        <v>0</v>
      </c>
      <c r="H30" s="60">
        <v>0</v>
      </c>
      <c r="I30" s="60">
        <v>3373456.1999999993</v>
      </c>
      <c r="J30" s="60">
        <v>3373456.1999999993</v>
      </c>
      <c r="K30" s="60">
        <v>-10777012.140000001</v>
      </c>
      <c r="L30" s="60">
        <v>14150468.34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-4821894.74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-4821894.74</v>
      </c>
      <c r="BT30" s="60">
        <v>-4821894.74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8165550.7899999991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780768676.00173831</v>
      </c>
      <c r="E31" s="60">
        <v>308646108.19</v>
      </c>
      <c r="F31" s="60">
        <v>308647558.95999998</v>
      </c>
      <c r="G31" s="60">
        <v>-1450.77</v>
      </c>
      <c r="H31" s="60">
        <v>0</v>
      </c>
      <c r="I31" s="60">
        <v>259700423.95000005</v>
      </c>
      <c r="J31" s="60">
        <v>259626859.27000004</v>
      </c>
      <c r="K31" s="60">
        <v>-407759088.07999998</v>
      </c>
      <c r="L31" s="60">
        <v>667385947.35000002</v>
      </c>
      <c r="M31" s="60">
        <v>73564.680000000008</v>
      </c>
      <c r="N31" s="60">
        <v>1147.1600000000001</v>
      </c>
      <c r="O31" s="60">
        <v>72417.52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212422593.8617382</v>
      </c>
      <c r="AA31" s="60">
        <v>212422593.8617382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-450</v>
      </c>
      <c r="AN31" s="60">
        <v>-450</v>
      </c>
      <c r="AO31" s="60">
        <v>0</v>
      </c>
      <c r="AP31" s="60">
        <v>0</v>
      </c>
      <c r="AQ31" s="60">
        <v>0</v>
      </c>
      <c r="AR31" s="60">
        <v>0</v>
      </c>
      <c r="AS31" s="60">
        <v>-122364780.52355759</v>
      </c>
      <c r="AT31" s="60">
        <v>-145596.44</v>
      </c>
      <c r="AU31" s="60">
        <v>-145596.44</v>
      </c>
      <c r="AV31" s="60">
        <v>0</v>
      </c>
      <c r="AW31" s="60">
        <v>2672471.38</v>
      </c>
      <c r="AX31" s="60">
        <v>2672471.38</v>
      </c>
      <c r="AY31" s="60">
        <v>-3207154.74</v>
      </c>
      <c r="AZ31" s="60">
        <v>-1061218.97</v>
      </c>
      <c r="BA31" s="60">
        <v>-2145935.77</v>
      </c>
      <c r="BB31" s="60">
        <v>0</v>
      </c>
      <c r="BC31" s="60">
        <v>0</v>
      </c>
      <c r="BD31" s="60">
        <v>5879626.1200000001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196335.37</v>
      </c>
      <c r="BM31" s="60">
        <v>196335.37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-123337970.58355759</v>
      </c>
      <c r="BT31" s="60">
        <v>-97692561.710000008</v>
      </c>
      <c r="BU31" s="60">
        <v>-16502883.235037377</v>
      </c>
      <c r="BV31" s="60">
        <v>-7145129.3738901177</v>
      </c>
      <c r="BW31" s="60">
        <v>0</v>
      </c>
      <c r="BX31" s="60">
        <v>-1986728.3646300845</v>
      </c>
      <c r="BY31" s="60">
        <v>0</v>
      </c>
      <c r="BZ31" s="60">
        <v>-10667.9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-1750020.25</v>
      </c>
      <c r="CJ31" s="60">
        <v>-1750020.25</v>
      </c>
      <c r="CK31" s="60">
        <v>0</v>
      </c>
      <c r="CL31" s="60">
        <v>658403895.47818077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13416572.579852525</v>
      </c>
      <c r="E32" s="60">
        <v>9080887.8599999994</v>
      </c>
      <c r="F32" s="60">
        <v>25205053.52</v>
      </c>
      <c r="G32" s="60">
        <v>-16124165.66</v>
      </c>
      <c r="H32" s="60">
        <v>0</v>
      </c>
      <c r="I32" s="60">
        <v>-3186877.7399999984</v>
      </c>
      <c r="J32" s="60">
        <v>-8322542.4899999984</v>
      </c>
      <c r="K32" s="60">
        <v>-25680004.149999999</v>
      </c>
      <c r="L32" s="60">
        <v>17357461.66</v>
      </c>
      <c r="M32" s="60">
        <v>5135664.75</v>
      </c>
      <c r="N32" s="60">
        <v>16502714.57</v>
      </c>
      <c r="O32" s="60">
        <v>-11367049.82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7522562.4598525241</v>
      </c>
      <c r="AA32" s="60">
        <v>3524152.6107268305</v>
      </c>
      <c r="AB32" s="60">
        <v>0</v>
      </c>
      <c r="AC32" s="60">
        <v>134356.42667756404</v>
      </c>
      <c r="AD32" s="60">
        <v>3224406.2454826315</v>
      </c>
      <c r="AE32" s="60">
        <v>14089.317217012203</v>
      </c>
      <c r="AF32" s="60">
        <v>0</v>
      </c>
      <c r="AG32" s="60">
        <v>625557.85974848538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-14469458.231929202</v>
      </c>
      <c r="AT32" s="60">
        <v>-9323.4799999999959</v>
      </c>
      <c r="AU32" s="60">
        <v>-54747.9</v>
      </c>
      <c r="AV32" s="60">
        <v>45424.420000000006</v>
      </c>
      <c r="AW32" s="60">
        <v>-33287.450000000012</v>
      </c>
      <c r="AX32" s="60">
        <v>-167456.02999999997</v>
      </c>
      <c r="AY32" s="60">
        <v>-254819.58</v>
      </c>
      <c r="AZ32" s="60">
        <v>-106449.87</v>
      </c>
      <c r="BA32" s="60">
        <v>-204501.24</v>
      </c>
      <c r="BB32" s="60">
        <v>0</v>
      </c>
      <c r="BC32" s="60">
        <v>56131.53</v>
      </c>
      <c r="BD32" s="60">
        <v>87363.55</v>
      </c>
      <c r="BE32" s="60">
        <v>134168.57999999996</v>
      </c>
      <c r="BF32" s="60">
        <v>202529.53999999998</v>
      </c>
      <c r="BG32" s="60">
        <v>84617.25</v>
      </c>
      <c r="BH32" s="60">
        <v>162525.4</v>
      </c>
      <c r="BI32" s="60">
        <v>0</v>
      </c>
      <c r="BJ32" s="60">
        <v>-44613.11</v>
      </c>
      <c r="BK32" s="60">
        <v>-68360.960000000006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-14426847.301929202</v>
      </c>
      <c r="BT32" s="60">
        <v>-6128383.2000000002</v>
      </c>
      <c r="BU32" s="60">
        <v>-5515590.6051215054</v>
      </c>
      <c r="BV32" s="60">
        <v>-4793454.0930023948</v>
      </c>
      <c r="BW32" s="60">
        <v>0</v>
      </c>
      <c r="BX32" s="60">
        <v>-581289.14085135318</v>
      </c>
      <c r="BY32" s="60">
        <v>-909842.61295394984</v>
      </c>
      <c r="BZ32" s="60">
        <v>3516168.87</v>
      </c>
      <c r="CA32" s="60">
        <v>-14456.52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-1052885.6520766765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10940534.766202737</v>
      </c>
      <c r="E33" s="60">
        <v>6041032.5</v>
      </c>
      <c r="F33" s="60">
        <v>6041032.5</v>
      </c>
      <c r="G33" s="60">
        <v>0</v>
      </c>
      <c r="H33" s="60">
        <v>0</v>
      </c>
      <c r="I33" s="60">
        <v>-542535.10000000056</v>
      </c>
      <c r="J33" s="60">
        <v>-542535.10000000056</v>
      </c>
      <c r="K33" s="60">
        <v>-5616229.1100000003</v>
      </c>
      <c r="L33" s="60">
        <v>5073694.01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5442037.3662027381</v>
      </c>
      <c r="AA33" s="60">
        <v>5442037.3662027381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-48636117.841970831</v>
      </c>
      <c r="AT33" s="60">
        <v>-2464</v>
      </c>
      <c r="AU33" s="60">
        <v>-2464</v>
      </c>
      <c r="AV33" s="60">
        <v>0</v>
      </c>
      <c r="AW33" s="60">
        <v>-3382.8000000000029</v>
      </c>
      <c r="AX33" s="60">
        <v>-3382.8000000000029</v>
      </c>
      <c r="AY33" s="60">
        <v>-27449.620000000003</v>
      </c>
      <c r="AZ33" s="60">
        <v>-20640.07</v>
      </c>
      <c r="BA33" s="60">
        <v>-10172.94</v>
      </c>
      <c r="BB33" s="60">
        <v>0</v>
      </c>
      <c r="BC33" s="60">
        <v>3363.39</v>
      </c>
      <c r="BD33" s="60">
        <v>24066.82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-48543183.981970832</v>
      </c>
      <c r="BT33" s="60">
        <v>-2052778.9</v>
      </c>
      <c r="BU33" s="60">
        <v>-28203188.302576076</v>
      </c>
      <c r="BV33" s="60">
        <v>-15525097.36531453</v>
      </c>
      <c r="BW33" s="60">
        <v>0</v>
      </c>
      <c r="BX33" s="60">
        <v>-795578.11901336221</v>
      </c>
      <c r="BY33" s="60">
        <v>-1966541.2950668666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-87087.06</v>
      </c>
      <c r="CJ33" s="60">
        <v>-87087.06</v>
      </c>
      <c r="CK33" s="60">
        <v>0</v>
      </c>
      <c r="CL33" s="60">
        <v>-37695583.075768098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6056601.5660082158</v>
      </c>
      <c r="E34" s="60">
        <v>5391293.7800000003</v>
      </c>
      <c r="F34" s="60">
        <v>5391293.7800000003</v>
      </c>
      <c r="G34" s="60">
        <v>0</v>
      </c>
      <c r="H34" s="60">
        <v>0</v>
      </c>
      <c r="I34" s="60">
        <v>-486482.7200000016</v>
      </c>
      <c r="J34" s="60">
        <v>-486482.7200000016</v>
      </c>
      <c r="K34" s="60">
        <v>-5136410.8500000015</v>
      </c>
      <c r="L34" s="60">
        <v>4649928.13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1151790.5060082173</v>
      </c>
      <c r="AA34" s="60">
        <v>648687.54308601853</v>
      </c>
      <c r="AB34" s="60">
        <v>0</v>
      </c>
      <c r="AC34" s="60">
        <v>503102.96292219887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-1312707.1800000006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-1312707.1800000006</v>
      </c>
      <c r="BT34" s="60">
        <v>-1312707.1800000006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4743894.3860082151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24295399.605822258</v>
      </c>
      <c r="E37" s="60">
        <v>18495213.530000001</v>
      </c>
      <c r="F37" s="60">
        <v>18497143.540000003</v>
      </c>
      <c r="G37" s="60">
        <v>-1930.01</v>
      </c>
      <c r="H37" s="60">
        <v>0</v>
      </c>
      <c r="I37" s="60">
        <v>309847.87999999686</v>
      </c>
      <c r="J37" s="60">
        <v>314528.13999999687</v>
      </c>
      <c r="K37" s="60">
        <v>-18661861.920000002</v>
      </c>
      <c r="L37" s="60">
        <v>18976390.059999999</v>
      </c>
      <c r="M37" s="60">
        <v>-4680.26</v>
      </c>
      <c r="N37" s="60">
        <v>1689.2</v>
      </c>
      <c r="O37" s="60">
        <v>-6369.46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5490338.1958222594</v>
      </c>
      <c r="AA37" s="60">
        <v>5490338.1958222594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-4350</v>
      </c>
      <c r="AO37" s="60">
        <v>0</v>
      </c>
      <c r="AP37" s="60">
        <v>0</v>
      </c>
      <c r="AQ37" s="60">
        <v>0</v>
      </c>
      <c r="AR37" s="60">
        <v>4350</v>
      </c>
      <c r="AS37" s="60">
        <v>-25639658.45040958</v>
      </c>
      <c r="AT37" s="60">
        <v>-87394.8</v>
      </c>
      <c r="AU37" s="60">
        <v>-87394.8</v>
      </c>
      <c r="AV37" s="60">
        <v>0</v>
      </c>
      <c r="AW37" s="60">
        <v>-48317.309999999939</v>
      </c>
      <c r="AX37" s="60">
        <v>-48317.309999999939</v>
      </c>
      <c r="AY37" s="60">
        <v>-741835.07</v>
      </c>
      <c r="AZ37" s="60">
        <v>-900234.57</v>
      </c>
      <c r="BA37" s="60">
        <v>-208145.14</v>
      </c>
      <c r="BB37" s="60">
        <v>0</v>
      </c>
      <c r="BC37" s="60">
        <v>366544.64000000001</v>
      </c>
      <c r="BD37" s="60">
        <v>693517.76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-25503946.340409581</v>
      </c>
      <c r="BT37" s="60">
        <v>-7024036.6899999995</v>
      </c>
      <c r="BU37" s="60">
        <v>-12016299.485836769</v>
      </c>
      <c r="BV37" s="60">
        <v>-498217.79925075738</v>
      </c>
      <c r="BW37" s="60">
        <v>0</v>
      </c>
      <c r="BX37" s="60">
        <v>-1356546.2606450419</v>
      </c>
      <c r="BY37" s="60">
        <v>-3628444.8214650508</v>
      </c>
      <c r="BZ37" s="60">
        <v>1438.76</v>
      </c>
      <c r="CA37" s="60">
        <v>-981840.04321195767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-1344258.8445873223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142693651.32999998</v>
      </c>
      <c r="E38" s="60">
        <v>11102412.34</v>
      </c>
      <c r="F38" s="60">
        <v>11102412.34</v>
      </c>
      <c r="G38" s="60">
        <v>0</v>
      </c>
      <c r="H38" s="60">
        <v>0</v>
      </c>
      <c r="I38" s="60">
        <v>123666396.63999999</v>
      </c>
      <c r="J38" s="60">
        <v>123666396.63999999</v>
      </c>
      <c r="K38" s="60">
        <v>-34240553.560000002</v>
      </c>
      <c r="L38" s="60">
        <v>157906950.19999999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7924842.3499999996</v>
      </c>
      <c r="AA38" s="60">
        <v>7218639.4100000001</v>
      </c>
      <c r="AB38" s="60">
        <v>322135.94999999995</v>
      </c>
      <c r="AC38" s="60">
        <v>441180.93</v>
      </c>
      <c r="AD38" s="60">
        <v>-57113.94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-50276137.220000006</v>
      </c>
      <c r="AT38" s="60">
        <v>0</v>
      </c>
      <c r="AU38" s="60">
        <v>0</v>
      </c>
      <c r="AV38" s="60">
        <v>0</v>
      </c>
      <c r="AW38" s="60">
        <v>-458610.57</v>
      </c>
      <c r="AX38" s="60">
        <v>-458610.57</v>
      </c>
      <c r="AY38" s="60">
        <v>-499740.61</v>
      </c>
      <c r="AZ38" s="60">
        <v>-15000</v>
      </c>
      <c r="BA38" s="60">
        <v>-715342.46</v>
      </c>
      <c r="BB38" s="60">
        <v>0</v>
      </c>
      <c r="BC38" s="60">
        <v>230601.85</v>
      </c>
      <c r="BD38" s="60">
        <v>41130.039999999994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-49817526.650000006</v>
      </c>
      <c r="BT38" s="60">
        <v>-19968617.18</v>
      </c>
      <c r="BU38" s="60">
        <v>-17100699.920000002</v>
      </c>
      <c r="BV38" s="60">
        <v>-3519604.35</v>
      </c>
      <c r="BW38" s="60">
        <v>0</v>
      </c>
      <c r="BX38" s="60">
        <v>-781748.77</v>
      </c>
      <c r="BY38" s="60">
        <v>-1217867.48</v>
      </c>
      <c r="BZ38" s="60">
        <v>0</v>
      </c>
      <c r="CA38" s="60">
        <v>-7228988.9500000002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92417514.109999985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60078797.630232006</v>
      </c>
      <c r="E39" s="60">
        <v>31148218.02</v>
      </c>
      <c r="F39" s="60">
        <v>31148577.91</v>
      </c>
      <c r="G39" s="60">
        <v>-359.89</v>
      </c>
      <c r="H39" s="60">
        <v>0</v>
      </c>
      <c r="I39" s="60">
        <v>-4507783.5300000021</v>
      </c>
      <c r="J39" s="60">
        <v>-4507646.0600000024</v>
      </c>
      <c r="K39" s="60">
        <v>-69790397.560000002</v>
      </c>
      <c r="L39" s="60">
        <v>65282751.5</v>
      </c>
      <c r="M39" s="60">
        <v>-137.47000000000003</v>
      </c>
      <c r="N39" s="60">
        <v>663.11</v>
      </c>
      <c r="O39" s="60">
        <v>-800.58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33438363.140232004</v>
      </c>
      <c r="AA39" s="60">
        <v>36988184.226456001</v>
      </c>
      <c r="AB39" s="60">
        <v>3325497.1755479998</v>
      </c>
      <c r="AC39" s="60">
        <v>-7321884.1750440011</v>
      </c>
      <c r="AD39" s="60">
        <v>248959.09097999998</v>
      </c>
      <c r="AE39" s="60">
        <v>0</v>
      </c>
      <c r="AF39" s="60">
        <v>197606.822292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-15902325.334628999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-15899218.864628999</v>
      </c>
      <c r="BT39" s="60">
        <v>-5591194.8263129992</v>
      </c>
      <c r="BU39" s="60">
        <v>-2979673.8793290001</v>
      </c>
      <c r="BV39" s="60">
        <v>-4388346.7522649998</v>
      </c>
      <c r="BW39" s="60">
        <v>0</v>
      </c>
      <c r="BX39" s="60">
        <v>-429407.46827999991</v>
      </c>
      <c r="BY39" s="60">
        <v>-2510538.7100220001</v>
      </c>
      <c r="BZ39" s="60">
        <v>189.06</v>
      </c>
      <c r="CA39" s="60">
        <v>-246.28842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-3106.47</v>
      </c>
      <c r="CJ39" s="60">
        <v>-3106.47</v>
      </c>
      <c r="CK39" s="60">
        <v>0</v>
      </c>
      <c r="CL39" s="60">
        <v>44176472.295603007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31485150.549999997</v>
      </c>
      <c r="E40" s="60">
        <v>27142941.620000001</v>
      </c>
      <c r="F40" s="60">
        <v>27142941.620000001</v>
      </c>
      <c r="G40" s="60">
        <v>0</v>
      </c>
      <c r="H40" s="60">
        <v>0</v>
      </c>
      <c r="I40" s="60">
        <v>-4137931.4000000022</v>
      </c>
      <c r="J40" s="60">
        <v>-4137931.4000000022</v>
      </c>
      <c r="K40" s="60">
        <v>-28788226.510000002</v>
      </c>
      <c r="L40" s="60">
        <v>24650295.109999999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8480140.3300000001</v>
      </c>
      <c r="AA40" s="60">
        <v>5691860.9199999999</v>
      </c>
      <c r="AB40" s="60">
        <v>406992.45</v>
      </c>
      <c r="AC40" s="60">
        <v>2381286.96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-14438559.000000002</v>
      </c>
      <c r="AT40" s="60">
        <v>-1028</v>
      </c>
      <c r="AU40" s="60">
        <v>-1028</v>
      </c>
      <c r="AV40" s="60">
        <v>0</v>
      </c>
      <c r="AW40" s="60">
        <v>7207.11</v>
      </c>
      <c r="AX40" s="60">
        <v>7207.11</v>
      </c>
      <c r="AY40" s="60">
        <v>-1298.05</v>
      </c>
      <c r="AZ40" s="60">
        <v>-2000</v>
      </c>
      <c r="BA40" s="60">
        <v>-749.39</v>
      </c>
      <c r="BB40" s="60">
        <v>0</v>
      </c>
      <c r="BC40" s="60">
        <v>1451.34</v>
      </c>
      <c r="BD40" s="60">
        <v>8505.16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-14444738.110000001</v>
      </c>
      <c r="BT40" s="60">
        <v>-7703514.0200000005</v>
      </c>
      <c r="BU40" s="60">
        <v>-3470052.12</v>
      </c>
      <c r="BV40" s="60">
        <v>-2424027.7599999998</v>
      </c>
      <c r="BW40" s="60">
        <v>0</v>
      </c>
      <c r="BX40" s="60">
        <v>-597501.9</v>
      </c>
      <c r="BY40" s="60">
        <v>-249642.31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17046591.549999997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305262828.22446394</v>
      </c>
      <c r="E41" s="60">
        <v>317238373.11977106</v>
      </c>
      <c r="F41" s="60">
        <v>317238512.36977106</v>
      </c>
      <c r="G41" s="60">
        <v>-139.25</v>
      </c>
      <c r="H41" s="60">
        <v>0</v>
      </c>
      <c r="I41" s="60">
        <v>-49168581.74000001</v>
      </c>
      <c r="J41" s="60">
        <v>-49129502.930000007</v>
      </c>
      <c r="K41" s="60">
        <v>-297735834.81</v>
      </c>
      <c r="L41" s="60">
        <v>248606331.88</v>
      </c>
      <c r="M41" s="60">
        <v>-39078.81</v>
      </c>
      <c r="N41" s="60">
        <v>4799.82</v>
      </c>
      <c r="O41" s="60">
        <v>-43878.63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37193036.844692886</v>
      </c>
      <c r="AA41" s="60">
        <v>37193036.844692886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-165018604.13000003</v>
      </c>
      <c r="AT41" s="60">
        <v>0</v>
      </c>
      <c r="AU41" s="60">
        <v>0</v>
      </c>
      <c r="AV41" s="60">
        <v>0</v>
      </c>
      <c r="AW41" s="60">
        <v>179184.05000000002</v>
      </c>
      <c r="AX41" s="60">
        <v>179229.40000000002</v>
      </c>
      <c r="AY41" s="60">
        <v>-735068.85</v>
      </c>
      <c r="AZ41" s="60">
        <v>0</v>
      </c>
      <c r="BA41" s="60">
        <v>-899297.89</v>
      </c>
      <c r="BB41" s="60">
        <v>0</v>
      </c>
      <c r="BC41" s="60">
        <v>164229.04</v>
      </c>
      <c r="BD41" s="60">
        <v>914298.25</v>
      </c>
      <c r="BE41" s="60">
        <v>-45.350000000000023</v>
      </c>
      <c r="BF41" s="60">
        <v>606.5</v>
      </c>
      <c r="BG41" s="60">
        <v>0</v>
      </c>
      <c r="BH41" s="60">
        <v>742</v>
      </c>
      <c r="BI41" s="60">
        <v>0</v>
      </c>
      <c r="BJ41" s="60">
        <v>-135.5</v>
      </c>
      <c r="BK41" s="60">
        <v>-651.85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-165197788.18000004</v>
      </c>
      <c r="BT41" s="60">
        <v>-127067862.72000001</v>
      </c>
      <c r="BU41" s="60">
        <v>-21591929.91</v>
      </c>
      <c r="BV41" s="60">
        <v>-7037498.9900000002</v>
      </c>
      <c r="BW41" s="60">
        <v>0</v>
      </c>
      <c r="BX41" s="60">
        <v>-5946090.5499999998</v>
      </c>
      <c r="BY41" s="60">
        <v>-3562307.42</v>
      </c>
      <c r="BZ41" s="60">
        <v>7901.41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140244224.09446391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216188370.31537321</v>
      </c>
      <c r="E42" s="60">
        <v>83627502.469999999</v>
      </c>
      <c r="F42" s="60">
        <v>83627599.269999996</v>
      </c>
      <c r="G42" s="60">
        <v>-96.8</v>
      </c>
      <c r="H42" s="60">
        <v>0</v>
      </c>
      <c r="I42" s="60">
        <v>29893615.440000031</v>
      </c>
      <c r="J42" s="60">
        <v>29893550.50000003</v>
      </c>
      <c r="K42" s="60">
        <v>-67212941.719999969</v>
      </c>
      <c r="L42" s="60">
        <v>97106492.219999999</v>
      </c>
      <c r="M42" s="60">
        <v>64.94</v>
      </c>
      <c r="N42" s="60">
        <v>64.94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102667252.40537319</v>
      </c>
      <c r="AA42" s="60">
        <v>61198895.803062126</v>
      </c>
      <c r="AB42" s="60">
        <v>39146815.84208864</v>
      </c>
      <c r="AC42" s="60">
        <v>2136141.8483516565</v>
      </c>
      <c r="AD42" s="60">
        <v>185398.91187076553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-35287287.593252078</v>
      </c>
      <c r="AT42" s="60">
        <v>0</v>
      </c>
      <c r="AU42" s="60">
        <v>0</v>
      </c>
      <c r="AV42" s="60">
        <v>0</v>
      </c>
      <c r="AW42" s="60">
        <v>-759793.50999999931</v>
      </c>
      <c r="AX42" s="60">
        <v>-759793.50999999931</v>
      </c>
      <c r="AY42" s="60">
        <v>-2534367.9999999991</v>
      </c>
      <c r="AZ42" s="60">
        <v>0</v>
      </c>
      <c r="BA42" s="60">
        <v>-3786612.629999999</v>
      </c>
      <c r="BB42" s="60">
        <v>0</v>
      </c>
      <c r="BC42" s="60">
        <v>1252244.6299999999</v>
      </c>
      <c r="BD42" s="60">
        <v>1774574.4899999998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-34163562.373252079</v>
      </c>
      <c r="BT42" s="60">
        <v>-27595670.649999976</v>
      </c>
      <c r="BU42" s="60">
        <v>-3572258.887468705</v>
      </c>
      <c r="BV42" s="60">
        <v>-2491683.7264633165</v>
      </c>
      <c r="BW42" s="60">
        <v>0</v>
      </c>
      <c r="BX42" s="60">
        <v>-283563.98250569688</v>
      </c>
      <c r="BY42" s="60">
        <v>-220394.68681438893</v>
      </c>
      <c r="BZ42" s="60">
        <v>9.5600000000000023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-363931.71</v>
      </c>
      <c r="CJ42" s="60">
        <v>-363931.71</v>
      </c>
      <c r="CK42" s="60">
        <v>0</v>
      </c>
      <c r="CL42" s="60">
        <v>180901082.72212112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149493.24000000005</v>
      </c>
      <c r="E43" s="60">
        <v>-105.89</v>
      </c>
      <c r="F43" s="60">
        <v>-105.89</v>
      </c>
      <c r="G43" s="60">
        <v>0</v>
      </c>
      <c r="H43" s="60">
        <v>0</v>
      </c>
      <c r="I43" s="60">
        <v>149599.13000000006</v>
      </c>
      <c r="J43" s="60">
        <v>149599.13000000006</v>
      </c>
      <c r="K43" s="60">
        <v>-390216.66</v>
      </c>
      <c r="L43" s="60">
        <v>539815.79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-1143225.702636214</v>
      </c>
      <c r="AT43" s="60">
        <v>0</v>
      </c>
      <c r="AU43" s="60">
        <v>0</v>
      </c>
      <c r="AV43" s="60">
        <v>0</v>
      </c>
      <c r="AW43" s="60">
        <v>889376.5</v>
      </c>
      <c r="AX43" s="60">
        <v>982471.78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982471.78</v>
      </c>
      <c r="BE43" s="60">
        <v>-93095.28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-93095.28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-2032602.202636214</v>
      </c>
      <c r="BT43" s="60">
        <v>-53843.91</v>
      </c>
      <c r="BU43" s="60">
        <v>-1391261.1997811978</v>
      </c>
      <c r="BV43" s="60">
        <v>-553933.14168255485</v>
      </c>
      <c r="BW43" s="60">
        <v>0</v>
      </c>
      <c r="BX43" s="60">
        <v>-4674.4073725150083</v>
      </c>
      <c r="BY43" s="60">
        <v>-28889.543799946416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-993732.46263621398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9519503.4183366019</v>
      </c>
      <c r="E44" s="60">
        <v>782413.85</v>
      </c>
      <c r="F44" s="60">
        <v>782413.85</v>
      </c>
      <c r="G44" s="60">
        <v>0</v>
      </c>
      <c r="H44" s="60">
        <v>0</v>
      </c>
      <c r="I44" s="60">
        <v>-225797.97999999998</v>
      </c>
      <c r="J44" s="60">
        <v>-225797.97999999998</v>
      </c>
      <c r="K44" s="60">
        <v>-476870.91</v>
      </c>
      <c r="L44" s="60">
        <v>251072.93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8962887.5483366027</v>
      </c>
      <c r="AA44" s="60">
        <v>6947396.9715324789</v>
      </c>
      <c r="AB44" s="60">
        <v>0</v>
      </c>
      <c r="AC44" s="60">
        <v>0</v>
      </c>
      <c r="AD44" s="60">
        <v>105241.41253733996</v>
      </c>
      <c r="AE44" s="60">
        <v>0</v>
      </c>
      <c r="AF44" s="60">
        <v>0</v>
      </c>
      <c r="AG44" s="60">
        <v>0</v>
      </c>
      <c r="AH44" s="60">
        <v>0</v>
      </c>
      <c r="AI44" s="60">
        <v>1910249.164266783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-245214.27940290244</v>
      </c>
      <c r="AT44" s="60">
        <v>0</v>
      </c>
      <c r="AU44" s="60">
        <v>0</v>
      </c>
      <c r="AV44" s="60">
        <v>0</v>
      </c>
      <c r="AW44" s="60">
        <v>-1262</v>
      </c>
      <c r="AX44" s="60">
        <v>-1262</v>
      </c>
      <c r="AY44" s="60">
        <v>-1382</v>
      </c>
      <c r="AZ44" s="60">
        <v>0</v>
      </c>
      <c r="BA44" s="60">
        <v>-2065</v>
      </c>
      <c r="BB44" s="60">
        <v>0</v>
      </c>
      <c r="BC44" s="60">
        <v>683</v>
      </c>
      <c r="BD44" s="60">
        <v>120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-243952.27940290244</v>
      </c>
      <c r="BT44" s="60">
        <v>-137130.10999999999</v>
      </c>
      <c r="BU44" s="60">
        <v>-56657.762233234389</v>
      </c>
      <c r="BV44" s="60">
        <v>-43379.430229315876</v>
      </c>
      <c r="BW44" s="60">
        <v>0</v>
      </c>
      <c r="BX44" s="60">
        <v>-339.72568734200053</v>
      </c>
      <c r="BY44" s="60">
        <v>-6445.2512530101885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9274289.1389336996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577567797.43000007</v>
      </c>
      <c r="E45" s="60">
        <v>507121481.41000003</v>
      </c>
      <c r="F45" s="60">
        <v>507121481.41000003</v>
      </c>
      <c r="G45" s="60">
        <v>0</v>
      </c>
      <c r="H45" s="60">
        <v>0</v>
      </c>
      <c r="I45" s="60">
        <v>-249101321.57999998</v>
      </c>
      <c r="J45" s="60">
        <v>-249101321.57999998</v>
      </c>
      <c r="K45" s="60">
        <v>-452267814.19</v>
      </c>
      <c r="L45" s="60">
        <v>203166492.61000001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319557847.59999996</v>
      </c>
      <c r="AA45" s="60">
        <v>28106165.379999999</v>
      </c>
      <c r="AB45" s="60">
        <v>0</v>
      </c>
      <c r="AC45" s="60">
        <v>267792553.13</v>
      </c>
      <c r="AD45" s="60">
        <v>23558074.129999999</v>
      </c>
      <c r="AE45" s="60">
        <v>0</v>
      </c>
      <c r="AF45" s="60">
        <v>0</v>
      </c>
      <c r="AG45" s="60">
        <v>0</v>
      </c>
      <c r="AH45" s="60">
        <v>101054.96</v>
      </c>
      <c r="AI45" s="60">
        <v>0</v>
      </c>
      <c r="AJ45" s="60">
        <v>0</v>
      </c>
      <c r="AK45" s="60">
        <v>0</v>
      </c>
      <c r="AL45" s="60">
        <v>0</v>
      </c>
      <c r="AM45" s="60">
        <v>-10210</v>
      </c>
      <c r="AN45" s="60">
        <v>3800</v>
      </c>
      <c r="AO45" s="60">
        <v>0</v>
      </c>
      <c r="AP45" s="60">
        <v>0</v>
      </c>
      <c r="AQ45" s="60">
        <v>0</v>
      </c>
      <c r="AR45" s="60">
        <v>-14010</v>
      </c>
      <c r="AS45" s="60">
        <v>-32540752.648536477</v>
      </c>
      <c r="AT45" s="60">
        <v>-2343.04</v>
      </c>
      <c r="AU45" s="60">
        <v>-2343.04</v>
      </c>
      <c r="AV45" s="60">
        <v>0</v>
      </c>
      <c r="AW45" s="60">
        <v>-551664.23</v>
      </c>
      <c r="AX45" s="60">
        <v>-551664.23</v>
      </c>
      <c r="AY45" s="60">
        <v>-845440.86</v>
      </c>
      <c r="AZ45" s="60">
        <v>0</v>
      </c>
      <c r="BA45" s="60">
        <v>-1034329.22</v>
      </c>
      <c r="BB45" s="60">
        <v>0</v>
      </c>
      <c r="BC45" s="60">
        <v>188888.36</v>
      </c>
      <c r="BD45" s="60">
        <v>293776.63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-31986745.378536478</v>
      </c>
      <c r="BT45" s="60">
        <v>-27030939.550000001</v>
      </c>
      <c r="BU45" s="60">
        <v>-2086426.5127897938</v>
      </c>
      <c r="BV45" s="60">
        <v>-181382.07212622429</v>
      </c>
      <c r="BW45" s="60">
        <v>0</v>
      </c>
      <c r="BX45" s="60">
        <v>-859593.37245753361</v>
      </c>
      <c r="BY45" s="60">
        <v>-1318796.334964222</v>
      </c>
      <c r="BZ45" s="60">
        <v>0</v>
      </c>
      <c r="CA45" s="60">
        <v>-509607.53619870136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545027044.78146362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88132033.079999998</v>
      </c>
      <c r="E48" s="60">
        <v>40527786.240000002</v>
      </c>
      <c r="F48" s="60">
        <v>40527786.240000002</v>
      </c>
      <c r="G48" s="60">
        <v>0</v>
      </c>
      <c r="H48" s="60">
        <v>0</v>
      </c>
      <c r="I48" s="60">
        <v>24107394.959999993</v>
      </c>
      <c r="J48" s="60">
        <v>24107394.959999993</v>
      </c>
      <c r="K48" s="60">
        <v>-50268215.950000003</v>
      </c>
      <c r="L48" s="60">
        <v>74375610.909999996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23496851.879999999</v>
      </c>
      <c r="AA48" s="60">
        <v>10028828.66</v>
      </c>
      <c r="AB48" s="60">
        <v>0</v>
      </c>
      <c r="AC48" s="60">
        <v>11958550.77</v>
      </c>
      <c r="AD48" s="60">
        <v>1509472.45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-28262372.170000002</v>
      </c>
      <c r="AT48" s="60">
        <v>0</v>
      </c>
      <c r="AU48" s="60">
        <v>0</v>
      </c>
      <c r="AV48" s="60">
        <v>0</v>
      </c>
      <c r="AW48" s="60">
        <v>-322549.01</v>
      </c>
      <c r="AX48" s="60">
        <v>-322549.01</v>
      </c>
      <c r="AY48" s="60">
        <v>-500567.32</v>
      </c>
      <c r="AZ48" s="60">
        <v>0</v>
      </c>
      <c r="BA48" s="60">
        <v>-612596</v>
      </c>
      <c r="BB48" s="60">
        <v>0</v>
      </c>
      <c r="BC48" s="60">
        <v>112028.68</v>
      </c>
      <c r="BD48" s="60">
        <v>178018.31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-27939823.16</v>
      </c>
      <c r="BT48" s="60">
        <v>-14127231.119999999</v>
      </c>
      <c r="BU48" s="60">
        <v>-4417915.22</v>
      </c>
      <c r="BV48" s="60">
        <v>-7579262.5700000003</v>
      </c>
      <c r="BW48" s="60">
        <v>0</v>
      </c>
      <c r="BX48" s="60">
        <v>-107217.82</v>
      </c>
      <c r="BY48" s="60">
        <v>-1708196.43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59869660.909999996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174513476.53</v>
      </c>
      <c r="E49" s="60">
        <v>75362813.439999998</v>
      </c>
      <c r="F49" s="60">
        <v>75362813.439999998</v>
      </c>
      <c r="G49" s="60">
        <v>0</v>
      </c>
      <c r="H49" s="60">
        <v>0</v>
      </c>
      <c r="I49" s="60">
        <v>66732646.909999996</v>
      </c>
      <c r="J49" s="60">
        <v>66732646.909999996</v>
      </c>
      <c r="K49" s="60">
        <v>-99451790.150000006</v>
      </c>
      <c r="L49" s="60">
        <v>166184437.06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32418016.18</v>
      </c>
      <c r="AA49" s="60">
        <v>31351970.100000001</v>
      </c>
      <c r="AB49" s="60">
        <v>0</v>
      </c>
      <c r="AC49" s="60">
        <v>0</v>
      </c>
      <c r="AD49" s="60">
        <v>1066046.08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-86987361.159999982</v>
      </c>
      <c r="AT49" s="60">
        <v>0</v>
      </c>
      <c r="AU49" s="60">
        <v>0</v>
      </c>
      <c r="AV49" s="60">
        <v>0</v>
      </c>
      <c r="AW49" s="60">
        <v>-964671.11999999988</v>
      </c>
      <c r="AX49" s="60">
        <v>-964653.33999999985</v>
      </c>
      <c r="AY49" s="60">
        <v>-5101215.46</v>
      </c>
      <c r="AZ49" s="60">
        <v>-590777.54</v>
      </c>
      <c r="BA49" s="60">
        <v>-4510437.92</v>
      </c>
      <c r="BB49" s="60">
        <v>0</v>
      </c>
      <c r="BC49" s="60">
        <v>0</v>
      </c>
      <c r="BD49" s="60">
        <v>4136562.12</v>
      </c>
      <c r="BE49" s="60">
        <v>-17.78</v>
      </c>
      <c r="BF49" s="60">
        <v>33.57</v>
      </c>
      <c r="BG49" s="60">
        <v>0</v>
      </c>
      <c r="BH49" s="60">
        <v>33.57</v>
      </c>
      <c r="BI49" s="60">
        <v>0</v>
      </c>
      <c r="BJ49" s="60">
        <v>0</v>
      </c>
      <c r="BK49" s="60">
        <v>-51.35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-85343548.179999977</v>
      </c>
      <c r="BT49" s="60">
        <v>-72134468.75999999</v>
      </c>
      <c r="BU49" s="60">
        <v>-10415775.560000001</v>
      </c>
      <c r="BV49" s="60">
        <v>-128062.46</v>
      </c>
      <c r="BW49" s="60">
        <v>0</v>
      </c>
      <c r="BX49" s="60">
        <v>-15142.07</v>
      </c>
      <c r="BY49" s="60">
        <v>-2234912.34</v>
      </c>
      <c r="BZ49" s="60">
        <v>0</v>
      </c>
      <c r="CA49" s="60">
        <v>-415186.99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-679141.86</v>
      </c>
      <c r="CJ49" s="60">
        <v>-679141.86</v>
      </c>
      <c r="CK49" s="60">
        <v>0</v>
      </c>
      <c r="CL49" s="60">
        <v>87526115.37000002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109957115.02000001</v>
      </c>
      <c r="E50" s="60">
        <v>107993470.92</v>
      </c>
      <c r="F50" s="60">
        <v>107993470.92</v>
      </c>
      <c r="G50" s="60">
        <v>0</v>
      </c>
      <c r="H50" s="60">
        <v>0</v>
      </c>
      <c r="I50" s="60">
        <v>-19012994.050000001</v>
      </c>
      <c r="J50" s="60">
        <v>-19012873.210000001</v>
      </c>
      <c r="K50" s="60">
        <v>-68306685.890000001</v>
      </c>
      <c r="L50" s="60">
        <v>49293812.68</v>
      </c>
      <c r="M50" s="60">
        <v>-120.84</v>
      </c>
      <c r="N50" s="60">
        <v>51.07</v>
      </c>
      <c r="O50" s="60">
        <v>-171.91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20976638.150000002</v>
      </c>
      <c r="AA50" s="60">
        <v>16516629.540000001</v>
      </c>
      <c r="AB50" s="60">
        <v>0</v>
      </c>
      <c r="AC50" s="60">
        <v>0</v>
      </c>
      <c r="AD50" s="60">
        <v>4460008.6100000003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-97451101.499999985</v>
      </c>
      <c r="AT50" s="60">
        <v>0</v>
      </c>
      <c r="AU50" s="60">
        <v>0</v>
      </c>
      <c r="AV50" s="60">
        <v>0</v>
      </c>
      <c r="AW50" s="60">
        <v>-185823.49999999994</v>
      </c>
      <c r="AX50" s="60">
        <v>-318859.75999999995</v>
      </c>
      <c r="AY50" s="60">
        <v>-378239.97</v>
      </c>
      <c r="AZ50" s="60">
        <v>0</v>
      </c>
      <c r="BA50" s="60">
        <v>-565130.34</v>
      </c>
      <c r="BB50" s="60">
        <v>0</v>
      </c>
      <c r="BC50" s="60">
        <v>186890.37</v>
      </c>
      <c r="BD50" s="60">
        <v>59380.21</v>
      </c>
      <c r="BE50" s="60">
        <v>133036.26</v>
      </c>
      <c r="BF50" s="60">
        <v>152264.84000000003</v>
      </c>
      <c r="BG50" s="60">
        <v>0</v>
      </c>
      <c r="BH50" s="60">
        <v>227499.7</v>
      </c>
      <c r="BI50" s="60">
        <v>0</v>
      </c>
      <c r="BJ50" s="60">
        <v>-75234.86</v>
      </c>
      <c r="BK50" s="60">
        <v>-19228.580000000002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-97265277.999999985</v>
      </c>
      <c r="BT50" s="60">
        <v>-69134093.719999999</v>
      </c>
      <c r="BU50" s="60">
        <v>-8511821.0700000003</v>
      </c>
      <c r="BV50" s="60">
        <v>-5915403.2400000002</v>
      </c>
      <c r="BW50" s="60">
        <v>0</v>
      </c>
      <c r="BX50" s="60">
        <v>-13107529.310000001</v>
      </c>
      <c r="BY50" s="60">
        <v>-596453.18999999994</v>
      </c>
      <c r="BZ50" s="60">
        <v>22.53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12506013.520000026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111572.09445415041</v>
      </c>
      <c r="E51" s="60">
        <v>76100.09</v>
      </c>
      <c r="F51" s="60">
        <v>76100.09</v>
      </c>
      <c r="G51" s="60">
        <v>0</v>
      </c>
      <c r="H51" s="60">
        <v>0</v>
      </c>
      <c r="I51" s="60">
        <v>20418.949999999997</v>
      </c>
      <c r="J51" s="60">
        <v>20418.949999999997</v>
      </c>
      <c r="K51" s="60">
        <v>-96372.479999999996</v>
      </c>
      <c r="L51" s="60">
        <v>116791.43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15053.054454150426</v>
      </c>
      <c r="AA51" s="60">
        <v>15050.419946733657</v>
      </c>
      <c r="AB51" s="60">
        <v>0</v>
      </c>
      <c r="AC51" s="60">
        <v>0</v>
      </c>
      <c r="AD51" s="60">
        <v>2.6345074167684461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-150603.30933091242</v>
      </c>
      <c r="AT51" s="60">
        <v>0</v>
      </c>
      <c r="AU51" s="60">
        <v>0</v>
      </c>
      <c r="AV51" s="60">
        <v>0</v>
      </c>
      <c r="AW51" s="60">
        <v>-32300</v>
      </c>
      <c r="AX51" s="60">
        <v>-32300</v>
      </c>
      <c r="AY51" s="60">
        <v>-82958</v>
      </c>
      <c r="AZ51" s="60">
        <v>-20000</v>
      </c>
      <c r="BA51" s="60">
        <v>-103948</v>
      </c>
      <c r="BB51" s="60">
        <v>0</v>
      </c>
      <c r="BC51" s="60">
        <v>40990</v>
      </c>
      <c r="BD51" s="60">
        <v>50658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-118303.30933091242</v>
      </c>
      <c r="BT51" s="60">
        <v>-6491.9699137726348</v>
      </c>
      <c r="BU51" s="60">
        <v>-79894.024174873397</v>
      </c>
      <c r="BV51" s="60">
        <v>-13415.759382564192</v>
      </c>
      <c r="BW51" s="60">
        <v>0</v>
      </c>
      <c r="BX51" s="60">
        <v>-12569.81265990652</v>
      </c>
      <c r="BY51" s="60">
        <v>-5159.3449824344634</v>
      </c>
      <c r="BZ51" s="60">
        <v>0</v>
      </c>
      <c r="CA51" s="60">
        <v>-772.39821736122792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-39031.214876762009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1456121.92</v>
      </c>
      <c r="E74" s="60">
        <v>1019925.97</v>
      </c>
      <c r="F74" s="60">
        <v>1019925.97</v>
      </c>
      <c r="G74" s="60">
        <v>0</v>
      </c>
      <c r="H74" s="60">
        <v>0</v>
      </c>
      <c r="I74" s="60">
        <v>-75652.429999999935</v>
      </c>
      <c r="J74" s="60">
        <v>-75652.429999999935</v>
      </c>
      <c r="K74" s="60">
        <v>-1003477.57</v>
      </c>
      <c r="L74" s="60">
        <v>927825.14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511848.38</v>
      </c>
      <c r="AA74" s="60">
        <v>282437.8</v>
      </c>
      <c r="AB74" s="60">
        <v>54326.69</v>
      </c>
      <c r="AC74" s="60">
        <v>114827.23000000001</v>
      </c>
      <c r="AD74" s="60">
        <v>47541.279999999999</v>
      </c>
      <c r="AE74" s="60">
        <v>0</v>
      </c>
      <c r="AF74" s="60">
        <v>0</v>
      </c>
      <c r="AG74" s="60">
        <v>0</v>
      </c>
      <c r="AH74" s="60">
        <v>12715.38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-373914.08</v>
      </c>
      <c r="AT74" s="60">
        <v>-3471.66</v>
      </c>
      <c r="AU74" s="60">
        <v>-3471.66</v>
      </c>
      <c r="AV74" s="60">
        <v>0</v>
      </c>
      <c r="AW74" s="60">
        <v>-8311.5900000000111</v>
      </c>
      <c r="AX74" s="60">
        <v>-8311.5900000000111</v>
      </c>
      <c r="AY74" s="60">
        <v>-129108.35</v>
      </c>
      <c r="AZ74" s="60">
        <v>-16273.78</v>
      </c>
      <c r="BA74" s="60">
        <v>-112834.57</v>
      </c>
      <c r="BB74" s="60">
        <v>0</v>
      </c>
      <c r="BC74" s="60">
        <v>0</v>
      </c>
      <c r="BD74" s="60">
        <v>120796.76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-362130.83</v>
      </c>
      <c r="BT74" s="60">
        <v>-301402.21000000002</v>
      </c>
      <c r="BU74" s="60">
        <v>-44872.36</v>
      </c>
      <c r="BV74" s="60">
        <v>-10554.05</v>
      </c>
      <c r="BW74" s="60">
        <v>0</v>
      </c>
      <c r="BX74" s="60">
        <v>0</v>
      </c>
      <c r="BY74" s="60">
        <v>-3150.14</v>
      </c>
      <c r="BZ74" s="60">
        <v>0</v>
      </c>
      <c r="CA74" s="60">
        <v>-2152.0700000000002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1082207.8399999999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1003765.89</v>
      </c>
      <c r="E76" s="60">
        <v>796537.4</v>
      </c>
      <c r="F76" s="60">
        <v>1013462.3</v>
      </c>
      <c r="G76" s="60">
        <v>-216924.9</v>
      </c>
      <c r="H76" s="60">
        <v>0</v>
      </c>
      <c r="I76" s="60">
        <v>-33357.989999999991</v>
      </c>
      <c r="J76" s="60">
        <v>-33357.989999999991</v>
      </c>
      <c r="K76" s="60">
        <v>-576858.22</v>
      </c>
      <c r="L76" s="60">
        <v>543500.23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240586.47999999998</v>
      </c>
      <c r="AA76" s="60">
        <v>196558.9</v>
      </c>
      <c r="AB76" s="60">
        <v>15281.18</v>
      </c>
      <c r="AC76" s="60">
        <v>22418.839999999997</v>
      </c>
      <c r="AD76" s="60">
        <v>6327.56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-362148.63</v>
      </c>
      <c r="AT76" s="60">
        <v>-1735.81</v>
      </c>
      <c r="AU76" s="60">
        <v>-1735.81</v>
      </c>
      <c r="AV76" s="60">
        <v>0</v>
      </c>
      <c r="AW76" s="60">
        <v>492.96000000000004</v>
      </c>
      <c r="AX76" s="60">
        <v>492.96000000000004</v>
      </c>
      <c r="AY76" s="60">
        <v>-2243.13</v>
      </c>
      <c r="AZ76" s="60">
        <v>-2320.83</v>
      </c>
      <c r="BA76" s="60">
        <v>-1030.6500000000001</v>
      </c>
      <c r="BB76" s="60">
        <v>0</v>
      </c>
      <c r="BC76" s="60">
        <v>1108.3499999999999</v>
      </c>
      <c r="BD76" s="60">
        <v>2736.09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-360905.78</v>
      </c>
      <c r="BT76" s="60">
        <v>-313633.44</v>
      </c>
      <c r="BU76" s="60">
        <v>-26095.54</v>
      </c>
      <c r="BV76" s="60">
        <v>-6703.78</v>
      </c>
      <c r="BW76" s="60">
        <v>0</v>
      </c>
      <c r="BX76" s="60">
        <v>0</v>
      </c>
      <c r="BY76" s="60">
        <v>-14473.02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641617.26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7664.2100000000009</v>
      </c>
      <c r="E77" s="60">
        <v>6898.5300000000007</v>
      </c>
      <c r="F77" s="60">
        <v>23075.84</v>
      </c>
      <c r="G77" s="60">
        <v>-16177.31</v>
      </c>
      <c r="H77" s="60">
        <v>0</v>
      </c>
      <c r="I77" s="60">
        <v>-910.14999999999964</v>
      </c>
      <c r="J77" s="60">
        <v>-910.14999999999964</v>
      </c>
      <c r="K77" s="60">
        <v>-16232.38</v>
      </c>
      <c r="L77" s="60">
        <v>15322.23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1675.83</v>
      </c>
      <c r="AA77" s="60">
        <v>1421.8899999999999</v>
      </c>
      <c r="AB77" s="60">
        <v>0</v>
      </c>
      <c r="AC77" s="60">
        <v>135.21999999999997</v>
      </c>
      <c r="AD77" s="60">
        <v>118.72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-4956.4400000000005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-4956.4400000000005</v>
      </c>
      <c r="BT77" s="60">
        <v>-4433.1400000000003</v>
      </c>
      <c r="BU77" s="60">
        <v>-296.31</v>
      </c>
      <c r="BV77" s="60">
        <v>-55.28</v>
      </c>
      <c r="BW77" s="60">
        <v>0</v>
      </c>
      <c r="BX77" s="60">
        <v>0</v>
      </c>
      <c r="BY77" s="60">
        <v>-171.71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2707.7700000000004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7978014535.4512234</v>
      </c>
      <c r="E78" s="63">
        <v>3871180994.0097713</v>
      </c>
      <c r="F78" s="63">
        <v>3911784689.659771</v>
      </c>
      <c r="G78" s="63">
        <v>-40603695.649999999</v>
      </c>
      <c r="H78" s="63">
        <v>0</v>
      </c>
      <c r="I78" s="63">
        <v>1175710330.1700003</v>
      </c>
      <c r="J78" s="63">
        <v>1168904557.6099999</v>
      </c>
      <c r="K78" s="63">
        <v>-4466136674.0099993</v>
      </c>
      <c r="L78" s="63">
        <v>5635041231.6200018</v>
      </c>
      <c r="M78" s="63">
        <v>6805772.5600000015</v>
      </c>
      <c r="N78" s="63">
        <v>18710261.940000001</v>
      </c>
      <c r="O78" s="63">
        <v>-11904489.380000003</v>
      </c>
      <c r="P78" s="63">
        <v>0</v>
      </c>
      <c r="Q78" s="63">
        <v>0</v>
      </c>
      <c r="R78" s="63">
        <v>0</v>
      </c>
      <c r="S78" s="63">
        <v>189348.23</v>
      </c>
      <c r="T78" s="63">
        <v>189348.23</v>
      </c>
      <c r="U78" s="63">
        <v>0</v>
      </c>
      <c r="V78" s="63">
        <v>189348.23</v>
      </c>
      <c r="W78" s="63">
        <v>0</v>
      </c>
      <c r="X78" s="63">
        <v>0</v>
      </c>
      <c r="Y78" s="63">
        <v>0</v>
      </c>
      <c r="Z78" s="63">
        <v>2930952837.291451</v>
      </c>
      <c r="AA78" s="63">
        <v>1904915680.9426222</v>
      </c>
      <c r="AB78" s="63">
        <v>83635968.386742443</v>
      </c>
      <c r="AC78" s="63">
        <v>438922646.22140729</v>
      </c>
      <c r="AD78" s="63">
        <v>444969927.35648537</v>
      </c>
      <c r="AE78" s="63">
        <v>12515614.901702676</v>
      </c>
      <c r="AF78" s="63">
        <v>4347095.8015605453</v>
      </c>
      <c r="AG78" s="63">
        <v>3204703.7113937237</v>
      </c>
      <c r="AH78" s="63">
        <v>36508150.809999995</v>
      </c>
      <c r="AI78" s="63">
        <v>1933049.1595369126</v>
      </c>
      <c r="AJ78" s="63">
        <v>0</v>
      </c>
      <c r="AK78" s="63">
        <v>0</v>
      </c>
      <c r="AL78" s="63">
        <v>0</v>
      </c>
      <c r="AM78" s="63">
        <v>-18974.25</v>
      </c>
      <c r="AN78" s="63">
        <v>-9314.25</v>
      </c>
      <c r="AO78" s="63">
        <v>0</v>
      </c>
      <c r="AP78" s="63">
        <v>0</v>
      </c>
      <c r="AQ78" s="63">
        <v>0</v>
      </c>
      <c r="AR78" s="63">
        <v>-9660</v>
      </c>
      <c r="AS78" s="63">
        <v>-1890618163.2671833</v>
      </c>
      <c r="AT78" s="63">
        <v>-2053569.2000000002</v>
      </c>
      <c r="AU78" s="63">
        <v>-2108952.34</v>
      </c>
      <c r="AV78" s="63">
        <v>55383.140000000007</v>
      </c>
      <c r="AW78" s="63">
        <v>-493845.74999999831</v>
      </c>
      <c r="AX78" s="63">
        <v>-763026.95999999833</v>
      </c>
      <c r="AY78" s="63">
        <v>-36711826.490000002</v>
      </c>
      <c r="AZ78" s="63">
        <v>-6786076.0600000015</v>
      </c>
      <c r="BA78" s="63">
        <v>-37767185.600000009</v>
      </c>
      <c r="BB78" s="63">
        <v>0</v>
      </c>
      <c r="BC78" s="63">
        <v>7841435.1700000009</v>
      </c>
      <c r="BD78" s="63">
        <v>35948799.530000009</v>
      </c>
      <c r="BE78" s="63">
        <v>269181.20999999996</v>
      </c>
      <c r="BF78" s="63">
        <v>471422.54</v>
      </c>
      <c r="BG78" s="63">
        <v>126182.65</v>
      </c>
      <c r="BH78" s="63">
        <v>520281.97</v>
      </c>
      <c r="BI78" s="63">
        <v>0</v>
      </c>
      <c r="BJ78" s="63">
        <v>-175042.08000000002</v>
      </c>
      <c r="BK78" s="63">
        <v>-202241.33000000002</v>
      </c>
      <c r="BL78" s="63">
        <v>196335.37</v>
      </c>
      <c r="BM78" s="63">
        <v>196335.37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-1884496456.7771828</v>
      </c>
      <c r="BT78" s="63">
        <v>-936472544.00622654</v>
      </c>
      <c r="BU78" s="63">
        <v>-588087982.97178376</v>
      </c>
      <c r="BV78" s="63">
        <v>-161011487.84921941</v>
      </c>
      <c r="BW78" s="63">
        <v>-117086.26</v>
      </c>
      <c r="BX78" s="63">
        <v>-88530764.944929525</v>
      </c>
      <c r="BY78" s="63">
        <v>-74167039.299819723</v>
      </c>
      <c r="BZ78" s="63">
        <v>3836232.08</v>
      </c>
      <c r="CA78" s="63">
        <v>-39945783.525203243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-3770626.91</v>
      </c>
      <c r="CJ78" s="63">
        <v>-3770626.91</v>
      </c>
      <c r="CK78" s="63">
        <v>0</v>
      </c>
      <c r="CL78" s="63">
        <v>6087396372.1840391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2467552.02</v>
      </c>
      <c r="E80" s="63">
        <v>1823361.9000000001</v>
      </c>
      <c r="F80" s="63">
        <v>2056464.11</v>
      </c>
      <c r="G80" s="63">
        <v>-233102.21</v>
      </c>
      <c r="H80" s="63">
        <v>0</v>
      </c>
      <c r="I80" s="63">
        <v>-109920.56999999992</v>
      </c>
      <c r="J80" s="63">
        <v>-109920.56999999992</v>
      </c>
      <c r="K80" s="63">
        <v>-1596568.17</v>
      </c>
      <c r="L80" s="63">
        <v>1486647.6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754110.69</v>
      </c>
      <c r="AA80" s="63">
        <v>480418.58999999997</v>
      </c>
      <c r="AB80" s="63">
        <v>69607.87</v>
      </c>
      <c r="AC80" s="63">
        <v>137381.29</v>
      </c>
      <c r="AD80" s="63">
        <v>53987.56</v>
      </c>
      <c r="AE80" s="63">
        <v>0</v>
      </c>
      <c r="AF80" s="63">
        <v>0</v>
      </c>
      <c r="AG80" s="63">
        <v>0</v>
      </c>
      <c r="AH80" s="63">
        <v>12715.38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-741019.14999999991</v>
      </c>
      <c r="AT80" s="63">
        <v>-5207.4699999999993</v>
      </c>
      <c r="AU80" s="63">
        <v>-5207.4699999999993</v>
      </c>
      <c r="AV80" s="63">
        <v>0</v>
      </c>
      <c r="AW80" s="63">
        <v>-7818.630000000011</v>
      </c>
      <c r="AX80" s="63">
        <v>-7818.630000000011</v>
      </c>
      <c r="AY80" s="63">
        <v>-131351.48000000001</v>
      </c>
      <c r="AZ80" s="63">
        <v>-18594.61</v>
      </c>
      <c r="BA80" s="63">
        <v>-113865.22</v>
      </c>
      <c r="BB80" s="63">
        <v>0</v>
      </c>
      <c r="BC80" s="63">
        <v>1108.3499999999999</v>
      </c>
      <c r="BD80" s="63">
        <v>123532.84999999999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-727993.05</v>
      </c>
      <c r="BT80" s="63">
        <v>-619468.79</v>
      </c>
      <c r="BU80" s="63">
        <v>-71264.209999999992</v>
      </c>
      <c r="BV80" s="63">
        <v>-17313.109999999997</v>
      </c>
      <c r="BW80" s="63">
        <v>0</v>
      </c>
      <c r="BX80" s="63">
        <v>0</v>
      </c>
      <c r="BY80" s="63">
        <v>-17794.87</v>
      </c>
      <c r="BZ80" s="63">
        <v>0</v>
      </c>
      <c r="CA80" s="63">
        <v>-2152.0700000000002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1726532.8699999999</v>
      </c>
    </row>
    <row r="81" spans="1:90">
      <c r="A81" s="45" t="s">
        <v>134</v>
      </c>
      <c r="B81" s="62">
        <v>9003</v>
      </c>
      <c r="C81" s="59" t="s">
        <v>383</v>
      </c>
      <c r="D81" s="63">
        <v>7978014535.4512234</v>
      </c>
      <c r="E81" s="63">
        <v>3871180994.0097713</v>
      </c>
      <c r="F81" s="63">
        <v>3911784689.659771</v>
      </c>
      <c r="G81" s="63">
        <v>-40603695.649999999</v>
      </c>
      <c r="H81" s="63">
        <v>0</v>
      </c>
      <c r="I81" s="63">
        <v>1175710330.1700003</v>
      </c>
      <c r="J81" s="63">
        <v>1168904557.6099999</v>
      </c>
      <c r="K81" s="63">
        <v>-4466136674.0099993</v>
      </c>
      <c r="L81" s="63">
        <v>5635041231.6200018</v>
      </c>
      <c r="M81" s="63">
        <v>6805772.5600000015</v>
      </c>
      <c r="N81" s="63">
        <v>18710261.940000001</v>
      </c>
      <c r="O81" s="63">
        <v>-11904489.380000003</v>
      </c>
      <c r="P81" s="63">
        <v>0</v>
      </c>
      <c r="Q81" s="63">
        <v>0</v>
      </c>
      <c r="R81" s="63">
        <v>0</v>
      </c>
      <c r="S81" s="63">
        <v>189348.23</v>
      </c>
      <c r="T81" s="63">
        <v>189348.23</v>
      </c>
      <c r="U81" s="63">
        <v>0</v>
      </c>
      <c r="V81" s="63">
        <v>189348.23</v>
      </c>
      <c r="W81" s="63">
        <v>0</v>
      </c>
      <c r="X81" s="63">
        <v>0</v>
      </c>
      <c r="Y81" s="63">
        <v>0</v>
      </c>
      <c r="Z81" s="63">
        <v>2930952837.291451</v>
      </c>
      <c r="AA81" s="63">
        <v>1904915680.9426222</v>
      </c>
      <c r="AB81" s="63">
        <v>83635968.386742443</v>
      </c>
      <c r="AC81" s="63">
        <v>438922646.22140729</v>
      </c>
      <c r="AD81" s="63">
        <v>444969927.35648537</v>
      </c>
      <c r="AE81" s="63">
        <v>12515614.901702676</v>
      </c>
      <c r="AF81" s="63">
        <v>4347095.8015605453</v>
      </c>
      <c r="AG81" s="63">
        <v>3204703.7113937237</v>
      </c>
      <c r="AH81" s="63">
        <v>36508150.809999995</v>
      </c>
      <c r="AI81" s="63">
        <v>1933049.1595369126</v>
      </c>
      <c r="AJ81" s="63">
        <v>0</v>
      </c>
      <c r="AK81" s="63">
        <v>0</v>
      </c>
      <c r="AL81" s="63">
        <v>0</v>
      </c>
      <c r="AM81" s="63">
        <v>-18974.25</v>
      </c>
      <c r="AN81" s="63">
        <v>-9314.25</v>
      </c>
      <c r="AO81" s="63">
        <v>0</v>
      </c>
      <c r="AP81" s="63">
        <v>0</v>
      </c>
      <c r="AQ81" s="63">
        <v>0</v>
      </c>
      <c r="AR81" s="63">
        <v>-9660</v>
      </c>
      <c r="AS81" s="63">
        <v>-1890618163.2671833</v>
      </c>
      <c r="AT81" s="63">
        <v>-2053569.2000000002</v>
      </c>
      <c r="AU81" s="63">
        <v>-2108952.34</v>
      </c>
      <c r="AV81" s="63">
        <v>55383.140000000007</v>
      </c>
      <c r="AW81" s="63">
        <v>-493845.74999999831</v>
      </c>
      <c r="AX81" s="63">
        <v>-763026.95999999833</v>
      </c>
      <c r="AY81" s="63">
        <v>-36711826.490000002</v>
      </c>
      <c r="AZ81" s="63">
        <v>-6786076.0600000015</v>
      </c>
      <c r="BA81" s="63">
        <v>-37767185.600000009</v>
      </c>
      <c r="BB81" s="63">
        <v>0</v>
      </c>
      <c r="BC81" s="63">
        <v>7841435.1700000009</v>
      </c>
      <c r="BD81" s="63">
        <v>35948799.530000009</v>
      </c>
      <c r="BE81" s="63">
        <v>269181.20999999996</v>
      </c>
      <c r="BF81" s="63">
        <v>471422.54</v>
      </c>
      <c r="BG81" s="63">
        <v>126182.65</v>
      </c>
      <c r="BH81" s="63">
        <v>520281.97</v>
      </c>
      <c r="BI81" s="63">
        <v>0</v>
      </c>
      <c r="BJ81" s="63">
        <v>-175042.08000000002</v>
      </c>
      <c r="BK81" s="63">
        <v>-202241.33000000002</v>
      </c>
      <c r="BL81" s="63">
        <v>196335.37</v>
      </c>
      <c r="BM81" s="63">
        <v>196335.37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-1884496456.7771828</v>
      </c>
      <c r="BT81" s="63">
        <v>-936472544.00622654</v>
      </c>
      <c r="BU81" s="63">
        <v>-588087982.97178376</v>
      </c>
      <c r="BV81" s="63">
        <v>-161011487.84921941</v>
      </c>
      <c r="BW81" s="63">
        <v>-117086.26</v>
      </c>
      <c r="BX81" s="63">
        <v>-88530764.944929525</v>
      </c>
      <c r="BY81" s="63">
        <v>-74167039.299819723</v>
      </c>
      <c r="BZ81" s="63">
        <v>3836232.08</v>
      </c>
      <c r="CA81" s="63">
        <v>-39945783.525203243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-3770626.91</v>
      </c>
      <c r="CJ81" s="63">
        <v>-3770626.91</v>
      </c>
      <c r="CK81" s="63">
        <v>0</v>
      </c>
      <c r="CL81" s="63">
        <v>6087396372.1840391</v>
      </c>
    </row>
    <row r="82" spans="1:90" ht="12.75" customHeight="1">
      <c r="A82" s="46" t="s">
        <v>136</v>
      </c>
      <c r="B82" s="64"/>
      <c r="C82" s="59" t="s">
        <v>384</v>
      </c>
      <c r="D82" s="63">
        <v>7980482087.4712238</v>
      </c>
      <c r="E82" s="63">
        <v>3873004355.9097714</v>
      </c>
      <c r="F82" s="63">
        <v>3913841153.7697711</v>
      </c>
      <c r="G82" s="63">
        <v>-40836797.859999999</v>
      </c>
      <c r="H82" s="63">
        <v>0</v>
      </c>
      <c r="I82" s="63">
        <v>1175600409.6000004</v>
      </c>
      <c r="J82" s="63">
        <v>1168794637.04</v>
      </c>
      <c r="K82" s="63">
        <v>-4467733242.1799994</v>
      </c>
      <c r="L82" s="63">
        <v>5636527879.2200022</v>
      </c>
      <c r="M82" s="63">
        <v>6805772.5600000015</v>
      </c>
      <c r="N82" s="63">
        <v>18710261.940000001</v>
      </c>
      <c r="O82" s="63">
        <v>-11904489.380000003</v>
      </c>
      <c r="P82" s="63">
        <v>0</v>
      </c>
      <c r="Q82" s="63">
        <v>0</v>
      </c>
      <c r="R82" s="63">
        <v>0</v>
      </c>
      <c r="S82" s="63">
        <v>189348.23</v>
      </c>
      <c r="T82" s="63">
        <v>189348.23</v>
      </c>
      <c r="U82" s="63">
        <v>0</v>
      </c>
      <c r="V82" s="63">
        <v>189348.23</v>
      </c>
      <c r="W82" s="63">
        <v>0</v>
      </c>
      <c r="X82" s="63">
        <v>0</v>
      </c>
      <c r="Y82" s="63">
        <v>0</v>
      </c>
      <c r="Z82" s="63">
        <v>2931706947.981451</v>
      </c>
      <c r="AA82" s="63">
        <v>1905396099.5326221</v>
      </c>
      <c r="AB82" s="63">
        <v>83705576.256742448</v>
      </c>
      <c r="AC82" s="63">
        <v>439060027.51140732</v>
      </c>
      <c r="AD82" s="63">
        <v>445023914.91648537</v>
      </c>
      <c r="AE82" s="63">
        <v>12515614.901702676</v>
      </c>
      <c r="AF82" s="63">
        <v>4347095.8015605453</v>
      </c>
      <c r="AG82" s="63">
        <v>3204703.7113937237</v>
      </c>
      <c r="AH82" s="63">
        <v>36520866.189999998</v>
      </c>
      <c r="AI82" s="63">
        <v>1933049.1595369126</v>
      </c>
      <c r="AJ82" s="63">
        <v>0</v>
      </c>
      <c r="AK82" s="63">
        <v>0</v>
      </c>
      <c r="AL82" s="63">
        <v>0</v>
      </c>
      <c r="AM82" s="63">
        <v>-18974.25</v>
      </c>
      <c r="AN82" s="63">
        <v>-9314.25</v>
      </c>
      <c r="AO82" s="63">
        <v>0</v>
      </c>
      <c r="AP82" s="63">
        <v>0</v>
      </c>
      <c r="AQ82" s="63">
        <v>0</v>
      </c>
      <c r="AR82" s="63">
        <v>-9660</v>
      </c>
      <c r="AS82" s="63">
        <v>-1891359182.4171834</v>
      </c>
      <c r="AT82" s="63">
        <v>-2058776.6700000002</v>
      </c>
      <c r="AU82" s="63">
        <v>-2114159.81</v>
      </c>
      <c r="AV82" s="63">
        <v>55383.140000000007</v>
      </c>
      <c r="AW82" s="63">
        <v>-501664.37999999832</v>
      </c>
      <c r="AX82" s="63">
        <v>-770845.58999999834</v>
      </c>
      <c r="AY82" s="63">
        <v>-36843177.969999999</v>
      </c>
      <c r="AZ82" s="63">
        <v>-6804670.6700000018</v>
      </c>
      <c r="BA82" s="63">
        <v>-37881050.820000008</v>
      </c>
      <c r="BB82" s="63">
        <v>0</v>
      </c>
      <c r="BC82" s="63">
        <v>7842543.5200000005</v>
      </c>
      <c r="BD82" s="63">
        <v>36072332.38000001</v>
      </c>
      <c r="BE82" s="63">
        <v>269181.20999999996</v>
      </c>
      <c r="BF82" s="63">
        <v>471422.54</v>
      </c>
      <c r="BG82" s="63">
        <v>126182.65</v>
      </c>
      <c r="BH82" s="63">
        <v>520281.97</v>
      </c>
      <c r="BI82" s="63">
        <v>0</v>
      </c>
      <c r="BJ82" s="63">
        <v>-175042.08000000002</v>
      </c>
      <c r="BK82" s="63">
        <v>-202241.33000000002</v>
      </c>
      <c r="BL82" s="63">
        <v>196335.37</v>
      </c>
      <c r="BM82" s="63">
        <v>196335.37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-1885224449.8271828</v>
      </c>
      <c r="BT82" s="63">
        <v>-937092012.7962265</v>
      </c>
      <c r="BU82" s="63">
        <v>-588159247.1817838</v>
      </c>
      <c r="BV82" s="63">
        <v>-161028800.95921943</v>
      </c>
      <c r="BW82" s="63">
        <v>-117086.26</v>
      </c>
      <c r="BX82" s="63">
        <v>-88530764.944929525</v>
      </c>
      <c r="BY82" s="63">
        <v>-74184834.169819728</v>
      </c>
      <c r="BZ82" s="63">
        <v>3836232.08</v>
      </c>
      <c r="CA82" s="63">
        <v>-39947935.595203243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-3770626.91</v>
      </c>
      <c r="CJ82" s="63">
        <v>-3770626.91</v>
      </c>
      <c r="CK82" s="63">
        <v>0</v>
      </c>
      <c r="CL82" s="63">
        <v>6089122905.054039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67EC7-2273-437F-8F8F-02AB8F6FB5EF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271</v>
      </c>
      <c r="B2" s="75">
        <v>789</v>
      </c>
      <c r="C2" s="75">
        <v>798</v>
      </c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2611953.3899999997</v>
      </c>
      <c r="K8" s="60">
        <v>-2373763.2000000002</v>
      </c>
      <c r="L8" s="60">
        <v>4985716.59</v>
      </c>
      <c r="M8" s="60">
        <v>-2611953.3899999997</v>
      </c>
      <c r="N8" s="60">
        <v>2373763.2000000002</v>
      </c>
      <c r="O8" s="60">
        <v>-4985716.59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-539.38000000002103</v>
      </c>
      <c r="AT8" s="60">
        <v>0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-539.38000000002103</v>
      </c>
      <c r="BT8" s="60">
        <v>0</v>
      </c>
      <c r="BU8" s="60">
        <v>-330170.65999999997</v>
      </c>
      <c r="BV8" s="60">
        <v>-67027</v>
      </c>
      <c r="BW8" s="60">
        <v>0</v>
      </c>
      <c r="BX8" s="60">
        <v>0</v>
      </c>
      <c r="BY8" s="60">
        <v>0</v>
      </c>
      <c r="BZ8" s="60">
        <v>401434.44999999995</v>
      </c>
      <c r="CA8" s="60">
        <v>-4776.17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-539.38000000002103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405769556.10060596</v>
      </c>
      <c r="E17" s="60">
        <v>185902531.47999999</v>
      </c>
      <c r="F17" s="60">
        <v>185902531.47999999</v>
      </c>
      <c r="G17" s="60">
        <v>0</v>
      </c>
      <c r="H17" s="60">
        <v>0</v>
      </c>
      <c r="I17" s="60">
        <v>15243332.689999998</v>
      </c>
      <c r="J17" s="60">
        <v>15243332.689999998</v>
      </c>
      <c r="K17" s="60">
        <v>-198581373.56999999</v>
      </c>
      <c r="L17" s="60">
        <v>213824706.25999999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204623691.93060601</v>
      </c>
      <c r="AA17" s="60">
        <v>102991962.047702</v>
      </c>
      <c r="AB17" s="60">
        <v>17670005.319616001</v>
      </c>
      <c r="AC17" s="60">
        <v>83961724.563287988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-102737451.50796901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-102737451.50796901</v>
      </c>
      <c r="BT17" s="60">
        <v>-20098565.330000009</v>
      </c>
      <c r="BU17" s="60">
        <v>-33345728.491829999</v>
      </c>
      <c r="BV17" s="60">
        <v>-38859286.339197993</v>
      </c>
      <c r="BW17" s="60">
        <v>0</v>
      </c>
      <c r="BX17" s="60">
        <v>-420639.16818699997</v>
      </c>
      <c r="BY17" s="60">
        <v>-8901304.9787540007</v>
      </c>
      <c r="BZ17" s="60">
        <v>0</v>
      </c>
      <c r="CA17" s="60">
        <v>-1111927.2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303032104.59263694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865611953.44999981</v>
      </c>
      <c r="E23" s="60">
        <v>672685192.4799999</v>
      </c>
      <c r="F23" s="60">
        <v>672685192.4799999</v>
      </c>
      <c r="G23" s="60">
        <v>0</v>
      </c>
      <c r="H23" s="60">
        <v>0</v>
      </c>
      <c r="I23" s="60">
        <v>-186517146.22000003</v>
      </c>
      <c r="J23" s="60">
        <v>-186517146.22000003</v>
      </c>
      <c r="K23" s="60">
        <v>-739869897.86000001</v>
      </c>
      <c r="L23" s="60">
        <v>553352751.63999999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379443907.19</v>
      </c>
      <c r="AA23" s="60">
        <v>300262470.14999998</v>
      </c>
      <c r="AB23" s="60">
        <v>30578279.02</v>
      </c>
      <c r="AC23" s="60">
        <v>12814850.119999999</v>
      </c>
      <c r="AD23" s="60">
        <v>21306295.309999999</v>
      </c>
      <c r="AE23" s="60">
        <v>227876.98</v>
      </c>
      <c r="AF23" s="60">
        <v>13511225.35</v>
      </c>
      <c r="AG23" s="60">
        <v>742910.26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-330882463.62999994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-82917400.809999987</v>
      </c>
      <c r="BT23" s="60">
        <v>-72585580.659999996</v>
      </c>
      <c r="BU23" s="60">
        <v>-7329543.2400000002</v>
      </c>
      <c r="BV23" s="60">
        <v>-178429.83</v>
      </c>
      <c r="BW23" s="60">
        <v>0</v>
      </c>
      <c r="BX23" s="60">
        <v>-781165.77</v>
      </c>
      <c r="BY23" s="60">
        <v>-1879299.3</v>
      </c>
      <c r="BZ23" s="60">
        <v>0</v>
      </c>
      <c r="CA23" s="60">
        <v>-163382.01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-247965062.81999996</v>
      </c>
      <c r="CJ23" s="60">
        <v>-247965062.81999996</v>
      </c>
      <c r="CK23" s="60">
        <v>0</v>
      </c>
      <c r="CL23" s="60">
        <v>534729489.81999987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288198.64522378199</v>
      </c>
      <c r="E31" s="60">
        <v>295151.84999999998</v>
      </c>
      <c r="F31" s="60">
        <v>295151.84999999998</v>
      </c>
      <c r="G31" s="60">
        <v>0</v>
      </c>
      <c r="H31" s="60">
        <v>0</v>
      </c>
      <c r="I31" s="60">
        <v>-210184.38</v>
      </c>
      <c r="J31" s="60">
        <v>-210184.38</v>
      </c>
      <c r="K31" s="60">
        <v>-265927</v>
      </c>
      <c r="L31" s="60">
        <v>55742.62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203231.17522378202</v>
      </c>
      <c r="AA31" s="60">
        <v>203231.17522378202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-158627.65460197203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-32607.214601972039</v>
      </c>
      <c r="BT31" s="60">
        <v>-16911.919999999998</v>
      </c>
      <c r="BU31" s="60">
        <v>-10104.163503077154</v>
      </c>
      <c r="BV31" s="60">
        <v>-4374.7237628844277</v>
      </c>
      <c r="BW31" s="60">
        <v>0</v>
      </c>
      <c r="BX31" s="60">
        <v>-1216.4073360104576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-126020.44</v>
      </c>
      <c r="CJ31" s="60">
        <v>-126020.44</v>
      </c>
      <c r="CK31" s="60">
        <v>0</v>
      </c>
      <c r="CL31" s="60">
        <v>129570.99062180996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3936600773.2589703</v>
      </c>
      <c r="E39" s="60">
        <v>977212766.33999991</v>
      </c>
      <c r="F39" s="60">
        <v>977212766.02999997</v>
      </c>
      <c r="G39" s="60">
        <v>0.31</v>
      </c>
      <c r="H39" s="60">
        <v>0</v>
      </c>
      <c r="I39" s="60">
        <v>465443422.70999998</v>
      </c>
      <c r="J39" s="60">
        <v>465443429.01999998</v>
      </c>
      <c r="K39" s="60">
        <v>-1281706071.46</v>
      </c>
      <c r="L39" s="60">
        <v>1747149500.48</v>
      </c>
      <c r="M39" s="60">
        <v>-6.31</v>
      </c>
      <c r="N39" s="60">
        <v>0</v>
      </c>
      <c r="O39" s="60">
        <v>-6.31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2493944584.2089705</v>
      </c>
      <c r="AA39" s="60">
        <v>2758702073.5565104</v>
      </c>
      <c r="AB39" s="60">
        <v>248026664.34295499</v>
      </c>
      <c r="AC39" s="60">
        <v>-546090528.05536509</v>
      </c>
      <c r="AD39" s="60">
        <v>18568198.868925001</v>
      </c>
      <c r="AE39" s="60">
        <v>0</v>
      </c>
      <c r="AF39" s="60">
        <v>14738175.495945001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-682176715.76806104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-372374429.27806103</v>
      </c>
      <c r="BT39" s="60">
        <v>-148702567.30761698</v>
      </c>
      <c r="BU39" s="60">
        <v>-64654193.540360995</v>
      </c>
      <c r="BV39" s="60">
        <v>-95220158.894384995</v>
      </c>
      <c r="BW39" s="60">
        <v>0</v>
      </c>
      <c r="BX39" s="60">
        <v>-9317460.4625199977</v>
      </c>
      <c r="BY39" s="60">
        <v>-54474705.025397994</v>
      </c>
      <c r="BZ39" s="60">
        <v>0.02</v>
      </c>
      <c r="CA39" s="60">
        <v>-5344.0677800000003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-309802286.49000001</v>
      </c>
      <c r="CJ39" s="60">
        <v>-309802286.49000001</v>
      </c>
      <c r="CK39" s="60">
        <v>0</v>
      </c>
      <c r="CL39" s="60">
        <v>3254424057.4909091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35517.83</v>
      </c>
      <c r="E40" s="60">
        <v>45199.14</v>
      </c>
      <c r="F40" s="60">
        <v>45199.14</v>
      </c>
      <c r="G40" s="60">
        <v>0</v>
      </c>
      <c r="H40" s="60">
        <v>0</v>
      </c>
      <c r="I40" s="60">
        <v>-23597.55</v>
      </c>
      <c r="J40" s="60">
        <v>-23597.55</v>
      </c>
      <c r="K40" s="60">
        <v>-47037.85</v>
      </c>
      <c r="L40" s="60">
        <v>23440.3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13916.240000000002</v>
      </c>
      <c r="AA40" s="60">
        <v>9478.6</v>
      </c>
      <c r="AB40" s="60">
        <v>677.76</v>
      </c>
      <c r="AC40" s="60">
        <v>3759.88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-21839.030000000002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-10495.570000000002</v>
      </c>
      <c r="BT40" s="60">
        <v>-8305.7000000000007</v>
      </c>
      <c r="BU40" s="60">
        <v>-1127.23</v>
      </c>
      <c r="BV40" s="60">
        <v>-787.44</v>
      </c>
      <c r="BW40" s="60">
        <v>0</v>
      </c>
      <c r="BX40" s="60">
        <v>-194.1</v>
      </c>
      <c r="BY40" s="60">
        <v>-81.100000000000009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-11343.460000000001</v>
      </c>
      <c r="CJ40" s="60">
        <v>-11343.460000000001</v>
      </c>
      <c r="CK40" s="60">
        <v>0</v>
      </c>
      <c r="CL40" s="60">
        <v>13678.8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-45.557128162787322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-45.557128162787322</v>
      </c>
      <c r="BT43" s="60">
        <v>0</v>
      </c>
      <c r="BU43" s="60">
        <v>-32.031130341798523</v>
      </c>
      <c r="BV43" s="60">
        <v>-12.753251987956183</v>
      </c>
      <c r="BW43" s="60">
        <v>0</v>
      </c>
      <c r="BX43" s="60">
        <v>-0.10761929668076674</v>
      </c>
      <c r="BY43" s="60">
        <v>-0.66512653635184549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-45.557128162787322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221833.61999999997</v>
      </c>
      <c r="E45" s="60">
        <v>140290.10999999999</v>
      </c>
      <c r="F45" s="60">
        <v>140290.10999999999</v>
      </c>
      <c r="G45" s="60">
        <v>0</v>
      </c>
      <c r="H45" s="60">
        <v>0</v>
      </c>
      <c r="I45" s="60">
        <v>-6859.3899999999994</v>
      </c>
      <c r="J45" s="60">
        <v>-6859.3899999999994</v>
      </c>
      <c r="K45" s="60">
        <v>-32025.62</v>
      </c>
      <c r="L45" s="60">
        <v>25166.23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88402.9</v>
      </c>
      <c r="AA45" s="60">
        <v>7775.32</v>
      </c>
      <c r="AB45" s="60">
        <v>0</v>
      </c>
      <c r="AC45" s="60">
        <v>74082.490000000005</v>
      </c>
      <c r="AD45" s="60">
        <v>6517.14</v>
      </c>
      <c r="AE45" s="60">
        <v>0</v>
      </c>
      <c r="AF45" s="60">
        <v>0</v>
      </c>
      <c r="AG45" s="60">
        <v>0</v>
      </c>
      <c r="AH45" s="60">
        <v>27.95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-123527.52498485908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-123527.52498485908</v>
      </c>
      <c r="BT45" s="60">
        <v>-100216.77</v>
      </c>
      <c r="BU45" s="60">
        <v>-9813.9795860242211</v>
      </c>
      <c r="BV45" s="60">
        <v>-853.17165124467533</v>
      </c>
      <c r="BW45" s="60">
        <v>0</v>
      </c>
      <c r="BX45" s="60">
        <v>-4043.2920871485662</v>
      </c>
      <c r="BY45" s="60">
        <v>-6203.2572104141009</v>
      </c>
      <c r="BZ45" s="60">
        <v>0</v>
      </c>
      <c r="CA45" s="60">
        <v>-2397.05445002751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98306.095015140891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3149855.66</v>
      </c>
      <c r="E48" s="60">
        <v>1961320.23</v>
      </c>
      <c r="F48" s="60">
        <v>1961320.23</v>
      </c>
      <c r="G48" s="60">
        <v>0</v>
      </c>
      <c r="H48" s="60">
        <v>0</v>
      </c>
      <c r="I48" s="60">
        <v>51418.040000000037</v>
      </c>
      <c r="J48" s="60">
        <v>51049.040000000037</v>
      </c>
      <c r="K48" s="60">
        <v>-1568828.72</v>
      </c>
      <c r="L48" s="60">
        <v>1619877.76</v>
      </c>
      <c r="M48" s="60">
        <v>369</v>
      </c>
      <c r="N48" s="60">
        <v>0</v>
      </c>
      <c r="O48" s="60">
        <v>369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1137117.3900000001</v>
      </c>
      <c r="AA48" s="60">
        <v>485339.72</v>
      </c>
      <c r="AB48" s="60">
        <v>0</v>
      </c>
      <c r="AC48" s="60">
        <v>578727.56999999995</v>
      </c>
      <c r="AD48" s="60">
        <v>73050.100000000006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-6373848.379999999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-6373848.379999999</v>
      </c>
      <c r="BT48" s="60">
        <v>-473675.03</v>
      </c>
      <c r="BU48" s="60">
        <v>-1887152.3599999999</v>
      </c>
      <c r="BV48" s="60">
        <v>-3237550.41</v>
      </c>
      <c r="BW48" s="60">
        <v>0</v>
      </c>
      <c r="BX48" s="60">
        <v>-45799.06</v>
      </c>
      <c r="BY48" s="60">
        <v>-729671.52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-3223992.7199999988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60">
        <v>0</v>
      </c>
      <c r="BA74" s="60">
        <v>0</v>
      </c>
      <c r="BB74" s="60">
        <v>0</v>
      </c>
      <c r="BC74" s="60">
        <v>0</v>
      </c>
      <c r="BD74" s="60">
        <v>0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0</v>
      </c>
      <c r="BT74" s="60">
        <v>0</v>
      </c>
      <c r="BU74" s="60">
        <v>0</v>
      </c>
      <c r="BV74" s="60">
        <v>0</v>
      </c>
      <c r="BW74" s="60">
        <v>0</v>
      </c>
      <c r="BX74" s="60">
        <v>0</v>
      </c>
      <c r="BY74" s="60">
        <v>0</v>
      </c>
      <c r="BZ74" s="60">
        <v>0</v>
      </c>
      <c r="CA74" s="60">
        <v>0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5211677688.5647993</v>
      </c>
      <c r="E78" s="63">
        <v>1838242451.6299999</v>
      </c>
      <c r="F78" s="63">
        <v>1838242451.3199999</v>
      </c>
      <c r="G78" s="63">
        <v>0.31</v>
      </c>
      <c r="H78" s="63">
        <v>0</v>
      </c>
      <c r="I78" s="63">
        <v>293980385.89999998</v>
      </c>
      <c r="J78" s="63">
        <v>296591976.59999996</v>
      </c>
      <c r="K78" s="63">
        <v>-2224444925.2799997</v>
      </c>
      <c r="L78" s="63">
        <v>2521036901.8800006</v>
      </c>
      <c r="M78" s="63">
        <v>-2611590.6999999997</v>
      </c>
      <c r="N78" s="63">
        <v>2373763.2000000002</v>
      </c>
      <c r="O78" s="63">
        <v>-4985353.8999999994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3079454851.0348001</v>
      </c>
      <c r="AA78" s="63">
        <v>3162662330.5694361</v>
      </c>
      <c r="AB78" s="63">
        <v>296275626.44257098</v>
      </c>
      <c r="AC78" s="63">
        <v>-448657383.43207711</v>
      </c>
      <c r="AD78" s="63">
        <v>39954061.418925002</v>
      </c>
      <c r="AE78" s="63">
        <v>227876.98</v>
      </c>
      <c r="AF78" s="63">
        <v>28249400.845945001</v>
      </c>
      <c r="AG78" s="63">
        <v>742910.26</v>
      </c>
      <c r="AH78" s="63">
        <v>27.95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0</v>
      </c>
      <c r="AR78" s="63">
        <v>0</v>
      </c>
      <c r="AS78" s="63">
        <v>-1122475058.432745</v>
      </c>
      <c r="AT78" s="63">
        <v>0</v>
      </c>
      <c r="AU78" s="63">
        <v>0</v>
      </c>
      <c r="AV78" s="63">
        <v>0</v>
      </c>
      <c r="AW78" s="63">
        <v>0</v>
      </c>
      <c r="AX78" s="63">
        <v>0</v>
      </c>
      <c r="AY78" s="63">
        <v>0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0</v>
      </c>
      <c r="BK78" s="63">
        <v>0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-564570345.22274506</v>
      </c>
      <c r="BT78" s="63">
        <v>-241985822.71761698</v>
      </c>
      <c r="BU78" s="63">
        <v>-107567865.69641043</v>
      </c>
      <c r="BV78" s="63">
        <v>-137568480.56224912</v>
      </c>
      <c r="BW78" s="63">
        <v>0</v>
      </c>
      <c r="BX78" s="63">
        <v>-10570518.367749454</v>
      </c>
      <c r="BY78" s="63">
        <v>-65991265.846488953</v>
      </c>
      <c r="BZ78" s="63">
        <v>401434.47</v>
      </c>
      <c r="CA78" s="63">
        <v>-1287826.5022300272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-557904713.21000004</v>
      </c>
      <c r="CJ78" s="63">
        <v>-557904713.21000004</v>
      </c>
      <c r="CK78" s="63">
        <v>0</v>
      </c>
      <c r="CL78" s="63">
        <v>4089202630.1320553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0</v>
      </c>
      <c r="AT80" s="63">
        <v>0</v>
      </c>
      <c r="AU80" s="63">
        <v>0</v>
      </c>
      <c r="AV80" s="63">
        <v>0</v>
      </c>
      <c r="AW80" s="63">
        <v>0</v>
      </c>
      <c r="AX80" s="63">
        <v>0</v>
      </c>
      <c r="AY80" s="63">
        <v>0</v>
      </c>
      <c r="AZ80" s="63">
        <v>0</v>
      </c>
      <c r="BA80" s="63">
        <v>0</v>
      </c>
      <c r="BB80" s="63">
        <v>0</v>
      </c>
      <c r="BC80" s="63">
        <v>0</v>
      </c>
      <c r="BD80" s="63">
        <v>0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0</v>
      </c>
      <c r="BT80" s="63">
        <v>0</v>
      </c>
      <c r="BU80" s="63">
        <v>0</v>
      </c>
      <c r="BV80" s="63">
        <v>0</v>
      </c>
      <c r="BW80" s="63">
        <v>0</v>
      </c>
      <c r="BX80" s="63">
        <v>0</v>
      </c>
      <c r="BY80" s="63">
        <v>0</v>
      </c>
      <c r="BZ80" s="63">
        <v>0</v>
      </c>
      <c r="CA80" s="63">
        <v>0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0</v>
      </c>
    </row>
    <row r="81" spans="1:90">
      <c r="A81" s="45" t="s">
        <v>134</v>
      </c>
      <c r="B81" s="62">
        <v>9003</v>
      </c>
      <c r="C81" s="59" t="s">
        <v>383</v>
      </c>
      <c r="D81" s="63">
        <v>5211677688.5647993</v>
      </c>
      <c r="E81" s="63">
        <v>1838242451.6299999</v>
      </c>
      <c r="F81" s="63">
        <v>1838242451.3199999</v>
      </c>
      <c r="G81" s="63">
        <v>0.31</v>
      </c>
      <c r="H81" s="63">
        <v>0</v>
      </c>
      <c r="I81" s="63">
        <v>293980385.89999998</v>
      </c>
      <c r="J81" s="63">
        <v>296591976.59999996</v>
      </c>
      <c r="K81" s="63">
        <v>-2224444925.2799997</v>
      </c>
      <c r="L81" s="63">
        <v>2521036901.8800006</v>
      </c>
      <c r="M81" s="63">
        <v>-2611590.6999999997</v>
      </c>
      <c r="N81" s="63">
        <v>2373763.2000000002</v>
      </c>
      <c r="O81" s="63">
        <v>-4985353.8999999994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3079454851.0348001</v>
      </c>
      <c r="AA81" s="63">
        <v>3162662330.5694361</v>
      </c>
      <c r="AB81" s="63">
        <v>296275626.44257098</v>
      </c>
      <c r="AC81" s="63">
        <v>-448657383.43207711</v>
      </c>
      <c r="AD81" s="63">
        <v>39954061.418925002</v>
      </c>
      <c r="AE81" s="63">
        <v>227876.98</v>
      </c>
      <c r="AF81" s="63">
        <v>28249400.845945001</v>
      </c>
      <c r="AG81" s="63">
        <v>742910.26</v>
      </c>
      <c r="AH81" s="63">
        <v>27.95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-1122475058.432745</v>
      </c>
      <c r="AT81" s="63">
        <v>0</v>
      </c>
      <c r="AU81" s="63">
        <v>0</v>
      </c>
      <c r="AV81" s="63">
        <v>0</v>
      </c>
      <c r="AW81" s="63">
        <v>0</v>
      </c>
      <c r="AX81" s="63">
        <v>0</v>
      </c>
      <c r="AY81" s="63">
        <v>0</v>
      </c>
      <c r="AZ81" s="63">
        <v>0</v>
      </c>
      <c r="BA81" s="63">
        <v>0</v>
      </c>
      <c r="BB81" s="63">
        <v>0</v>
      </c>
      <c r="BC81" s="63">
        <v>0</v>
      </c>
      <c r="BD81" s="63">
        <v>0</v>
      </c>
      <c r="BE81" s="63">
        <v>0</v>
      </c>
      <c r="BF81" s="63">
        <v>0</v>
      </c>
      <c r="BG81" s="63">
        <v>0</v>
      </c>
      <c r="BH81" s="63">
        <v>0</v>
      </c>
      <c r="BI81" s="63">
        <v>0</v>
      </c>
      <c r="BJ81" s="63">
        <v>0</v>
      </c>
      <c r="BK81" s="63">
        <v>0</v>
      </c>
      <c r="BL81" s="63">
        <v>0</v>
      </c>
      <c r="BM81" s="63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-564570345.22274506</v>
      </c>
      <c r="BT81" s="63">
        <v>-241985822.71761698</v>
      </c>
      <c r="BU81" s="63">
        <v>-107567865.69641043</v>
      </c>
      <c r="BV81" s="63">
        <v>-137568480.56224912</v>
      </c>
      <c r="BW81" s="63">
        <v>0</v>
      </c>
      <c r="BX81" s="63">
        <v>-10570518.367749454</v>
      </c>
      <c r="BY81" s="63">
        <v>-65991265.846488953</v>
      </c>
      <c r="BZ81" s="63">
        <v>401434.47</v>
      </c>
      <c r="CA81" s="63">
        <v>-1287826.5022300272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-557904713.21000004</v>
      </c>
      <c r="CJ81" s="63">
        <v>-557904713.21000004</v>
      </c>
      <c r="CK81" s="63">
        <v>0</v>
      </c>
      <c r="CL81" s="63">
        <v>4089202630.1320553</v>
      </c>
    </row>
    <row r="82" spans="1:90" ht="12.75" customHeight="1">
      <c r="A82" s="46" t="s">
        <v>136</v>
      </c>
      <c r="B82" s="64"/>
      <c r="C82" s="59" t="s">
        <v>384</v>
      </c>
      <c r="D82" s="63">
        <v>5211677688.5647993</v>
      </c>
      <c r="E82" s="63">
        <v>1838242451.6299999</v>
      </c>
      <c r="F82" s="63">
        <v>1838242451.3199999</v>
      </c>
      <c r="G82" s="63">
        <v>0.31</v>
      </c>
      <c r="H82" s="63">
        <v>0</v>
      </c>
      <c r="I82" s="63">
        <v>293980385.89999998</v>
      </c>
      <c r="J82" s="63">
        <v>296591976.59999996</v>
      </c>
      <c r="K82" s="63">
        <v>-2224444925.2799997</v>
      </c>
      <c r="L82" s="63">
        <v>2521036901.8800006</v>
      </c>
      <c r="M82" s="63">
        <v>-2611590.6999999997</v>
      </c>
      <c r="N82" s="63">
        <v>2373763.2000000002</v>
      </c>
      <c r="O82" s="63">
        <v>-4985353.8999999994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3079454851.0348001</v>
      </c>
      <c r="AA82" s="63">
        <v>3162662330.5694361</v>
      </c>
      <c r="AB82" s="63">
        <v>296275626.44257098</v>
      </c>
      <c r="AC82" s="63">
        <v>-448657383.43207711</v>
      </c>
      <c r="AD82" s="63">
        <v>39954061.418925002</v>
      </c>
      <c r="AE82" s="63">
        <v>227876.98</v>
      </c>
      <c r="AF82" s="63">
        <v>28249400.845945001</v>
      </c>
      <c r="AG82" s="63">
        <v>742910.26</v>
      </c>
      <c r="AH82" s="63">
        <v>27.95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3">
        <v>-1122475058.432745</v>
      </c>
      <c r="AT82" s="63">
        <v>0</v>
      </c>
      <c r="AU82" s="63">
        <v>0</v>
      </c>
      <c r="AV82" s="63">
        <v>0</v>
      </c>
      <c r="AW82" s="63">
        <v>0</v>
      </c>
      <c r="AX82" s="63">
        <v>0</v>
      </c>
      <c r="AY82" s="63">
        <v>0</v>
      </c>
      <c r="AZ82" s="63">
        <v>0</v>
      </c>
      <c r="BA82" s="63">
        <v>0</v>
      </c>
      <c r="BB82" s="63">
        <v>0</v>
      </c>
      <c r="BC82" s="63">
        <v>0</v>
      </c>
      <c r="BD82" s="63">
        <v>0</v>
      </c>
      <c r="BE82" s="63">
        <v>0</v>
      </c>
      <c r="BF82" s="63">
        <v>0</v>
      </c>
      <c r="BG82" s="63">
        <v>0</v>
      </c>
      <c r="BH82" s="63">
        <v>0</v>
      </c>
      <c r="BI82" s="63">
        <v>0</v>
      </c>
      <c r="BJ82" s="63">
        <v>0</v>
      </c>
      <c r="BK82" s="63">
        <v>0</v>
      </c>
      <c r="BL82" s="63">
        <v>0</v>
      </c>
      <c r="BM82" s="63">
        <v>0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-564570345.22274506</v>
      </c>
      <c r="BT82" s="63">
        <v>-241985822.71761698</v>
      </c>
      <c r="BU82" s="63">
        <v>-107567865.69641043</v>
      </c>
      <c r="BV82" s="63">
        <v>-137568480.56224912</v>
      </c>
      <c r="BW82" s="63">
        <v>0</v>
      </c>
      <c r="BX82" s="63">
        <v>-10570518.367749454</v>
      </c>
      <c r="BY82" s="63">
        <v>-65991265.846488953</v>
      </c>
      <c r="BZ82" s="63">
        <v>401434.47</v>
      </c>
      <c r="CA82" s="63">
        <v>-1287826.5022300272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-557904713.21000004</v>
      </c>
      <c r="CJ82" s="63">
        <v>-557904713.21000004</v>
      </c>
      <c r="CK82" s="63">
        <v>0</v>
      </c>
      <c r="CL82" s="63">
        <v>4089202630.1320553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719A-A409-4681-953A-9E47793732D5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526</v>
      </c>
      <c r="B2" s="75">
        <v>772</v>
      </c>
      <c r="C2" s="75">
        <v>773</v>
      </c>
      <c r="D2" s="75">
        <v>776</v>
      </c>
      <c r="E2" s="75">
        <v>777</v>
      </c>
      <c r="F2" s="75">
        <v>778</v>
      </c>
      <c r="G2" s="75">
        <v>779</v>
      </c>
      <c r="H2" s="75">
        <v>782</v>
      </c>
      <c r="I2" s="76">
        <v>783</v>
      </c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120663840.30000003</v>
      </c>
      <c r="E8" s="60">
        <v>-614501.78999999166</v>
      </c>
      <c r="F8" s="60">
        <v>247490386.18000001</v>
      </c>
      <c r="G8" s="60">
        <v>-248104887.97</v>
      </c>
      <c r="H8" s="60">
        <v>0</v>
      </c>
      <c r="I8" s="60">
        <v>121278342.09000002</v>
      </c>
      <c r="J8" s="60">
        <v>56597586.130000025</v>
      </c>
      <c r="K8" s="60">
        <v>-147340092.31</v>
      </c>
      <c r="L8" s="60">
        <v>203937678.44000003</v>
      </c>
      <c r="M8" s="60">
        <v>64680755.959999993</v>
      </c>
      <c r="N8" s="60">
        <v>97069480.86999999</v>
      </c>
      <c r="O8" s="60">
        <v>-32388724.91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-94948733.210000008</v>
      </c>
      <c r="AT8" s="60">
        <v>-31316063.98</v>
      </c>
      <c r="AU8" s="60">
        <v>-31359080.789999999</v>
      </c>
      <c r="AV8" s="60">
        <v>43016.81</v>
      </c>
      <c r="AW8" s="60">
        <v>-14801225.989999998</v>
      </c>
      <c r="AX8" s="60">
        <v>-14789880.339999998</v>
      </c>
      <c r="AY8" s="60">
        <v>-28363534.399999999</v>
      </c>
      <c r="AZ8" s="60">
        <v>-28363534.399999999</v>
      </c>
      <c r="BA8" s="60">
        <v>0</v>
      </c>
      <c r="BB8" s="60">
        <v>0</v>
      </c>
      <c r="BC8" s="60">
        <v>0</v>
      </c>
      <c r="BD8" s="60">
        <v>13573654.060000001</v>
      </c>
      <c r="BE8" s="60">
        <v>-11345.64999999998</v>
      </c>
      <c r="BF8" s="60">
        <v>90454.060000000012</v>
      </c>
      <c r="BG8" s="60">
        <v>90454.060000000012</v>
      </c>
      <c r="BH8" s="60">
        <v>0</v>
      </c>
      <c r="BI8" s="60">
        <v>0</v>
      </c>
      <c r="BJ8" s="60">
        <v>0</v>
      </c>
      <c r="BK8" s="60">
        <v>-101799.70999999999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-48831443.24000001</v>
      </c>
      <c r="BT8" s="60">
        <v>-28540168.490000002</v>
      </c>
      <c r="BU8" s="60">
        <v>-7263754.4100000001</v>
      </c>
      <c r="BV8" s="60">
        <v>-1474594.07</v>
      </c>
      <c r="BW8" s="60">
        <v>0</v>
      </c>
      <c r="BX8" s="60">
        <v>0</v>
      </c>
      <c r="BY8" s="60">
        <v>0</v>
      </c>
      <c r="BZ8" s="60">
        <v>-10609310.77</v>
      </c>
      <c r="CA8" s="60">
        <v>-943615.5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25715107.090000018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13450.809999994934</v>
      </c>
      <c r="E9" s="60">
        <v>-0.15000000596046448</v>
      </c>
      <c r="F9" s="60">
        <v>154019967.72999999</v>
      </c>
      <c r="G9" s="60">
        <v>-154019967.88</v>
      </c>
      <c r="H9" s="60">
        <v>0</v>
      </c>
      <c r="I9" s="60">
        <v>13450.960000000894</v>
      </c>
      <c r="J9" s="60">
        <v>-51115913.490000024</v>
      </c>
      <c r="K9" s="60">
        <v>-86716919.87000002</v>
      </c>
      <c r="L9" s="60">
        <v>35601006.379999995</v>
      </c>
      <c r="M9" s="60">
        <v>51129364.450000025</v>
      </c>
      <c r="N9" s="60">
        <v>86716968.730000019</v>
      </c>
      <c r="O9" s="60">
        <v>-35587604.279999994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-16329.699999998147</v>
      </c>
      <c r="AT9" s="60">
        <v>-143714.23999999999</v>
      </c>
      <c r="AU9" s="60">
        <v>-191090.18</v>
      </c>
      <c r="AV9" s="60">
        <v>47375.939999999995</v>
      </c>
      <c r="AW9" s="60">
        <v>143714.23000000184</v>
      </c>
      <c r="AX9" s="60">
        <v>191090.17000000179</v>
      </c>
      <c r="AY9" s="60">
        <v>-67051888.760000005</v>
      </c>
      <c r="AZ9" s="60">
        <v>-2805423.41</v>
      </c>
      <c r="BA9" s="60">
        <v>-64246465.350000001</v>
      </c>
      <c r="BB9" s="60">
        <v>0</v>
      </c>
      <c r="BC9" s="60">
        <v>0</v>
      </c>
      <c r="BD9" s="60">
        <v>67242978.930000007</v>
      </c>
      <c r="BE9" s="60">
        <v>-47375.939999999944</v>
      </c>
      <c r="BF9" s="60">
        <v>241680.58000000002</v>
      </c>
      <c r="BG9" s="60">
        <v>-62339.76</v>
      </c>
      <c r="BH9" s="60">
        <v>304020.34000000003</v>
      </c>
      <c r="BI9" s="60">
        <v>0</v>
      </c>
      <c r="BJ9" s="60">
        <v>0</v>
      </c>
      <c r="BK9" s="60">
        <v>-289056.51999999996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-3564.51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-3564.51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-12765.18</v>
      </c>
      <c r="CJ9" s="60">
        <v>-12765.18</v>
      </c>
      <c r="CK9" s="60">
        <v>0</v>
      </c>
      <c r="CL9" s="60">
        <v>-2878.8900000032136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1460779007.5799999</v>
      </c>
      <c r="E10" s="60">
        <v>1090311048.3099999</v>
      </c>
      <c r="F10" s="60">
        <v>3020830040.0099998</v>
      </c>
      <c r="G10" s="60">
        <v>-1930518991.6999998</v>
      </c>
      <c r="H10" s="60">
        <v>0</v>
      </c>
      <c r="I10" s="60">
        <v>-391361918.72000027</v>
      </c>
      <c r="J10" s="60">
        <v>-605864659.80000019</v>
      </c>
      <c r="K10" s="60">
        <v>-1761511152.47</v>
      </c>
      <c r="L10" s="60">
        <v>1155646492.6699998</v>
      </c>
      <c r="M10" s="60">
        <v>214502741.07999992</v>
      </c>
      <c r="N10" s="60">
        <v>1038185988.9299999</v>
      </c>
      <c r="O10" s="60">
        <v>-823683247.85000002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761829877.99000013</v>
      </c>
      <c r="AA10" s="60">
        <v>316257561.52000004</v>
      </c>
      <c r="AB10" s="60">
        <v>61681001.18</v>
      </c>
      <c r="AC10" s="60">
        <v>291802342.32000005</v>
      </c>
      <c r="AD10" s="60">
        <v>57782327.980000004</v>
      </c>
      <c r="AE10" s="60">
        <v>37264312.719999991</v>
      </c>
      <c r="AF10" s="60">
        <v>0</v>
      </c>
      <c r="AG10" s="60">
        <v>0</v>
      </c>
      <c r="AH10" s="60">
        <v>-2957667.73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-608675413.84000003</v>
      </c>
      <c r="AT10" s="60">
        <v>-170159512</v>
      </c>
      <c r="AU10" s="60">
        <v>-170241906.72</v>
      </c>
      <c r="AV10" s="60">
        <v>82394.720000000001</v>
      </c>
      <c r="AW10" s="60">
        <v>-42346246.570000023</v>
      </c>
      <c r="AX10" s="60">
        <v>-42327708.820000023</v>
      </c>
      <c r="AY10" s="60">
        <v>-81361418.980000019</v>
      </c>
      <c r="AZ10" s="60">
        <v>-179510031.57000002</v>
      </c>
      <c r="BA10" s="60">
        <v>78073268.170000002</v>
      </c>
      <c r="BB10" s="60">
        <v>0</v>
      </c>
      <c r="BC10" s="60">
        <v>20075344.420000002</v>
      </c>
      <c r="BD10" s="60">
        <v>39033710.159999996</v>
      </c>
      <c r="BE10" s="60">
        <v>-18537.749999999971</v>
      </c>
      <c r="BF10" s="60">
        <v>145020.72</v>
      </c>
      <c r="BG10" s="60">
        <v>180803.56</v>
      </c>
      <c r="BH10" s="60">
        <v>0</v>
      </c>
      <c r="BI10" s="60">
        <v>0</v>
      </c>
      <c r="BJ10" s="60">
        <v>-35782.840000000004</v>
      </c>
      <c r="BK10" s="60">
        <v>-163558.46999999997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-382768109.12</v>
      </c>
      <c r="BT10" s="60">
        <v>-134498593.06999996</v>
      </c>
      <c r="BU10" s="60">
        <v>-50503945.510000005</v>
      </c>
      <c r="BV10" s="60">
        <v>-14948050.02</v>
      </c>
      <c r="BW10" s="60">
        <v>0</v>
      </c>
      <c r="BX10" s="60">
        <v>-3865541.23</v>
      </c>
      <c r="BY10" s="60">
        <v>-2455479.3600000003</v>
      </c>
      <c r="BZ10" s="60">
        <v>-176496499.93000004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-13401546.15</v>
      </c>
      <c r="CJ10" s="60">
        <v>-13401546.15</v>
      </c>
      <c r="CK10" s="60">
        <v>0</v>
      </c>
      <c r="CL10" s="60">
        <v>852103593.73999989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351488744.06999993</v>
      </c>
      <c r="E11" s="60">
        <v>409986782.73000002</v>
      </c>
      <c r="F11" s="60">
        <v>1523561842.6300001</v>
      </c>
      <c r="G11" s="60">
        <v>-1113575059.9000001</v>
      </c>
      <c r="H11" s="60">
        <v>0</v>
      </c>
      <c r="I11" s="60">
        <v>-88752810.810000062</v>
      </c>
      <c r="J11" s="60">
        <v>-159215165.08000004</v>
      </c>
      <c r="K11" s="60">
        <v>-711273458.58000004</v>
      </c>
      <c r="L11" s="60">
        <v>552058293.5</v>
      </c>
      <c r="M11" s="60">
        <v>70462354.269999981</v>
      </c>
      <c r="N11" s="60">
        <v>451957025.62</v>
      </c>
      <c r="O11" s="60">
        <v>-381494671.35000002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30254772.149999995</v>
      </c>
      <c r="AA11" s="60">
        <v>14997504.099999998</v>
      </c>
      <c r="AB11" s="60">
        <v>0</v>
      </c>
      <c r="AC11" s="60">
        <v>-4304022.8500000006</v>
      </c>
      <c r="AD11" s="60">
        <v>17642896.690000001</v>
      </c>
      <c r="AE11" s="60">
        <v>0</v>
      </c>
      <c r="AF11" s="60">
        <v>0</v>
      </c>
      <c r="AG11" s="60">
        <v>44583.579999999994</v>
      </c>
      <c r="AH11" s="60">
        <v>1873810.63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-214250702.24000001</v>
      </c>
      <c r="AT11" s="60">
        <v>-67194690.549999997</v>
      </c>
      <c r="AU11" s="60">
        <v>-67194690.549999997</v>
      </c>
      <c r="AV11" s="60">
        <v>0</v>
      </c>
      <c r="AW11" s="60">
        <v>-69765295.260000005</v>
      </c>
      <c r="AX11" s="60">
        <v>-69765295.260000005</v>
      </c>
      <c r="AY11" s="60">
        <v>-81215192.25</v>
      </c>
      <c r="AZ11" s="60">
        <v>-81215192.25</v>
      </c>
      <c r="BA11" s="60">
        <v>0</v>
      </c>
      <c r="BB11" s="60">
        <v>0</v>
      </c>
      <c r="BC11" s="60">
        <v>0</v>
      </c>
      <c r="BD11" s="60">
        <v>11449896.99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-77290716.430000022</v>
      </c>
      <c r="BT11" s="60">
        <v>-184250273.33000001</v>
      </c>
      <c r="BU11" s="60">
        <v>-6928993.1699999999</v>
      </c>
      <c r="BV11" s="60">
        <v>-4671689.41</v>
      </c>
      <c r="BW11" s="60">
        <v>-30773.41</v>
      </c>
      <c r="BX11" s="60">
        <v>-271996.99</v>
      </c>
      <c r="BY11" s="60">
        <v>-932302.52000000025</v>
      </c>
      <c r="BZ11" s="60">
        <v>119795312.39999999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137238041.82999992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515564996.81519365</v>
      </c>
      <c r="E14" s="60">
        <v>512238016.61999965</v>
      </c>
      <c r="F14" s="60">
        <v>1879190114.8599999</v>
      </c>
      <c r="G14" s="60">
        <v>-1366952098.2400002</v>
      </c>
      <c r="H14" s="60">
        <v>0</v>
      </c>
      <c r="I14" s="60">
        <v>-60512351.139989853</v>
      </c>
      <c r="J14" s="60">
        <v>-146069797.38998985</v>
      </c>
      <c r="K14" s="60">
        <v>-1227468898.3299899</v>
      </c>
      <c r="L14" s="60">
        <v>1081399100.9400001</v>
      </c>
      <c r="M14" s="60">
        <v>85557446.25</v>
      </c>
      <c r="N14" s="60">
        <v>882025607.87</v>
      </c>
      <c r="O14" s="60">
        <v>-796468161.62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63839300.205183886</v>
      </c>
      <c r="AA14" s="60">
        <v>36627187.095284</v>
      </c>
      <c r="AB14" s="60">
        <v>-227505.42909799996</v>
      </c>
      <c r="AC14" s="60">
        <v>19237041.113050885</v>
      </c>
      <c r="AD14" s="60">
        <v>8089871.3579460001</v>
      </c>
      <c r="AE14" s="60">
        <v>6472.2528000000002</v>
      </c>
      <c r="AF14" s="60">
        <v>40676.372006000005</v>
      </c>
      <c r="AG14" s="60">
        <v>52845.154692000011</v>
      </c>
      <c r="AH14" s="60">
        <v>0</v>
      </c>
      <c r="AI14" s="60">
        <v>12712.288503</v>
      </c>
      <c r="AJ14" s="60">
        <v>31.13</v>
      </c>
      <c r="AK14" s="60">
        <v>31.13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-434493042.05000007</v>
      </c>
      <c r="AT14" s="60">
        <v>-97224558.200000003</v>
      </c>
      <c r="AU14" s="60">
        <v>-97224558.200000003</v>
      </c>
      <c r="AV14" s="60">
        <v>0</v>
      </c>
      <c r="AW14" s="60">
        <v>-196401057.80000007</v>
      </c>
      <c r="AX14" s="60">
        <v>-196387024.47000006</v>
      </c>
      <c r="AY14" s="60">
        <v>-345210848.31000006</v>
      </c>
      <c r="AZ14" s="60">
        <v>-113728395.45000002</v>
      </c>
      <c r="BA14" s="60">
        <v>-231482452.86000001</v>
      </c>
      <c r="BB14" s="60">
        <v>0</v>
      </c>
      <c r="BC14" s="60">
        <v>0</v>
      </c>
      <c r="BD14" s="60">
        <v>148823823.84</v>
      </c>
      <c r="BE14" s="60">
        <v>-14033.330000000016</v>
      </c>
      <c r="BF14" s="60">
        <v>109048.51</v>
      </c>
      <c r="BG14" s="60">
        <v>109048.51</v>
      </c>
      <c r="BH14" s="60">
        <v>0</v>
      </c>
      <c r="BI14" s="60">
        <v>0</v>
      </c>
      <c r="BJ14" s="60">
        <v>0</v>
      </c>
      <c r="BK14" s="60">
        <v>-123081.84000000001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-140864694.49000001</v>
      </c>
      <c r="BT14" s="60">
        <v>-229410965.58000001</v>
      </c>
      <c r="BU14" s="60">
        <v>-28066415.659999996</v>
      </c>
      <c r="BV14" s="60">
        <v>-9630409.2099999972</v>
      </c>
      <c r="BW14" s="60">
        <v>0</v>
      </c>
      <c r="BX14" s="60">
        <v>-3372567.9099999997</v>
      </c>
      <c r="BY14" s="60">
        <v>-15721.140000000001</v>
      </c>
      <c r="BZ14" s="60">
        <v>131204748.44000001</v>
      </c>
      <c r="CA14" s="60">
        <v>-1573363.43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-2731.56</v>
      </c>
      <c r="CJ14" s="60">
        <v>-2731.56</v>
      </c>
      <c r="CK14" s="60">
        <v>0</v>
      </c>
      <c r="CL14" s="60">
        <v>81071954.765193582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571927888.08000016</v>
      </c>
      <c r="G20" s="60">
        <v>-571927888.08000016</v>
      </c>
      <c r="H20" s="60">
        <v>0</v>
      </c>
      <c r="I20" s="60">
        <v>0</v>
      </c>
      <c r="J20" s="60">
        <v>-290122453.53999996</v>
      </c>
      <c r="K20" s="60">
        <v>-372278239.12</v>
      </c>
      <c r="L20" s="60">
        <v>82155785.580000013</v>
      </c>
      <c r="M20" s="60">
        <v>290122453.53999996</v>
      </c>
      <c r="N20" s="60">
        <v>372278239.12</v>
      </c>
      <c r="O20" s="60">
        <v>-82155785.580000013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22089899.620000005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28935388.690000005</v>
      </c>
      <c r="BT20" s="60">
        <v>-3942284.6199999996</v>
      </c>
      <c r="BU20" s="60">
        <v>-7708526.0500000007</v>
      </c>
      <c r="BV20" s="60">
        <v>-973889.65000000014</v>
      </c>
      <c r="BW20" s="60">
        <v>-6080.57</v>
      </c>
      <c r="BX20" s="60">
        <v>-621889.98</v>
      </c>
      <c r="BY20" s="60">
        <v>-1962793.92</v>
      </c>
      <c r="BZ20" s="60">
        <v>44149671.830000006</v>
      </c>
      <c r="CA20" s="60">
        <v>1181.6500000000001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-6845489.0700000003</v>
      </c>
      <c r="CJ20" s="60">
        <v>-6845489.0700000003</v>
      </c>
      <c r="CK20" s="60">
        <v>0</v>
      </c>
      <c r="CL20" s="60">
        <v>22089899.620000005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20775801.359999999</v>
      </c>
      <c r="G21" s="60">
        <v>-20775801.359999999</v>
      </c>
      <c r="H21" s="60">
        <v>0</v>
      </c>
      <c r="I21" s="60">
        <v>0</v>
      </c>
      <c r="J21" s="60">
        <v>-6864561.6900000004</v>
      </c>
      <c r="K21" s="60">
        <v>-11540345.65</v>
      </c>
      <c r="L21" s="60">
        <v>4675783.96</v>
      </c>
      <c r="M21" s="60">
        <v>6864561.6900000004</v>
      </c>
      <c r="N21" s="60">
        <v>11540345.65</v>
      </c>
      <c r="O21" s="60">
        <v>-4675783.96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76609.889999999898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76609.889999999898</v>
      </c>
      <c r="BT21" s="60">
        <v>-1653073.3599999999</v>
      </c>
      <c r="BU21" s="60">
        <v>-152161.81</v>
      </c>
      <c r="BV21" s="60">
        <v>-57232.42</v>
      </c>
      <c r="BW21" s="60">
        <v>0</v>
      </c>
      <c r="BX21" s="60">
        <v>-1601.7299999999998</v>
      </c>
      <c r="BY21" s="60">
        <v>-3435.0499999999997</v>
      </c>
      <c r="BZ21" s="60">
        <v>1944114.2599999998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76609.889999999898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6631327574.673111</v>
      </c>
      <c r="E22" s="60">
        <v>5123699389.8399963</v>
      </c>
      <c r="F22" s="60">
        <v>26567152737.939999</v>
      </c>
      <c r="G22" s="60">
        <v>-21443453348.100002</v>
      </c>
      <c r="H22" s="60">
        <v>0</v>
      </c>
      <c r="I22" s="60">
        <v>-800374714.54999924</v>
      </c>
      <c r="J22" s="60">
        <v>-3835232588.5899963</v>
      </c>
      <c r="K22" s="60">
        <v>-22037333349.869999</v>
      </c>
      <c r="L22" s="60">
        <v>18202100761.280003</v>
      </c>
      <c r="M22" s="60">
        <v>3034857874.0399971</v>
      </c>
      <c r="N22" s="60">
        <v>18666676281.979996</v>
      </c>
      <c r="O22" s="60">
        <v>-15631818407.939999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2308002899.3831143</v>
      </c>
      <c r="AA22" s="60">
        <v>2031303191.3230867</v>
      </c>
      <c r="AB22" s="60">
        <v>0</v>
      </c>
      <c r="AC22" s="60">
        <v>169047697.32027569</v>
      </c>
      <c r="AD22" s="60">
        <v>78496825.65634197</v>
      </c>
      <c r="AE22" s="60">
        <v>28369679.138893537</v>
      </c>
      <c r="AF22" s="60">
        <v>0</v>
      </c>
      <c r="AG22" s="60">
        <v>665038.81250522612</v>
      </c>
      <c r="AH22" s="60">
        <v>0</v>
      </c>
      <c r="AI22" s="60">
        <v>120467.13201070213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-2140558481.1351414</v>
      </c>
      <c r="AT22" s="60">
        <v>-923190280.38999987</v>
      </c>
      <c r="AU22" s="60">
        <v>-923244051.39999986</v>
      </c>
      <c r="AV22" s="60">
        <v>53771.01</v>
      </c>
      <c r="AW22" s="60">
        <v>-731094696.13</v>
      </c>
      <c r="AX22" s="60">
        <v>-730990193.46000004</v>
      </c>
      <c r="AY22" s="60">
        <v>-884428168.63000011</v>
      </c>
      <c r="AZ22" s="60">
        <v>-1091745787.1600001</v>
      </c>
      <c r="BA22" s="60">
        <v>0</v>
      </c>
      <c r="BB22" s="60">
        <v>0</v>
      </c>
      <c r="BC22" s="60">
        <v>207317618.53</v>
      </c>
      <c r="BD22" s="60">
        <v>153437975.17000002</v>
      </c>
      <c r="BE22" s="60">
        <v>-104502.67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-104502.67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-486273504.61514127</v>
      </c>
      <c r="BT22" s="60">
        <v>-2443399563.4400001</v>
      </c>
      <c r="BU22" s="60">
        <v>-267480949.66478062</v>
      </c>
      <c r="BV22" s="60">
        <v>-10522078.954774771</v>
      </c>
      <c r="BW22" s="60">
        <v>0</v>
      </c>
      <c r="BX22" s="60">
        <v>-20352124.119423416</v>
      </c>
      <c r="BY22" s="60">
        <v>-21508034.706162151</v>
      </c>
      <c r="BZ22" s="60">
        <v>2302549866.8799996</v>
      </c>
      <c r="CA22" s="60">
        <v>-25560620.610000003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4490769093.5379696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2448555599.8600001</v>
      </c>
      <c r="G23" s="60">
        <v>-2448555599.8600001</v>
      </c>
      <c r="H23" s="60">
        <v>0</v>
      </c>
      <c r="I23" s="60">
        <v>0</v>
      </c>
      <c r="J23" s="60">
        <v>-642456457.23999965</v>
      </c>
      <c r="K23" s="60">
        <v>-1247334978.0799997</v>
      </c>
      <c r="L23" s="60">
        <v>604878520.84000003</v>
      </c>
      <c r="M23" s="60">
        <v>642456457.23999965</v>
      </c>
      <c r="N23" s="60">
        <v>1247334978.0799997</v>
      </c>
      <c r="O23" s="60">
        <v>-604878520.84000003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17752422.82000006</v>
      </c>
      <c r="AT23" s="60">
        <v>0</v>
      </c>
      <c r="AU23" s="60">
        <v>1014.25</v>
      </c>
      <c r="AV23" s="60">
        <v>-1014.25</v>
      </c>
      <c r="AW23" s="60">
        <v>0</v>
      </c>
      <c r="AX23" s="60">
        <v>83994.239999999991</v>
      </c>
      <c r="AY23" s="60">
        <v>-102248.75</v>
      </c>
      <c r="AZ23" s="60">
        <v>-102248.75</v>
      </c>
      <c r="BA23" s="60">
        <v>0</v>
      </c>
      <c r="BB23" s="60">
        <v>0</v>
      </c>
      <c r="BC23" s="60">
        <v>0</v>
      </c>
      <c r="BD23" s="60">
        <v>186242.99</v>
      </c>
      <c r="BE23" s="60">
        <v>-83994.239999999991</v>
      </c>
      <c r="BF23" s="60">
        <v>102248.75</v>
      </c>
      <c r="BG23" s="60">
        <v>102248.75</v>
      </c>
      <c r="BH23" s="60">
        <v>0</v>
      </c>
      <c r="BI23" s="60">
        <v>0</v>
      </c>
      <c r="BJ23" s="60">
        <v>0</v>
      </c>
      <c r="BK23" s="60">
        <v>-186242.99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17752422.82000006</v>
      </c>
      <c r="BT23" s="60">
        <v>-136725992.78999993</v>
      </c>
      <c r="BU23" s="60">
        <v>-19727387.669999998</v>
      </c>
      <c r="BV23" s="60">
        <v>-480241.98999999993</v>
      </c>
      <c r="BW23" s="60">
        <v>0</v>
      </c>
      <c r="BX23" s="60">
        <v>-2102499.36</v>
      </c>
      <c r="BY23" s="60">
        <v>-5058114.07</v>
      </c>
      <c r="BZ23" s="60">
        <v>182286399.63</v>
      </c>
      <c r="CA23" s="60">
        <v>-439740.92999999993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17752422.82000006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1722180563.0300002</v>
      </c>
      <c r="E24" s="60">
        <v>1639621833.8300009</v>
      </c>
      <c r="F24" s="60">
        <v>6660593048.3100004</v>
      </c>
      <c r="G24" s="60">
        <v>-5020971214.4799995</v>
      </c>
      <c r="H24" s="60">
        <v>0</v>
      </c>
      <c r="I24" s="60">
        <v>-273312431.59000063</v>
      </c>
      <c r="J24" s="60">
        <v>-91874826.710000038</v>
      </c>
      <c r="K24" s="60">
        <v>-4227857601.6500001</v>
      </c>
      <c r="L24" s="60">
        <v>4135982774.9400001</v>
      </c>
      <c r="M24" s="60">
        <v>-181437604.88000059</v>
      </c>
      <c r="N24" s="60">
        <v>3155951353.3499994</v>
      </c>
      <c r="O24" s="60">
        <v>-3337388958.23</v>
      </c>
      <c r="P24" s="60">
        <v>0</v>
      </c>
      <c r="Q24" s="60">
        <v>0</v>
      </c>
      <c r="R24" s="60">
        <v>0</v>
      </c>
      <c r="S24" s="60">
        <v>-61639360.269999981</v>
      </c>
      <c r="T24" s="60">
        <v>-281548390.94</v>
      </c>
      <c r="U24" s="60">
        <v>-355019022.07999998</v>
      </c>
      <c r="V24" s="60">
        <v>73470631.140000001</v>
      </c>
      <c r="W24" s="60">
        <v>219909030.67000002</v>
      </c>
      <c r="X24" s="60">
        <v>219909030.67000002</v>
      </c>
      <c r="Y24" s="60">
        <v>0</v>
      </c>
      <c r="Z24" s="60">
        <v>417510521.05999994</v>
      </c>
      <c r="AA24" s="60">
        <v>324175185.15999997</v>
      </c>
      <c r="AB24" s="60">
        <v>0</v>
      </c>
      <c r="AC24" s="60">
        <v>93335335.899999991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-906763423.71999991</v>
      </c>
      <c r="AT24" s="60">
        <v>-290675681.28000003</v>
      </c>
      <c r="AU24" s="60">
        <v>-290675681.28000003</v>
      </c>
      <c r="AV24" s="60">
        <v>0</v>
      </c>
      <c r="AW24" s="60">
        <v>-288083281.82999998</v>
      </c>
      <c r="AX24" s="60">
        <v>-288083281.82999998</v>
      </c>
      <c r="AY24" s="60">
        <v>-344648916.5</v>
      </c>
      <c r="AZ24" s="60">
        <v>-344648916.5</v>
      </c>
      <c r="BA24" s="60">
        <v>0</v>
      </c>
      <c r="BB24" s="60">
        <v>0</v>
      </c>
      <c r="BC24" s="60">
        <v>0</v>
      </c>
      <c r="BD24" s="60">
        <v>56565634.670000002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-328004460.6099999</v>
      </c>
      <c r="BT24" s="60">
        <v>-880804755.2299999</v>
      </c>
      <c r="BU24" s="60">
        <v>-70908338.429999992</v>
      </c>
      <c r="BV24" s="60">
        <v>-10207063.340000002</v>
      </c>
      <c r="BW24" s="60">
        <v>0</v>
      </c>
      <c r="BX24" s="60">
        <v>-7811905.7400000002</v>
      </c>
      <c r="BY24" s="60">
        <v>-15827908.240000002</v>
      </c>
      <c r="BZ24" s="60">
        <v>709525192.63</v>
      </c>
      <c r="CA24" s="60">
        <v>-51969682.259999998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815417139.3100003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-20503.489999979734</v>
      </c>
      <c r="E25" s="60">
        <v>-20503.560000002384</v>
      </c>
      <c r="F25" s="60">
        <v>498524666.67000008</v>
      </c>
      <c r="G25" s="60">
        <v>-498545170.23000008</v>
      </c>
      <c r="H25" s="60">
        <v>0</v>
      </c>
      <c r="I25" s="60">
        <v>7.0000022649765015E-2</v>
      </c>
      <c r="J25" s="60">
        <v>-132714216.97999997</v>
      </c>
      <c r="K25" s="60">
        <v>-186270786.17999998</v>
      </c>
      <c r="L25" s="60">
        <v>53556569.200000003</v>
      </c>
      <c r="M25" s="60">
        <v>132714217.05</v>
      </c>
      <c r="N25" s="60">
        <v>186270786.22999999</v>
      </c>
      <c r="O25" s="60">
        <v>-53556569.179999992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900589.68542208639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900589.68542208639</v>
      </c>
      <c r="BT25" s="60">
        <v>-16375369.829999993</v>
      </c>
      <c r="BU25" s="60">
        <v>-10376890.810110955</v>
      </c>
      <c r="BV25" s="60">
        <v>-3435628.1238617995</v>
      </c>
      <c r="BW25" s="60">
        <v>0</v>
      </c>
      <c r="BX25" s="60">
        <v>-7115682.0818926524</v>
      </c>
      <c r="BY25" s="60">
        <v>-787739.62871251511</v>
      </c>
      <c r="BZ25" s="60">
        <v>39088896.939999998</v>
      </c>
      <c r="CA25" s="60">
        <v>-96996.780000000013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880086.19542210666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-0.10999999940395355</v>
      </c>
      <c r="E26" s="60">
        <v>0</v>
      </c>
      <c r="F26" s="60">
        <v>35038269.849999994</v>
      </c>
      <c r="G26" s="60">
        <v>-35038269.849999994</v>
      </c>
      <c r="H26" s="60">
        <v>0</v>
      </c>
      <c r="I26" s="60">
        <v>-0.10999999940395355</v>
      </c>
      <c r="J26" s="60">
        <v>-6445410.1600000001</v>
      </c>
      <c r="K26" s="60">
        <v>-16055065.49</v>
      </c>
      <c r="L26" s="60">
        <v>9609655.3300000001</v>
      </c>
      <c r="M26" s="60">
        <v>6445410.0500000007</v>
      </c>
      <c r="N26" s="60">
        <v>16055065.43</v>
      </c>
      <c r="O26" s="60">
        <v>-9609655.379999999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107124.57000000012</v>
      </c>
      <c r="AT26" s="60">
        <v>-565.29</v>
      </c>
      <c r="AU26" s="60">
        <v>-565.29</v>
      </c>
      <c r="AV26" s="60">
        <v>0</v>
      </c>
      <c r="AW26" s="60">
        <v>686.22999999999956</v>
      </c>
      <c r="AX26" s="60">
        <v>686.22999999999956</v>
      </c>
      <c r="AY26" s="60">
        <v>-7982.5599999999995</v>
      </c>
      <c r="AZ26" s="60">
        <v>-7982.5599999999995</v>
      </c>
      <c r="BA26" s="60">
        <v>0</v>
      </c>
      <c r="BB26" s="60">
        <v>0</v>
      </c>
      <c r="BC26" s="60">
        <v>0</v>
      </c>
      <c r="BD26" s="60">
        <v>8668.7899999999991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107003.63000000012</v>
      </c>
      <c r="BT26" s="60">
        <v>-1650019.21</v>
      </c>
      <c r="BU26" s="60">
        <v>-630142.66</v>
      </c>
      <c r="BV26" s="60">
        <v>-118344.45999999999</v>
      </c>
      <c r="BW26" s="60">
        <v>0</v>
      </c>
      <c r="BX26" s="60">
        <v>-49727.82</v>
      </c>
      <c r="BY26" s="60">
        <v>-101038.94999999998</v>
      </c>
      <c r="BZ26" s="60">
        <v>2675257.7400000002</v>
      </c>
      <c r="CA26" s="60">
        <v>-18981.010000000002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107124.46000000072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410867726.89000046</v>
      </c>
      <c r="E27" s="60">
        <v>432657683.49000025</v>
      </c>
      <c r="F27" s="60">
        <v>1494385692.7500002</v>
      </c>
      <c r="G27" s="60">
        <v>-1061728009.26</v>
      </c>
      <c r="H27" s="60">
        <v>0</v>
      </c>
      <c r="I27" s="60">
        <v>-202522439.3999998</v>
      </c>
      <c r="J27" s="60">
        <v>-483229405.69999981</v>
      </c>
      <c r="K27" s="60">
        <v>-708063996.39999986</v>
      </c>
      <c r="L27" s="60">
        <v>224834590.70000002</v>
      </c>
      <c r="M27" s="60">
        <v>280706966.30000001</v>
      </c>
      <c r="N27" s="60">
        <v>431396610.30000001</v>
      </c>
      <c r="O27" s="60">
        <v>-150689644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180732482.80000001</v>
      </c>
      <c r="AA27" s="60">
        <v>51014243.940000005</v>
      </c>
      <c r="AB27" s="60">
        <v>7176325.6099999994</v>
      </c>
      <c r="AC27" s="60">
        <v>122541913.25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-270395517.15999997</v>
      </c>
      <c r="AT27" s="60">
        <v>-192162024.87</v>
      </c>
      <c r="AU27" s="60">
        <v>-192162024.87</v>
      </c>
      <c r="AV27" s="60">
        <v>0</v>
      </c>
      <c r="AW27" s="60">
        <v>-50762703.130000003</v>
      </c>
      <c r="AX27" s="60">
        <v>-50762703.130000003</v>
      </c>
      <c r="AY27" s="60">
        <v>-61116118.789999999</v>
      </c>
      <c r="AZ27" s="60">
        <v>-61116118.789999999</v>
      </c>
      <c r="BA27" s="60">
        <v>0</v>
      </c>
      <c r="BB27" s="60">
        <v>0</v>
      </c>
      <c r="BC27" s="60">
        <v>0</v>
      </c>
      <c r="BD27" s="60">
        <v>10353415.659999998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-27389906.939999953</v>
      </c>
      <c r="BT27" s="60">
        <v>-98239292.599999979</v>
      </c>
      <c r="BU27" s="60">
        <v>-10427106.279999999</v>
      </c>
      <c r="BV27" s="60">
        <v>-1960674.96</v>
      </c>
      <c r="BW27" s="60">
        <v>0</v>
      </c>
      <c r="BX27" s="60">
        <v>-1852230.74</v>
      </c>
      <c r="BY27" s="60">
        <v>-1093066.1599999999</v>
      </c>
      <c r="BZ27" s="60">
        <v>86182463.800000012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-80882.22</v>
      </c>
      <c r="CJ27" s="60">
        <v>-80882.22</v>
      </c>
      <c r="CK27" s="60">
        <v>0</v>
      </c>
      <c r="CL27" s="60">
        <v>140472209.7300005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611071943.08734858</v>
      </c>
      <c r="E29" s="60">
        <v>408004300.65000033</v>
      </c>
      <c r="F29" s="60">
        <v>2363841058.4099998</v>
      </c>
      <c r="G29" s="60">
        <v>-1955836757.7599995</v>
      </c>
      <c r="H29" s="60">
        <v>0</v>
      </c>
      <c r="I29" s="60">
        <v>-87327635.830000043</v>
      </c>
      <c r="J29" s="60">
        <v>-350970436.64999998</v>
      </c>
      <c r="K29" s="60">
        <v>-1078930710.3700001</v>
      </c>
      <c r="L29" s="60">
        <v>727960273.72000015</v>
      </c>
      <c r="M29" s="60">
        <v>263642800.81999993</v>
      </c>
      <c r="N29" s="60">
        <v>821176894.09000003</v>
      </c>
      <c r="O29" s="60">
        <v>-557534093.2700001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290395278.26734829</v>
      </c>
      <c r="AA29" s="60">
        <v>290395278.26734829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-203357029.2472598</v>
      </c>
      <c r="AT29" s="60">
        <v>-69401197.439999998</v>
      </c>
      <c r="AU29" s="60">
        <v>-69422705.840000004</v>
      </c>
      <c r="AV29" s="60">
        <v>21508.400000000001</v>
      </c>
      <c r="AW29" s="60">
        <v>-51382962.059999973</v>
      </c>
      <c r="AX29" s="60">
        <v>-51377768.979999974</v>
      </c>
      <c r="AY29" s="60">
        <v>-61782969.039999977</v>
      </c>
      <c r="AZ29" s="60">
        <v>-82697915.519999981</v>
      </c>
      <c r="BA29" s="60">
        <v>0</v>
      </c>
      <c r="BB29" s="60">
        <v>0</v>
      </c>
      <c r="BC29" s="60">
        <v>20914946.48</v>
      </c>
      <c r="BD29" s="60">
        <v>10405200.060000001</v>
      </c>
      <c r="BE29" s="60">
        <v>-5193.0800000000017</v>
      </c>
      <c r="BF29" s="60">
        <v>33788.78</v>
      </c>
      <c r="BG29" s="60">
        <v>45227.05</v>
      </c>
      <c r="BH29" s="60">
        <v>0</v>
      </c>
      <c r="BI29" s="60">
        <v>0</v>
      </c>
      <c r="BJ29" s="60">
        <v>-11438.27</v>
      </c>
      <c r="BK29" s="60">
        <v>-38981.86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-82572869.74725984</v>
      </c>
      <c r="BT29" s="60">
        <v>-244578010.43999982</v>
      </c>
      <c r="BU29" s="60">
        <v>-11703724.602026558</v>
      </c>
      <c r="BV29" s="60">
        <v>-1438633.1677012022</v>
      </c>
      <c r="BW29" s="60">
        <v>0</v>
      </c>
      <c r="BX29" s="60">
        <v>-3161795.0560047622</v>
      </c>
      <c r="BY29" s="60">
        <v>-3232964.3620706466</v>
      </c>
      <c r="BZ29" s="60">
        <v>181444503.98999995</v>
      </c>
      <c r="CA29" s="60">
        <v>97753.890543214424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407714913.84008878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11420049.93305327</v>
      </c>
      <c r="E30" s="60">
        <v>0</v>
      </c>
      <c r="F30" s="60">
        <v>87238916.420000002</v>
      </c>
      <c r="G30" s="60">
        <v>-87238916.420000002</v>
      </c>
      <c r="H30" s="60">
        <v>0</v>
      </c>
      <c r="I30" s="60">
        <v>0</v>
      </c>
      <c r="J30" s="60">
        <v>-3534942.0200000033</v>
      </c>
      <c r="K30" s="60">
        <v>-24352992.490000002</v>
      </c>
      <c r="L30" s="60">
        <v>20818050.469999999</v>
      </c>
      <c r="M30" s="60">
        <v>3534942.0200000033</v>
      </c>
      <c r="N30" s="60">
        <v>24352992.490000002</v>
      </c>
      <c r="O30" s="60">
        <v>-20818050.469999999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11420049.93305327</v>
      </c>
      <c r="AA30" s="60">
        <v>6254218.9700553864</v>
      </c>
      <c r="AB30" s="60">
        <v>5165830.9629978826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2870130.3181002662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2870130.3181002662</v>
      </c>
      <c r="BT30" s="60">
        <v>-5256664.8499999996</v>
      </c>
      <c r="BU30" s="60">
        <v>-1590022.1433336243</v>
      </c>
      <c r="BV30" s="60">
        <v>-626462.73486075457</v>
      </c>
      <c r="BW30" s="60">
        <v>0</v>
      </c>
      <c r="BX30" s="60">
        <v>-91682.006355596139</v>
      </c>
      <c r="BY30" s="60">
        <v>-98633.237349761039</v>
      </c>
      <c r="BZ30" s="60">
        <v>10533595.290000001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14290180.251153536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1366.2599999904633</v>
      </c>
      <c r="E31" s="60">
        <v>26.529999971389771</v>
      </c>
      <c r="F31" s="60">
        <v>445649953.79999995</v>
      </c>
      <c r="G31" s="60">
        <v>-445649927.26999998</v>
      </c>
      <c r="H31" s="60">
        <v>0</v>
      </c>
      <c r="I31" s="60">
        <v>1339.7300000190735</v>
      </c>
      <c r="J31" s="60">
        <v>-118397046.27999999</v>
      </c>
      <c r="K31" s="60">
        <v>-251131560.41999999</v>
      </c>
      <c r="L31" s="60">
        <v>132734514.14</v>
      </c>
      <c r="M31" s="60">
        <v>118398386.01000001</v>
      </c>
      <c r="N31" s="60">
        <v>251131558.39000002</v>
      </c>
      <c r="O31" s="60">
        <v>-132733172.38000001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4282676.6436811732</v>
      </c>
      <c r="AT31" s="60">
        <v>-70829.289999999994</v>
      </c>
      <c r="AU31" s="60">
        <v>-91874.15</v>
      </c>
      <c r="AV31" s="60">
        <v>21044.86</v>
      </c>
      <c r="AW31" s="60">
        <v>6620042.7300000004</v>
      </c>
      <c r="AX31" s="60">
        <v>6625398.2300000004</v>
      </c>
      <c r="AY31" s="60">
        <v>-2665629.9</v>
      </c>
      <c r="AZ31" s="60">
        <v>-2665629.9</v>
      </c>
      <c r="BA31" s="60">
        <v>0</v>
      </c>
      <c r="BB31" s="60">
        <v>0</v>
      </c>
      <c r="BC31" s="60">
        <v>0</v>
      </c>
      <c r="BD31" s="60">
        <v>9291028.1300000008</v>
      </c>
      <c r="BE31" s="60">
        <v>-5355.5</v>
      </c>
      <c r="BF31" s="60">
        <v>45742.58</v>
      </c>
      <c r="BG31" s="60">
        <v>45742.58</v>
      </c>
      <c r="BH31" s="60">
        <v>0</v>
      </c>
      <c r="BI31" s="60">
        <v>0</v>
      </c>
      <c r="BJ31" s="60">
        <v>0</v>
      </c>
      <c r="BK31" s="60">
        <v>-51098.080000000002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-982310.80631882697</v>
      </c>
      <c r="BT31" s="60">
        <v>-30572823.429999996</v>
      </c>
      <c r="BU31" s="60">
        <v>-3905990.8662731098</v>
      </c>
      <c r="BV31" s="60">
        <v>-1691147.5210283939</v>
      </c>
      <c r="BW31" s="60">
        <v>0</v>
      </c>
      <c r="BX31" s="60">
        <v>-470229.51901733218</v>
      </c>
      <c r="BY31" s="60">
        <v>0</v>
      </c>
      <c r="BZ31" s="60">
        <v>35657880.530000001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-1284225.99</v>
      </c>
      <c r="CJ31" s="60">
        <v>-1284225.99</v>
      </c>
      <c r="CK31" s="60">
        <v>0</v>
      </c>
      <c r="CL31" s="60">
        <v>4284042.9036811637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574461862.06494987</v>
      </c>
      <c r="E32" s="60">
        <v>410233809.14999986</v>
      </c>
      <c r="F32" s="60">
        <v>1461296801.2299998</v>
      </c>
      <c r="G32" s="60">
        <v>-1051062992.0799999</v>
      </c>
      <c r="H32" s="60">
        <v>0</v>
      </c>
      <c r="I32" s="60">
        <v>-128475895.6099999</v>
      </c>
      <c r="J32" s="60">
        <v>-293415653.46999985</v>
      </c>
      <c r="K32" s="60">
        <v>-694671034.39999986</v>
      </c>
      <c r="L32" s="60">
        <v>401255380.93000001</v>
      </c>
      <c r="M32" s="60">
        <v>164939757.85999995</v>
      </c>
      <c r="N32" s="60">
        <v>451829169.76999998</v>
      </c>
      <c r="O32" s="60">
        <v>-286889411.91000003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292703948.52494991</v>
      </c>
      <c r="AA32" s="60">
        <v>137125266.80496007</v>
      </c>
      <c r="AB32" s="60">
        <v>0</v>
      </c>
      <c r="AC32" s="60">
        <v>5227827.194271897</v>
      </c>
      <c r="AD32" s="60">
        <v>125462094.16515473</v>
      </c>
      <c r="AE32" s="60">
        <v>548217.286788853</v>
      </c>
      <c r="AF32" s="60">
        <v>0</v>
      </c>
      <c r="AG32" s="60">
        <v>24340543.073774386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-176149394.14674369</v>
      </c>
      <c r="AT32" s="60">
        <v>-57257981.100000001</v>
      </c>
      <c r="AU32" s="60">
        <v>-57257981.100000001</v>
      </c>
      <c r="AV32" s="60">
        <v>0</v>
      </c>
      <c r="AW32" s="60">
        <v>-50419462.439999983</v>
      </c>
      <c r="AX32" s="60">
        <v>-50419462.439999983</v>
      </c>
      <c r="AY32" s="60">
        <v>-57949999.419999987</v>
      </c>
      <c r="AZ32" s="60">
        <v>-71938624.949999988</v>
      </c>
      <c r="BA32" s="60">
        <v>0</v>
      </c>
      <c r="BB32" s="60">
        <v>0</v>
      </c>
      <c r="BC32" s="60">
        <v>13988625.529999999</v>
      </c>
      <c r="BD32" s="60">
        <v>7530536.9800000004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-68471950.606743693</v>
      </c>
      <c r="BT32" s="60">
        <v>-163315558.59</v>
      </c>
      <c r="BU32" s="60">
        <v>-1667675.0939752306</v>
      </c>
      <c r="BV32" s="60">
        <v>-1449332.3702435347</v>
      </c>
      <c r="BW32" s="60">
        <v>0</v>
      </c>
      <c r="BX32" s="60">
        <v>-175756.59471461191</v>
      </c>
      <c r="BY32" s="60">
        <v>-275096.8978103156</v>
      </c>
      <c r="BZ32" s="60">
        <v>99014343.269999996</v>
      </c>
      <c r="CA32" s="60">
        <v>-602874.32999999996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398312467.91820621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223622033.44</v>
      </c>
      <c r="G33" s="60">
        <v>-223622033.44</v>
      </c>
      <c r="H33" s="60">
        <v>0</v>
      </c>
      <c r="I33" s="60">
        <v>0</v>
      </c>
      <c r="J33" s="60">
        <v>-59770926.280000009</v>
      </c>
      <c r="K33" s="60">
        <v>-74028022.600000009</v>
      </c>
      <c r="L33" s="60">
        <v>14257096.319999998</v>
      </c>
      <c r="M33" s="60">
        <v>59770926.280000009</v>
      </c>
      <c r="N33" s="60">
        <v>74028022.600000009</v>
      </c>
      <c r="O33" s="60">
        <v>-14257096.319999998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-1546046.6023958775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-1504419.9223958775</v>
      </c>
      <c r="BT33" s="60">
        <v>-17205660.709999997</v>
      </c>
      <c r="BU33" s="60">
        <v>-1380964.6973755246</v>
      </c>
      <c r="BV33" s="60">
        <v>-760183.9605793379</v>
      </c>
      <c r="BW33" s="60">
        <v>0</v>
      </c>
      <c r="BX33" s="60">
        <v>-38955.357974953673</v>
      </c>
      <c r="BY33" s="60">
        <v>-96291.38646606254</v>
      </c>
      <c r="BZ33" s="60">
        <v>17977636.190000001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-41626.68</v>
      </c>
      <c r="CJ33" s="60">
        <v>-41626.68</v>
      </c>
      <c r="CK33" s="60">
        <v>0</v>
      </c>
      <c r="CL33" s="60">
        <v>-1546046.6023958775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91536656.469999999</v>
      </c>
      <c r="G37" s="60">
        <v>-91536656.469999999</v>
      </c>
      <c r="H37" s="60">
        <v>0</v>
      </c>
      <c r="I37" s="60">
        <v>0</v>
      </c>
      <c r="J37" s="60">
        <v>-20927142.530000001</v>
      </c>
      <c r="K37" s="60">
        <v>-27700734.91</v>
      </c>
      <c r="L37" s="60">
        <v>6773592.3799999999</v>
      </c>
      <c r="M37" s="60">
        <v>20927142.530000001</v>
      </c>
      <c r="N37" s="60">
        <v>27700734.91</v>
      </c>
      <c r="O37" s="60">
        <v>-6773592.3799999999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2269903.5729985558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2269903.5729985558</v>
      </c>
      <c r="BT37" s="60">
        <v>-4043830.3299999996</v>
      </c>
      <c r="BU37" s="60">
        <v>-1262918.530195788</v>
      </c>
      <c r="BV37" s="60">
        <v>-52362.91684380659</v>
      </c>
      <c r="BW37" s="60">
        <v>0</v>
      </c>
      <c r="BX37" s="60">
        <v>-142573.62773420653</v>
      </c>
      <c r="BY37" s="60">
        <v>-381351.19769795396</v>
      </c>
      <c r="BZ37" s="60">
        <v>8190124.7700000005</v>
      </c>
      <c r="CA37" s="60">
        <v>-37184.594529689864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2269903.5729985558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-41.099999999627471</v>
      </c>
      <c r="E39" s="60">
        <v>0</v>
      </c>
      <c r="F39" s="60">
        <v>43381533.689999998</v>
      </c>
      <c r="G39" s="60">
        <v>-43381533.689999998</v>
      </c>
      <c r="H39" s="60">
        <v>0</v>
      </c>
      <c r="I39" s="60">
        <v>-41.099999999627471</v>
      </c>
      <c r="J39" s="60">
        <v>-4818235.66</v>
      </c>
      <c r="K39" s="60">
        <v>-19454438.27</v>
      </c>
      <c r="L39" s="60">
        <v>14636202.609999999</v>
      </c>
      <c r="M39" s="60">
        <v>4818194.5600000005</v>
      </c>
      <c r="N39" s="60">
        <v>19454438.07</v>
      </c>
      <c r="O39" s="60">
        <v>-14636243.51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127457.00670200081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127457.00670200081</v>
      </c>
      <c r="BT39" s="60">
        <v>-4434228.3525060005</v>
      </c>
      <c r="BU39" s="60">
        <v>-283778.464698</v>
      </c>
      <c r="BV39" s="60">
        <v>-417937.78593000001</v>
      </c>
      <c r="BW39" s="60">
        <v>0</v>
      </c>
      <c r="BX39" s="60">
        <v>-40895.949359999999</v>
      </c>
      <c r="BY39" s="60">
        <v>-239098.924764</v>
      </c>
      <c r="BZ39" s="60">
        <v>5543419.9400000013</v>
      </c>
      <c r="CA39" s="60">
        <v>-23.456040000000002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127415.90670200119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646281621.33289313</v>
      </c>
      <c r="E41" s="60">
        <v>820467618.18000317</v>
      </c>
      <c r="F41" s="60">
        <v>1838613274.870003</v>
      </c>
      <c r="G41" s="60">
        <v>-1018145656.6899998</v>
      </c>
      <c r="H41" s="60">
        <v>0</v>
      </c>
      <c r="I41" s="60">
        <v>-256951791.20999998</v>
      </c>
      <c r="J41" s="60">
        <v>-514054868.61999989</v>
      </c>
      <c r="K41" s="60">
        <v>-1023477556.2499999</v>
      </c>
      <c r="L41" s="60">
        <v>509422687.63</v>
      </c>
      <c r="M41" s="60">
        <v>257103077.40999991</v>
      </c>
      <c r="N41" s="60">
        <v>537793826.96999991</v>
      </c>
      <c r="O41" s="60">
        <v>-280690749.56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82765794.362889946</v>
      </c>
      <c r="AA41" s="60">
        <v>82765794.362889946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-412549186.84000003</v>
      </c>
      <c r="AT41" s="60">
        <v>-114515962.14</v>
      </c>
      <c r="AU41" s="60">
        <v>-114515962.14</v>
      </c>
      <c r="AV41" s="60">
        <v>0</v>
      </c>
      <c r="AW41" s="60">
        <v>-119049884.55</v>
      </c>
      <c r="AX41" s="60">
        <v>-119049884.55</v>
      </c>
      <c r="AY41" s="60">
        <v>-131213103</v>
      </c>
      <c r="AZ41" s="60">
        <v>-143877249.91</v>
      </c>
      <c r="BA41" s="60">
        <v>0</v>
      </c>
      <c r="BB41" s="60">
        <v>0</v>
      </c>
      <c r="BC41" s="60">
        <v>12664146.910000002</v>
      </c>
      <c r="BD41" s="60">
        <v>12163218.449999999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-178983340.15000004</v>
      </c>
      <c r="BT41" s="60">
        <v>-230612902.95000002</v>
      </c>
      <c r="BU41" s="60">
        <v>-18180328.380000003</v>
      </c>
      <c r="BV41" s="60">
        <v>-5925549.1799999988</v>
      </c>
      <c r="BW41" s="60">
        <v>0</v>
      </c>
      <c r="BX41" s="60">
        <v>-5006587.1500000004</v>
      </c>
      <c r="BY41" s="60">
        <v>-2999450.19</v>
      </c>
      <c r="BZ41" s="60">
        <v>83885613.699999988</v>
      </c>
      <c r="CA41" s="60">
        <v>-144136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233732434.4928931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169576108.46000004</v>
      </c>
      <c r="G42" s="60">
        <v>-169576108.46000004</v>
      </c>
      <c r="H42" s="60">
        <v>0</v>
      </c>
      <c r="I42" s="60">
        <v>0</v>
      </c>
      <c r="J42" s="60">
        <v>-58254961.089999944</v>
      </c>
      <c r="K42" s="60">
        <v>-86680637.629999951</v>
      </c>
      <c r="L42" s="60">
        <v>28425676.540000003</v>
      </c>
      <c r="M42" s="60">
        <v>58254961.089999944</v>
      </c>
      <c r="N42" s="60">
        <v>86680637.629999951</v>
      </c>
      <c r="O42" s="60">
        <v>-28425676.540000003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-2063883.9077618788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-1810357.2577618789</v>
      </c>
      <c r="BT42" s="60">
        <v>-9656180.9400000013</v>
      </c>
      <c r="BU42" s="60">
        <v>-2138964.3401763425</v>
      </c>
      <c r="BV42" s="60">
        <v>-1491947.4779946024</v>
      </c>
      <c r="BW42" s="60">
        <v>0</v>
      </c>
      <c r="BX42" s="60">
        <v>-169789.83490411646</v>
      </c>
      <c r="BY42" s="60">
        <v>-131965.90468681173</v>
      </c>
      <c r="BZ42" s="60">
        <v>11778491.239999995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-253526.65000000002</v>
      </c>
      <c r="CJ42" s="60">
        <v>-253526.65000000002</v>
      </c>
      <c r="CK42" s="60">
        <v>0</v>
      </c>
      <c r="CL42" s="60">
        <v>-2063883.9077618788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1005067048.3900001</v>
      </c>
      <c r="E74" s="60">
        <v>1487469957.24</v>
      </c>
      <c r="F74" s="60">
        <v>1487469957.24</v>
      </c>
      <c r="G74" s="60">
        <v>0</v>
      </c>
      <c r="H74" s="60">
        <v>0</v>
      </c>
      <c r="I74" s="60">
        <v>-879923619.61999989</v>
      </c>
      <c r="J74" s="60">
        <v>-879923619.61999989</v>
      </c>
      <c r="K74" s="60">
        <v>-1190183097.3199999</v>
      </c>
      <c r="L74" s="60">
        <v>310259477.70000005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396682510.77000004</v>
      </c>
      <c r="AA74" s="60">
        <v>218889301.38</v>
      </c>
      <c r="AB74" s="60">
        <v>42103185.719999999</v>
      </c>
      <c r="AC74" s="60">
        <v>88991109.74000001</v>
      </c>
      <c r="AD74" s="60">
        <v>36844491.379999995</v>
      </c>
      <c r="AE74" s="60">
        <v>0</v>
      </c>
      <c r="AF74" s="60">
        <v>0</v>
      </c>
      <c r="AG74" s="60">
        <v>0</v>
      </c>
      <c r="AH74" s="60">
        <v>9854422.5499999989</v>
      </c>
      <c r="AI74" s="60">
        <v>0</v>
      </c>
      <c r="AJ74" s="60">
        <v>838200</v>
      </c>
      <c r="AK74" s="60">
        <v>838200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-489837810.68000001</v>
      </c>
      <c r="AT74" s="60">
        <v>-696996032.96000004</v>
      </c>
      <c r="AU74" s="60">
        <v>-696996032.96000004</v>
      </c>
      <c r="AV74" s="60">
        <v>0</v>
      </c>
      <c r="AW74" s="60">
        <v>420060297.76000005</v>
      </c>
      <c r="AX74" s="60">
        <v>420060297.76000005</v>
      </c>
      <c r="AY74" s="60">
        <v>-58426824.009999998</v>
      </c>
      <c r="AZ74" s="60">
        <v>-117867529.77</v>
      </c>
      <c r="BA74" s="60">
        <v>59440705.759999998</v>
      </c>
      <c r="BB74" s="60">
        <v>0</v>
      </c>
      <c r="BC74" s="60">
        <v>0</v>
      </c>
      <c r="BD74" s="60">
        <v>478487121.77000004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-212902075.48000002</v>
      </c>
      <c r="BT74" s="60">
        <v>-164998631.39000002</v>
      </c>
      <c r="BU74" s="60">
        <v>-35423058.210000001</v>
      </c>
      <c r="BV74" s="60">
        <v>-8424195.040000001</v>
      </c>
      <c r="BW74" s="60">
        <v>0</v>
      </c>
      <c r="BX74" s="60">
        <v>0</v>
      </c>
      <c r="BY74" s="60">
        <v>-2409860.0800000005</v>
      </c>
      <c r="BZ74" s="60">
        <v>0</v>
      </c>
      <c r="CA74" s="60">
        <v>-1646330.7599999998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515229237.7100001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10005603506.929998</v>
      </c>
      <c r="E76" s="60">
        <v>8833706140.829998</v>
      </c>
      <c r="F76" s="60">
        <v>9014776761.3699989</v>
      </c>
      <c r="G76" s="60">
        <v>-181070620.53999996</v>
      </c>
      <c r="H76" s="60">
        <v>0</v>
      </c>
      <c r="I76" s="60">
        <v>-627243896.05000019</v>
      </c>
      <c r="J76" s="60">
        <v>-627243896.05000019</v>
      </c>
      <c r="K76" s="60">
        <v>-6247412101.6499996</v>
      </c>
      <c r="L76" s="60">
        <v>5620168205.5999994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1799141262.1500003</v>
      </c>
      <c r="AA76" s="60">
        <v>1469896587.1800003</v>
      </c>
      <c r="AB76" s="60">
        <v>114274884.41999999</v>
      </c>
      <c r="AC76" s="60">
        <v>167651364.08000001</v>
      </c>
      <c r="AD76" s="60">
        <v>47318426.470000006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-7679963210.79</v>
      </c>
      <c r="AT76" s="60">
        <v>-2890062332.1400003</v>
      </c>
      <c r="AU76" s="60">
        <v>-1291572617.5600002</v>
      </c>
      <c r="AV76" s="60">
        <v>-1598489714.5799999</v>
      </c>
      <c r="AW76" s="60">
        <v>-1430206311.8499999</v>
      </c>
      <c r="AX76" s="60">
        <v>-1364651500.6999998</v>
      </c>
      <c r="AY76" s="60">
        <v>-1727134959.8199999</v>
      </c>
      <c r="AZ76" s="60">
        <v>-2115816141.7099998</v>
      </c>
      <c r="BA76" s="60">
        <v>-5131630.4099999992</v>
      </c>
      <c r="BB76" s="60">
        <v>0</v>
      </c>
      <c r="BC76" s="60">
        <v>393812812.30000001</v>
      </c>
      <c r="BD76" s="60">
        <v>362483459.12000012</v>
      </c>
      <c r="BE76" s="60">
        <v>-65554811.149999999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-65554811.149999999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-2858789526.9099998</v>
      </c>
      <c r="BT76" s="60">
        <v>-2438300750.6799998</v>
      </c>
      <c r="BU76" s="60">
        <v>-232120563.19</v>
      </c>
      <c r="BV76" s="60">
        <v>-59630314.07</v>
      </c>
      <c r="BW76" s="60">
        <v>0</v>
      </c>
      <c r="BX76" s="60">
        <v>0</v>
      </c>
      <c r="BY76" s="60">
        <v>-128737898.96999998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-500905039.88999999</v>
      </c>
      <c r="CJ76" s="60">
        <v>-500905039.88999999</v>
      </c>
      <c r="CK76" s="60">
        <v>0</v>
      </c>
      <c r="CL76" s="60">
        <v>2325640296.1399984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1977118061.5900002</v>
      </c>
      <c r="E77" s="60">
        <v>1791564984.3200002</v>
      </c>
      <c r="F77" s="60">
        <v>1843236165.5200002</v>
      </c>
      <c r="G77" s="60">
        <v>-51671181.200000003</v>
      </c>
      <c r="H77" s="60">
        <v>0</v>
      </c>
      <c r="I77" s="60">
        <v>-101381678.47000003</v>
      </c>
      <c r="J77" s="60">
        <v>-101381678.47000003</v>
      </c>
      <c r="K77" s="60">
        <v>-1293860495.72</v>
      </c>
      <c r="L77" s="60">
        <v>1192478817.25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286934755.73999995</v>
      </c>
      <c r="AA77" s="60">
        <v>243455557.19999999</v>
      </c>
      <c r="AB77" s="60">
        <v>0</v>
      </c>
      <c r="AC77" s="60">
        <v>23151678.390000001</v>
      </c>
      <c r="AD77" s="60">
        <v>20327520.150000002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-1563250240.3000002</v>
      </c>
      <c r="AT77" s="60">
        <v>-610403597.96000004</v>
      </c>
      <c r="AU77" s="60">
        <v>-267800763.35000002</v>
      </c>
      <c r="AV77" s="60">
        <v>-342602834.61000001</v>
      </c>
      <c r="AW77" s="60">
        <v>-301520556.16000003</v>
      </c>
      <c r="AX77" s="60">
        <v>-287470253.60000002</v>
      </c>
      <c r="AY77" s="60">
        <v>-350511987.71000004</v>
      </c>
      <c r="AZ77" s="60">
        <v>-429334370.78000009</v>
      </c>
      <c r="BA77" s="60">
        <v>-1099635.0899999999</v>
      </c>
      <c r="BB77" s="60">
        <v>0</v>
      </c>
      <c r="BC77" s="60">
        <v>79922018.159999996</v>
      </c>
      <c r="BD77" s="60">
        <v>63041734.109999999</v>
      </c>
      <c r="BE77" s="60">
        <v>-14050302.560000001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-14050302.560000001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-546814813.80000007</v>
      </c>
      <c r="BT77" s="60">
        <v>-505015104.75999999</v>
      </c>
      <c r="BU77" s="60">
        <v>-23668703.41</v>
      </c>
      <c r="BV77" s="60">
        <v>-4415501.2399999993</v>
      </c>
      <c r="BW77" s="60">
        <v>0</v>
      </c>
      <c r="BX77" s="60">
        <v>0</v>
      </c>
      <c r="BY77" s="60">
        <v>-13715504.389999999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-104511272.38000001</v>
      </c>
      <c r="CJ77" s="60">
        <v>-104511272.38000001</v>
      </c>
      <c r="CK77" s="60">
        <v>0</v>
      </c>
      <c r="CL77" s="60">
        <v>413867821.28999996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13056102202.146551</v>
      </c>
      <c r="E78" s="63">
        <v>10846585503.829998</v>
      </c>
      <c r="F78" s="63">
        <v>51846802393.019997</v>
      </c>
      <c r="G78" s="63">
        <v>-41000216889.19001</v>
      </c>
      <c r="H78" s="63">
        <v>0</v>
      </c>
      <c r="I78" s="63">
        <v>-2168298897.2199893</v>
      </c>
      <c r="J78" s="63">
        <v>-7818752082.8399849</v>
      </c>
      <c r="K78" s="63">
        <v>-36021472571.339989</v>
      </c>
      <c r="L78" s="63">
        <v>28202720488.500011</v>
      </c>
      <c r="M78" s="63">
        <v>5650453185.6199961</v>
      </c>
      <c r="N78" s="63">
        <v>28937607007.079994</v>
      </c>
      <c r="O78" s="63">
        <v>-23287153821.460003</v>
      </c>
      <c r="P78" s="63">
        <v>0</v>
      </c>
      <c r="Q78" s="63">
        <v>0</v>
      </c>
      <c r="R78" s="63">
        <v>0</v>
      </c>
      <c r="S78" s="63">
        <v>-61639360.269999981</v>
      </c>
      <c r="T78" s="63">
        <v>-281548390.94</v>
      </c>
      <c r="U78" s="63">
        <v>-355019022.07999998</v>
      </c>
      <c r="V78" s="63">
        <v>73470631.140000001</v>
      </c>
      <c r="W78" s="63">
        <v>219909030.67000002</v>
      </c>
      <c r="X78" s="63">
        <v>219909030.67000002</v>
      </c>
      <c r="Y78" s="63">
        <v>0</v>
      </c>
      <c r="Z78" s="63">
        <v>4439454924.6765404</v>
      </c>
      <c r="AA78" s="63">
        <v>3290915431.5436244</v>
      </c>
      <c r="AB78" s="63">
        <v>73795652.32389988</v>
      </c>
      <c r="AC78" s="63">
        <v>696888134.24759853</v>
      </c>
      <c r="AD78" s="63">
        <v>287474015.84944272</v>
      </c>
      <c r="AE78" s="63">
        <v>66188681.398482382</v>
      </c>
      <c r="AF78" s="63">
        <v>40676.372006000005</v>
      </c>
      <c r="AG78" s="63">
        <v>25103010.620971613</v>
      </c>
      <c r="AH78" s="63">
        <v>-1083857.1000000001</v>
      </c>
      <c r="AI78" s="63">
        <v>133179.42051370212</v>
      </c>
      <c r="AJ78" s="63">
        <v>31.13</v>
      </c>
      <c r="AK78" s="63">
        <v>31.13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0</v>
      </c>
      <c r="AR78" s="63">
        <v>0</v>
      </c>
      <c r="AS78" s="63">
        <v>-5415290369.6723976</v>
      </c>
      <c r="AT78" s="63">
        <v>-2013313060.7699997</v>
      </c>
      <c r="AU78" s="63">
        <v>-2013581158.2599998</v>
      </c>
      <c r="AV78" s="63">
        <v>268097.49</v>
      </c>
      <c r="AW78" s="63">
        <v>-1607342372.5700002</v>
      </c>
      <c r="AX78" s="63">
        <v>-1607052034.4100001</v>
      </c>
      <c r="AY78" s="63">
        <v>-2147118019.2900002</v>
      </c>
      <c r="AZ78" s="63">
        <v>-2204423051.1200004</v>
      </c>
      <c r="BA78" s="63">
        <v>-217655650.04000002</v>
      </c>
      <c r="BB78" s="63">
        <v>0</v>
      </c>
      <c r="BC78" s="63">
        <v>274960681.87</v>
      </c>
      <c r="BD78" s="63">
        <v>540065984.88000011</v>
      </c>
      <c r="BE78" s="63">
        <v>-290338.15999999992</v>
      </c>
      <c r="BF78" s="63">
        <v>767983.98</v>
      </c>
      <c r="BG78" s="63">
        <v>511184.75</v>
      </c>
      <c r="BH78" s="63">
        <v>304020.34000000003</v>
      </c>
      <c r="BI78" s="63">
        <v>0</v>
      </c>
      <c r="BJ78" s="63">
        <v>-47221.11</v>
      </c>
      <c r="BK78" s="63">
        <v>-1058322.1399999999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-1772712142.8323982</v>
      </c>
      <c r="BT78" s="63">
        <v>-4869166212.1425056</v>
      </c>
      <c r="BU78" s="63">
        <v>-522288979.24294579</v>
      </c>
      <c r="BV78" s="63">
        <v>-72333453.723818198</v>
      </c>
      <c r="BW78" s="63">
        <v>-36853.979999999996</v>
      </c>
      <c r="BX78" s="63">
        <v>-56716032.797381654</v>
      </c>
      <c r="BY78" s="63">
        <v>-57200485.845720217</v>
      </c>
      <c r="BZ78" s="63">
        <v>3886318158.2599993</v>
      </c>
      <c r="CA78" s="63">
        <v>-81288283.360026479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-21922793.499999996</v>
      </c>
      <c r="CJ78" s="63">
        <v>-21922793.499999996</v>
      </c>
      <c r="CK78" s="63">
        <v>0</v>
      </c>
      <c r="CL78" s="63">
        <v>7640811832.4741526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12987788616.909998</v>
      </c>
      <c r="E80" s="63">
        <v>12112741082.389997</v>
      </c>
      <c r="F80" s="63">
        <v>12345482884.129999</v>
      </c>
      <c r="G80" s="63">
        <v>-232741801.73999995</v>
      </c>
      <c r="H80" s="63">
        <v>0</v>
      </c>
      <c r="I80" s="63">
        <v>-1608549194.1400001</v>
      </c>
      <c r="J80" s="63">
        <v>-1608549194.1400001</v>
      </c>
      <c r="K80" s="63">
        <v>-8731455694.6899986</v>
      </c>
      <c r="L80" s="63">
        <v>7122906500.5499992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2482758528.6600003</v>
      </c>
      <c r="AA80" s="63">
        <v>1932241445.7600005</v>
      </c>
      <c r="AB80" s="63">
        <v>156378070.13999999</v>
      </c>
      <c r="AC80" s="63">
        <v>279794152.21000004</v>
      </c>
      <c r="AD80" s="63">
        <v>104490438</v>
      </c>
      <c r="AE80" s="63">
        <v>0</v>
      </c>
      <c r="AF80" s="63">
        <v>0</v>
      </c>
      <c r="AG80" s="63">
        <v>0</v>
      </c>
      <c r="AH80" s="63">
        <v>9854422.5499999989</v>
      </c>
      <c r="AI80" s="63">
        <v>0</v>
      </c>
      <c r="AJ80" s="63">
        <v>838200</v>
      </c>
      <c r="AK80" s="63">
        <v>838200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-9733051261.7700005</v>
      </c>
      <c r="AT80" s="63">
        <v>-4197461963.0600004</v>
      </c>
      <c r="AU80" s="63">
        <v>-2256369413.8700004</v>
      </c>
      <c r="AV80" s="63">
        <v>-1941092549.1900001</v>
      </c>
      <c r="AW80" s="63">
        <v>-1311666570.25</v>
      </c>
      <c r="AX80" s="63">
        <v>-1232061456.54</v>
      </c>
      <c r="AY80" s="63">
        <v>-2136073771.54</v>
      </c>
      <c r="AZ80" s="63">
        <v>-2663018042.2600002</v>
      </c>
      <c r="BA80" s="63">
        <v>53209440.260000005</v>
      </c>
      <c r="BB80" s="63">
        <v>0</v>
      </c>
      <c r="BC80" s="63">
        <v>473734830.46000004</v>
      </c>
      <c r="BD80" s="63">
        <v>904012315.00000012</v>
      </c>
      <c r="BE80" s="63">
        <v>-79605113.709999993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-79605113.709999993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-3618506416.1900001</v>
      </c>
      <c r="BT80" s="63">
        <v>-3108314486.8299999</v>
      </c>
      <c r="BU80" s="63">
        <v>-291212324.81</v>
      </c>
      <c r="BV80" s="63">
        <v>-72470010.349999994</v>
      </c>
      <c r="BW80" s="63">
        <v>0</v>
      </c>
      <c r="BX80" s="63">
        <v>0</v>
      </c>
      <c r="BY80" s="63">
        <v>-144863263.43999997</v>
      </c>
      <c r="BZ80" s="63">
        <v>0</v>
      </c>
      <c r="CA80" s="63">
        <v>-1646330.7599999998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-605416312.26999998</v>
      </c>
      <c r="CJ80" s="63">
        <v>-605416312.26999998</v>
      </c>
      <c r="CK80" s="63">
        <v>0</v>
      </c>
      <c r="CL80" s="63">
        <v>3254737355.1399984</v>
      </c>
    </row>
    <row r="81" spans="1:90">
      <c r="A81" s="45" t="s">
        <v>134</v>
      </c>
      <c r="B81" s="62">
        <v>9003</v>
      </c>
      <c r="C81" s="59" t="s">
        <v>383</v>
      </c>
      <c r="D81" s="63">
        <v>13056102202.146551</v>
      </c>
      <c r="E81" s="63">
        <v>10846585503.829998</v>
      </c>
      <c r="F81" s="63">
        <v>51846802393.019997</v>
      </c>
      <c r="G81" s="63">
        <v>-41000216889.19001</v>
      </c>
      <c r="H81" s="63">
        <v>0</v>
      </c>
      <c r="I81" s="63">
        <v>-2168298897.2199893</v>
      </c>
      <c r="J81" s="63">
        <v>-7818752082.8399849</v>
      </c>
      <c r="K81" s="63">
        <v>-36021472571.339989</v>
      </c>
      <c r="L81" s="63">
        <v>28202720488.500011</v>
      </c>
      <c r="M81" s="63">
        <v>5650453185.6199961</v>
      </c>
      <c r="N81" s="63">
        <v>28937607007.079994</v>
      </c>
      <c r="O81" s="63">
        <v>-23287153821.460003</v>
      </c>
      <c r="P81" s="63">
        <v>0</v>
      </c>
      <c r="Q81" s="63">
        <v>0</v>
      </c>
      <c r="R81" s="63">
        <v>0</v>
      </c>
      <c r="S81" s="63">
        <v>-61639360.269999981</v>
      </c>
      <c r="T81" s="63">
        <v>-281548390.94</v>
      </c>
      <c r="U81" s="63">
        <v>-355019022.07999998</v>
      </c>
      <c r="V81" s="63">
        <v>73470631.140000001</v>
      </c>
      <c r="W81" s="63">
        <v>219909030.67000002</v>
      </c>
      <c r="X81" s="63">
        <v>219909030.67000002</v>
      </c>
      <c r="Y81" s="63">
        <v>0</v>
      </c>
      <c r="Z81" s="63">
        <v>4439454924.6765404</v>
      </c>
      <c r="AA81" s="63">
        <v>3290915431.5436244</v>
      </c>
      <c r="AB81" s="63">
        <v>73795652.32389988</v>
      </c>
      <c r="AC81" s="63">
        <v>696888134.24759853</v>
      </c>
      <c r="AD81" s="63">
        <v>287474015.84944272</v>
      </c>
      <c r="AE81" s="63">
        <v>66188681.398482382</v>
      </c>
      <c r="AF81" s="63">
        <v>40676.372006000005</v>
      </c>
      <c r="AG81" s="63">
        <v>25103010.620971613</v>
      </c>
      <c r="AH81" s="63">
        <v>-1083857.1000000001</v>
      </c>
      <c r="AI81" s="63">
        <v>133179.42051370212</v>
      </c>
      <c r="AJ81" s="63">
        <v>31.13</v>
      </c>
      <c r="AK81" s="63">
        <v>31.13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-5415290369.6723976</v>
      </c>
      <c r="AT81" s="63">
        <v>-2013313060.7699997</v>
      </c>
      <c r="AU81" s="63">
        <v>-2013581158.2599998</v>
      </c>
      <c r="AV81" s="63">
        <v>268097.49</v>
      </c>
      <c r="AW81" s="63">
        <v>-1607342372.5700002</v>
      </c>
      <c r="AX81" s="63">
        <v>-1607052034.4100001</v>
      </c>
      <c r="AY81" s="63">
        <v>-2147118019.2900002</v>
      </c>
      <c r="AZ81" s="63">
        <v>-2204423051.1200004</v>
      </c>
      <c r="BA81" s="63">
        <v>-217655650.04000002</v>
      </c>
      <c r="BB81" s="63">
        <v>0</v>
      </c>
      <c r="BC81" s="63">
        <v>274960681.87</v>
      </c>
      <c r="BD81" s="63">
        <v>540065984.88000011</v>
      </c>
      <c r="BE81" s="63">
        <v>-290338.15999999992</v>
      </c>
      <c r="BF81" s="63">
        <v>767983.98</v>
      </c>
      <c r="BG81" s="63">
        <v>511184.75</v>
      </c>
      <c r="BH81" s="63">
        <v>304020.34000000003</v>
      </c>
      <c r="BI81" s="63">
        <v>0</v>
      </c>
      <c r="BJ81" s="63">
        <v>-47221.11</v>
      </c>
      <c r="BK81" s="63">
        <v>-1058322.1399999999</v>
      </c>
      <c r="BL81" s="63">
        <v>0</v>
      </c>
      <c r="BM81" s="63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-1772712142.8323982</v>
      </c>
      <c r="BT81" s="63">
        <v>-4869166212.1425056</v>
      </c>
      <c r="BU81" s="63">
        <v>-522288979.24294579</v>
      </c>
      <c r="BV81" s="63">
        <v>-72333453.723818198</v>
      </c>
      <c r="BW81" s="63">
        <v>-36853.979999999996</v>
      </c>
      <c r="BX81" s="63">
        <v>-56716032.797381654</v>
      </c>
      <c r="BY81" s="63">
        <v>-57200485.845720217</v>
      </c>
      <c r="BZ81" s="63">
        <v>3886318158.2599993</v>
      </c>
      <c r="CA81" s="63">
        <v>-81288283.360026479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-21922793.499999996</v>
      </c>
      <c r="CJ81" s="63">
        <v>-21922793.499999996</v>
      </c>
      <c r="CK81" s="63">
        <v>0</v>
      </c>
      <c r="CL81" s="63">
        <v>7640811832.4741526</v>
      </c>
    </row>
    <row r="82" spans="1:90" ht="12.75" customHeight="1">
      <c r="A82" s="46" t="s">
        <v>136</v>
      </c>
      <c r="B82" s="64"/>
      <c r="C82" s="59" t="s">
        <v>384</v>
      </c>
      <c r="D82" s="63">
        <v>26043890819.056549</v>
      </c>
      <c r="E82" s="63">
        <v>22959326586.219994</v>
      </c>
      <c r="F82" s="63">
        <v>64192285277.149994</v>
      </c>
      <c r="G82" s="63">
        <v>-41232958690.930008</v>
      </c>
      <c r="H82" s="63">
        <v>0</v>
      </c>
      <c r="I82" s="63">
        <v>-3776848091.3599892</v>
      </c>
      <c r="J82" s="63">
        <v>-9427301276.9799843</v>
      </c>
      <c r="K82" s="63">
        <v>-44752928266.029984</v>
      </c>
      <c r="L82" s="63">
        <v>35325626989.050011</v>
      </c>
      <c r="M82" s="63">
        <v>5650453185.6199961</v>
      </c>
      <c r="N82" s="63">
        <v>28937607007.079994</v>
      </c>
      <c r="O82" s="63">
        <v>-23287153821.460003</v>
      </c>
      <c r="P82" s="63">
        <v>0</v>
      </c>
      <c r="Q82" s="63">
        <v>0</v>
      </c>
      <c r="R82" s="63">
        <v>0</v>
      </c>
      <c r="S82" s="63">
        <v>-61639360.269999981</v>
      </c>
      <c r="T82" s="63">
        <v>-281548390.94</v>
      </c>
      <c r="U82" s="63">
        <v>-355019022.07999998</v>
      </c>
      <c r="V82" s="63">
        <v>73470631.140000001</v>
      </c>
      <c r="W82" s="63">
        <v>219909030.67000002</v>
      </c>
      <c r="X82" s="63">
        <v>219909030.67000002</v>
      </c>
      <c r="Y82" s="63">
        <v>0</v>
      </c>
      <c r="Z82" s="63">
        <v>6922213453.3365402</v>
      </c>
      <c r="AA82" s="63">
        <v>5223156877.3036251</v>
      </c>
      <c r="AB82" s="63">
        <v>230173722.46389985</v>
      </c>
      <c r="AC82" s="63">
        <v>976682286.45759857</v>
      </c>
      <c r="AD82" s="63">
        <v>391964453.84944272</v>
      </c>
      <c r="AE82" s="63">
        <v>66188681.398482382</v>
      </c>
      <c r="AF82" s="63">
        <v>40676.372006000005</v>
      </c>
      <c r="AG82" s="63">
        <v>25103010.620971613</v>
      </c>
      <c r="AH82" s="63">
        <v>8770565.4499999993</v>
      </c>
      <c r="AI82" s="63">
        <v>133179.42051370212</v>
      </c>
      <c r="AJ82" s="63">
        <v>838231.13</v>
      </c>
      <c r="AK82" s="63">
        <v>838231.13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3">
        <v>-15148341631.442398</v>
      </c>
      <c r="AT82" s="63">
        <v>-6210775023.8299999</v>
      </c>
      <c r="AU82" s="63">
        <v>-4269950572.1300001</v>
      </c>
      <c r="AV82" s="63">
        <v>-1940824451.7</v>
      </c>
      <c r="AW82" s="63">
        <v>-2919008942.8200002</v>
      </c>
      <c r="AX82" s="63">
        <v>-2839113490.9499998</v>
      </c>
      <c r="AY82" s="63">
        <v>-4283191790.8299999</v>
      </c>
      <c r="AZ82" s="63">
        <v>-4867441093.3800011</v>
      </c>
      <c r="BA82" s="63">
        <v>-164446209.78000003</v>
      </c>
      <c r="BB82" s="63">
        <v>0</v>
      </c>
      <c r="BC82" s="63">
        <v>748695512.33000004</v>
      </c>
      <c r="BD82" s="63">
        <v>1444078299.8800001</v>
      </c>
      <c r="BE82" s="63">
        <v>-79895451.86999999</v>
      </c>
      <c r="BF82" s="63">
        <v>767983.98</v>
      </c>
      <c r="BG82" s="63">
        <v>511184.75</v>
      </c>
      <c r="BH82" s="63">
        <v>304020.34000000003</v>
      </c>
      <c r="BI82" s="63">
        <v>0</v>
      </c>
      <c r="BJ82" s="63">
        <v>-47221.11</v>
      </c>
      <c r="BK82" s="63">
        <v>-80663435.849999994</v>
      </c>
      <c r="BL82" s="63">
        <v>0</v>
      </c>
      <c r="BM82" s="63">
        <v>0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-5391218559.022398</v>
      </c>
      <c r="BT82" s="63">
        <v>-7977480698.9725056</v>
      </c>
      <c r="BU82" s="63">
        <v>-813501304.05294585</v>
      </c>
      <c r="BV82" s="63">
        <v>-144803464.07381821</v>
      </c>
      <c r="BW82" s="63">
        <v>-36853.979999999996</v>
      </c>
      <c r="BX82" s="63">
        <v>-56716032.797381654</v>
      </c>
      <c r="BY82" s="63">
        <v>-202063749.28572017</v>
      </c>
      <c r="BZ82" s="63">
        <v>3886318158.2599993</v>
      </c>
      <c r="CA82" s="63">
        <v>-82934614.120026484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-627339105.76999998</v>
      </c>
      <c r="CJ82" s="63">
        <v>-627339105.76999998</v>
      </c>
      <c r="CK82" s="63">
        <v>0</v>
      </c>
      <c r="CL82" s="63">
        <v>10895549187.614151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910B-3430-41FA-9274-FC5023659821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82"/>
      <selection pane="topRight" activeCell="CM6" sqref="CM6:CM82"/>
      <selection pane="bottomLeft" activeCell="CM6" sqref="CM6:CM82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</row>
    <row r="2" spans="1:90" s="77" customFormat="1" ht="15" customHeight="1">
      <c r="A2" s="47" t="s">
        <v>275</v>
      </c>
      <c r="B2" s="75">
        <v>765</v>
      </c>
      <c r="C2" s="75">
        <v>766</v>
      </c>
      <c r="D2" s="75">
        <v>767</v>
      </c>
      <c r="E2" s="75">
        <v>768</v>
      </c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</row>
    <row r="3" spans="1:9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</row>
    <row r="4" spans="1:90" ht="15" customHeight="1"/>
    <row r="5" spans="1:90" ht="22.5" customHeight="1">
      <c r="D5" s="51">
        <v>60</v>
      </c>
      <c r="E5" s="52">
        <v>600</v>
      </c>
      <c r="F5" s="53">
        <v>60001</v>
      </c>
      <c r="G5" s="53">
        <v>60002</v>
      </c>
      <c r="H5" s="53">
        <v>60003</v>
      </c>
      <c r="I5" s="52">
        <v>601</v>
      </c>
      <c r="J5" s="53">
        <v>60101</v>
      </c>
      <c r="K5" s="54">
        <v>601011</v>
      </c>
      <c r="L5" s="54">
        <v>601012</v>
      </c>
      <c r="M5" s="53">
        <v>60102</v>
      </c>
      <c r="N5" s="54">
        <v>601021</v>
      </c>
      <c r="O5" s="54">
        <v>601022</v>
      </c>
      <c r="P5" s="53">
        <v>60103</v>
      </c>
      <c r="Q5" s="54">
        <v>601031</v>
      </c>
      <c r="R5" s="54">
        <v>601032</v>
      </c>
      <c r="S5" s="52">
        <v>602</v>
      </c>
      <c r="T5" s="53">
        <v>60201</v>
      </c>
      <c r="U5" s="54">
        <v>602011</v>
      </c>
      <c r="V5" s="54">
        <v>602012</v>
      </c>
      <c r="W5" s="53">
        <v>60202</v>
      </c>
      <c r="X5" s="54">
        <v>602021</v>
      </c>
      <c r="Y5" s="54">
        <v>602022</v>
      </c>
      <c r="Z5" s="52">
        <v>603</v>
      </c>
      <c r="AA5" s="53">
        <v>60301</v>
      </c>
      <c r="AB5" s="53">
        <v>60302</v>
      </c>
      <c r="AC5" s="53">
        <v>60303</v>
      </c>
      <c r="AD5" s="53">
        <v>60304</v>
      </c>
      <c r="AE5" s="53">
        <v>60305</v>
      </c>
      <c r="AF5" s="53">
        <v>60306</v>
      </c>
      <c r="AG5" s="53">
        <v>60307</v>
      </c>
      <c r="AH5" s="53">
        <v>60308</v>
      </c>
      <c r="AI5" s="53">
        <v>60309</v>
      </c>
      <c r="AJ5" s="52">
        <v>604</v>
      </c>
      <c r="AK5" s="53">
        <v>60401</v>
      </c>
      <c r="AL5" s="53">
        <v>60402</v>
      </c>
      <c r="AM5" s="52">
        <v>605</v>
      </c>
      <c r="AN5" s="53">
        <v>60501</v>
      </c>
      <c r="AO5" s="53">
        <v>60502</v>
      </c>
      <c r="AP5" s="53">
        <v>60503</v>
      </c>
      <c r="AQ5" s="53">
        <v>60504</v>
      </c>
      <c r="AR5" s="53">
        <v>60505</v>
      </c>
      <c r="AS5" s="51">
        <v>61</v>
      </c>
      <c r="AT5" s="52">
        <v>610</v>
      </c>
      <c r="AU5" s="53">
        <v>61001</v>
      </c>
      <c r="AV5" s="53">
        <v>61002</v>
      </c>
      <c r="AW5" s="52">
        <v>611</v>
      </c>
      <c r="AX5" s="53">
        <v>61101</v>
      </c>
      <c r="AY5" s="54">
        <v>611011</v>
      </c>
      <c r="AZ5" s="55">
        <v>61101101</v>
      </c>
      <c r="BA5" s="55">
        <v>61101102</v>
      </c>
      <c r="BB5" s="55">
        <v>61101104</v>
      </c>
      <c r="BC5" s="55">
        <v>61101108</v>
      </c>
      <c r="BD5" s="54">
        <v>611012</v>
      </c>
      <c r="BE5" s="53">
        <v>61102</v>
      </c>
      <c r="BF5" s="54">
        <v>611021</v>
      </c>
      <c r="BG5" s="55">
        <v>61102101</v>
      </c>
      <c r="BH5" s="55">
        <v>61102102</v>
      </c>
      <c r="BI5" s="55">
        <v>61102104</v>
      </c>
      <c r="BJ5" s="55">
        <v>61102108</v>
      </c>
      <c r="BK5" s="54">
        <v>611022</v>
      </c>
      <c r="BL5" s="52">
        <v>612</v>
      </c>
      <c r="BM5" s="53">
        <v>61201</v>
      </c>
      <c r="BN5" s="53">
        <v>61202</v>
      </c>
      <c r="BO5" s="52">
        <v>613</v>
      </c>
      <c r="BP5" s="53">
        <v>61301</v>
      </c>
      <c r="BQ5" s="53">
        <v>61302</v>
      </c>
      <c r="BR5" s="53">
        <v>61399</v>
      </c>
      <c r="BS5" s="52">
        <v>614</v>
      </c>
      <c r="BT5" s="53">
        <v>61401</v>
      </c>
      <c r="BU5" s="53">
        <v>61402</v>
      </c>
      <c r="BV5" s="53">
        <v>61403</v>
      </c>
      <c r="BW5" s="53">
        <v>61404</v>
      </c>
      <c r="BX5" s="53">
        <v>61405</v>
      </c>
      <c r="BY5" s="53">
        <v>61406</v>
      </c>
      <c r="BZ5" s="53">
        <v>61407</v>
      </c>
      <c r="CA5" s="53">
        <v>61408</v>
      </c>
      <c r="CB5" s="52">
        <v>615</v>
      </c>
      <c r="CC5" s="53">
        <v>61501</v>
      </c>
      <c r="CD5" s="54">
        <v>615011</v>
      </c>
      <c r="CE5" s="54">
        <v>615012</v>
      </c>
      <c r="CF5" s="53">
        <v>61502</v>
      </c>
      <c r="CG5" s="51">
        <v>615021</v>
      </c>
      <c r="CH5" s="54">
        <v>615022</v>
      </c>
      <c r="CI5" s="52">
        <v>619</v>
      </c>
      <c r="CJ5" s="53">
        <v>61901</v>
      </c>
      <c r="CK5" s="53">
        <v>61902</v>
      </c>
      <c r="CL5" s="78" t="s">
        <v>253</v>
      </c>
    </row>
    <row r="6" spans="1:90" ht="80.099999999999994" customHeight="1">
      <c r="A6" s="56" t="s">
        <v>290</v>
      </c>
      <c r="B6" s="56" t="s">
        <v>291</v>
      </c>
      <c r="C6" s="56" t="s">
        <v>292</v>
      </c>
      <c r="D6" s="51" t="s">
        <v>293</v>
      </c>
      <c r="E6" s="52" t="s">
        <v>294</v>
      </c>
      <c r="F6" s="53" t="s">
        <v>295</v>
      </c>
      <c r="G6" s="53" t="s">
        <v>296</v>
      </c>
      <c r="H6" s="53" t="s">
        <v>297</v>
      </c>
      <c r="I6" s="52" t="s">
        <v>298</v>
      </c>
      <c r="J6" s="53" t="s">
        <v>299</v>
      </c>
      <c r="K6" s="54" t="s">
        <v>300</v>
      </c>
      <c r="L6" s="54" t="s">
        <v>301</v>
      </c>
      <c r="M6" s="53" t="s">
        <v>302</v>
      </c>
      <c r="N6" s="54" t="s">
        <v>303</v>
      </c>
      <c r="O6" s="54" t="s">
        <v>304</v>
      </c>
      <c r="P6" s="53" t="s">
        <v>305</v>
      </c>
      <c r="Q6" s="54" t="s">
        <v>306</v>
      </c>
      <c r="R6" s="54" t="s">
        <v>307</v>
      </c>
      <c r="S6" s="52" t="s">
        <v>308</v>
      </c>
      <c r="T6" s="53" t="s">
        <v>309</v>
      </c>
      <c r="U6" s="54" t="s">
        <v>310</v>
      </c>
      <c r="V6" s="54" t="s">
        <v>311</v>
      </c>
      <c r="W6" s="53" t="s">
        <v>312</v>
      </c>
      <c r="X6" s="54" t="s">
        <v>313</v>
      </c>
      <c r="Y6" s="54" t="s">
        <v>314</v>
      </c>
      <c r="Z6" s="52" t="s">
        <v>315</v>
      </c>
      <c r="AA6" s="53" t="s">
        <v>316</v>
      </c>
      <c r="AB6" s="53" t="s">
        <v>317</v>
      </c>
      <c r="AC6" s="53" t="s">
        <v>318</v>
      </c>
      <c r="AD6" s="53" t="s">
        <v>319</v>
      </c>
      <c r="AE6" s="53" t="s">
        <v>320</v>
      </c>
      <c r="AF6" s="53" t="s">
        <v>321</v>
      </c>
      <c r="AG6" s="53" t="s">
        <v>322</v>
      </c>
      <c r="AH6" s="53" t="s">
        <v>323</v>
      </c>
      <c r="AI6" s="53" t="s">
        <v>324</v>
      </c>
      <c r="AJ6" s="52" t="s">
        <v>325</v>
      </c>
      <c r="AK6" s="53" t="s">
        <v>326</v>
      </c>
      <c r="AL6" s="53" t="s">
        <v>327</v>
      </c>
      <c r="AM6" s="52" t="s">
        <v>328</v>
      </c>
      <c r="AN6" s="53" t="s">
        <v>329</v>
      </c>
      <c r="AO6" s="53" t="s">
        <v>330</v>
      </c>
      <c r="AP6" s="53" t="s">
        <v>331</v>
      </c>
      <c r="AQ6" s="53" t="s">
        <v>332</v>
      </c>
      <c r="AR6" s="53" t="s">
        <v>333</v>
      </c>
      <c r="AS6" s="51" t="s">
        <v>334</v>
      </c>
      <c r="AT6" s="52" t="s">
        <v>335</v>
      </c>
      <c r="AU6" s="53" t="s">
        <v>336</v>
      </c>
      <c r="AV6" s="53" t="s">
        <v>337</v>
      </c>
      <c r="AW6" s="52" t="s">
        <v>338</v>
      </c>
      <c r="AX6" s="53" t="s">
        <v>339</v>
      </c>
      <c r="AY6" s="54" t="s">
        <v>340</v>
      </c>
      <c r="AZ6" s="55" t="s">
        <v>341</v>
      </c>
      <c r="BA6" s="55" t="s">
        <v>342</v>
      </c>
      <c r="BB6" s="55" t="s">
        <v>343</v>
      </c>
      <c r="BC6" s="55" t="s">
        <v>344</v>
      </c>
      <c r="BD6" s="54" t="s">
        <v>345</v>
      </c>
      <c r="BE6" s="53" t="s">
        <v>346</v>
      </c>
      <c r="BF6" s="54" t="s">
        <v>347</v>
      </c>
      <c r="BG6" s="55" t="s">
        <v>341</v>
      </c>
      <c r="BH6" s="55" t="s">
        <v>342</v>
      </c>
      <c r="BI6" s="55" t="s">
        <v>343</v>
      </c>
      <c r="BJ6" s="55" t="s">
        <v>348</v>
      </c>
      <c r="BK6" s="54" t="s">
        <v>349</v>
      </c>
      <c r="BL6" s="52" t="s">
        <v>350</v>
      </c>
      <c r="BM6" s="53" t="s">
        <v>351</v>
      </c>
      <c r="BN6" s="53" t="s">
        <v>352</v>
      </c>
      <c r="BO6" s="52" t="s">
        <v>353</v>
      </c>
      <c r="BP6" s="53" t="s">
        <v>354</v>
      </c>
      <c r="BQ6" s="53" t="s">
        <v>355</v>
      </c>
      <c r="BR6" s="53" t="s">
        <v>356</v>
      </c>
      <c r="BS6" s="52" t="s">
        <v>357</v>
      </c>
      <c r="BT6" s="53" t="s">
        <v>358</v>
      </c>
      <c r="BU6" s="53" t="s">
        <v>359</v>
      </c>
      <c r="BV6" s="53" t="s">
        <v>360</v>
      </c>
      <c r="BW6" s="53" t="s">
        <v>361</v>
      </c>
      <c r="BX6" s="53" t="s">
        <v>362</v>
      </c>
      <c r="BY6" s="53" t="s">
        <v>363</v>
      </c>
      <c r="BZ6" s="53" t="s">
        <v>364</v>
      </c>
      <c r="CA6" s="53" t="s">
        <v>365</v>
      </c>
      <c r="CB6" s="52" t="s">
        <v>366</v>
      </c>
      <c r="CC6" s="53" t="s">
        <v>367</v>
      </c>
      <c r="CD6" s="54" t="s">
        <v>368</v>
      </c>
      <c r="CE6" s="54" t="s">
        <v>369</v>
      </c>
      <c r="CF6" s="53" t="s">
        <v>370</v>
      </c>
      <c r="CG6" s="51" t="s">
        <v>371</v>
      </c>
      <c r="CH6" s="54" t="s">
        <v>372</v>
      </c>
      <c r="CI6" s="52" t="s">
        <v>373</v>
      </c>
      <c r="CJ6" s="53" t="s">
        <v>374</v>
      </c>
      <c r="CK6" s="53" t="s">
        <v>375</v>
      </c>
      <c r="CL6" s="56" t="s">
        <v>252</v>
      </c>
    </row>
    <row r="7" spans="1:90" ht="12.75" customHeight="1">
      <c r="A7" s="43" t="s">
        <v>2</v>
      </c>
      <c r="B7" s="58">
        <v>1001</v>
      </c>
      <c r="C7" s="59" t="s">
        <v>376</v>
      </c>
      <c r="D7" s="60">
        <v>30611532.221501186</v>
      </c>
      <c r="E7" s="60">
        <v>53102065.470000014</v>
      </c>
      <c r="F7" s="60">
        <v>154808165.71000001</v>
      </c>
      <c r="G7" s="60">
        <v>-101706100.23999999</v>
      </c>
      <c r="H7" s="60">
        <v>0</v>
      </c>
      <c r="I7" s="60">
        <v>27596341.98999998</v>
      </c>
      <c r="J7" s="60">
        <v>13176066.299999982</v>
      </c>
      <c r="K7" s="60">
        <v>-186854736.49000001</v>
      </c>
      <c r="L7" s="60">
        <v>200030802.78999999</v>
      </c>
      <c r="M7" s="60">
        <v>14420275.689999998</v>
      </c>
      <c r="N7" s="60">
        <v>54046824.399999999</v>
      </c>
      <c r="O7" s="60">
        <v>-39626548.710000001</v>
      </c>
      <c r="P7" s="60">
        <v>0</v>
      </c>
      <c r="Q7" s="60">
        <v>0</v>
      </c>
      <c r="R7" s="60">
        <v>0</v>
      </c>
      <c r="S7" s="60">
        <v>-54516488.140000001</v>
      </c>
      <c r="T7" s="60">
        <v>-76687295.280000001</v>
      </c>
      <c r="U7" s="60">
        <v>-76687295.280000001</v>
      </c>
      <c r="V7" s="60">
        <v>0</v>
      </c>
      <c r="W7" s="60">
        <v>22170807.140000001</v>
      </c>
      <c r="X7" s="60">
        <v>22170807.140000001</v>
      </c>
      <c r="Y7" s="60">
        <v>0</v>
      </c>
      <c r="Z7" s="60">
        <v>4429612.9015011936</v>
      </c>
      <c r="AA7" s="60">
        <v>0</v>
      </c>
      <c r="AB7" s="60">
        <v>0</v>
      </c>
      <c r="AC7" s="60">
        <v>0</v>
      </c>
      <c r="AD7" s="60">
        <v>4879300.127278192</v>
      </c>
      <c r="AE7" s="60">
        <v>0</v>
      </c>
      <c r="AF7" s="60">
        <v>0</v>
      </c>
      <c r="AG7" s="60">
        <v>0</v>
      </c>
      <c r="AH7" s="60">
        <v>0</v>
      </c>
      <c r="AI7" s="60">
        <v>-449687.22577699821</v>
      </c>
      <c r="AJ7" s="60">
        <v>0</v>
      </c>
      <c r="AK7" s="60">
        <v>0</v>
      </c>
      <c r="AL7" s="60">
        <v>0</v>
      </c>
      <c r="AM7" s="60">
        <v>0</v>
      </c>
      <c r="AN7" s="60">
        <v>25899312.73</v>
      </c>
      <c r="AO7" s="60">
        <v>-5419237.3400000008</v>
      </c>
      <c r="AP7" s="60">
        <v>0</v>
      </c>
      <c r="AQ7" s="60">
        <v>0</v>
      </c>
      <c r="AR7" s="60">
        <v>-20480075.390000001</v>
      </c>
      <c r="AS7" s="60">
        <v>-122635700.25237197</v>
      </c>
      <c r="AT7" s="60">
        <v>-24954620.949999988</v>
      </c>
      <c r="AU7" s="60">
        <v>-109672686.47</v>
      </c>
      <c r="AV7" s="60">
        <v>84718065.520000011</v>
      </c>
      <c r="AW7" s="60">
        <v>-63190372.670000315</v>
      </c>
      <c r="AX7" s="60">
        <v>-226753692.21000004</v>
      </c>
      <c r="AY7" s="60">
        <v>-2076707394.3899999</v>
      </c>
      <c r="AZ7" s="60">
        <v>-1461757276.79</v>
      </c>
      <c r="BA7" s="60">
        <v>-614950117.60000002</v>
      </c>
      <c r="BB7" s="60">
        <v>0</v>
      </c>
      <c r="BC7" s="60">
        <v>0</v>
      </c>
      <c r="BD7" s="60">
        <v>1849953702.1799998</v>
      </c>
      <c r="BE7" s="60">
        <v>163563319.53999972</v>
      </c>
      <c r="BF7" s="60">
        <v>1655233955.9000001</v>
      </c>
      <c r="BG7" s="60">
        <v>1231309120.77</v>
      </c>
      <c r="BH7" s="60">
        <v>423924835.13</v>
      </c>
      <c r="BI7" s="60">
        <v>0</v>
      </c>
      <c r="BJ7" s="60">
        <v>0</v>
      </c>
      <c r="BK7" s="60">
        <v>-1491670636.3600004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-34490706.632371664</v>
      </c>
      <c r="BT7" s="60">
        <v>-27436388.160000004</v>
      </c>
      <c r="BU7" s="60">
        <v>-10591352.615043823</v>
      </c>
      <c r="BV7" s="60">
        <v>-1709294.8662362529</v>
      </c>
      <c r="BW7" s="60">
        <v>0</v>
      </c>
      <c r="BX7" s="60">
        <v>-250331.85094379666</v>
      </c>
      <c r="BY7" s="60">
        <v>-6548625.3101477847</v>
      </c>
      <c r="BZ7" s="60">
        <v>12045286.17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-92024168.03087078</v>
      </c>
    </row>
    <row r="8" spans="1:90" ht="12.75" customHeight="1">
      <c r="A8" s="43" t="s">
        <v>4</v>
      </c>
      <c r="B8" s="58">
        <v>1003</v>
      </c>
      <c r="C8" s="59" t="s">
        <v>376</v>
      </c>
      <c r="D8" s="60">
        <v>1666610572.4999993</v>
      </c>
      <c r="E8" s="60">
        <v>1418337350.2799995</v>
      </c>
      <c r="F8" s="60">
        <v>2755987823.7099996</v>
      </c>
      <c r="G8" s="60">
        <v>-1337650473.4300001</v>
      </c>
      <c r="H8" s="60">
        <v>0</v>
      </c>
      <c r="I8" s="60">
        <v>-424405918.03000021</v>
      </c>
      <c r="J8" s="60">
        <v>-689706736.46999979</v>
      </c>
      <c r="K8" s="60">
        <v>-4338725725.3199997</v>
      </c>
      <c r="L8" s="60">
        <v>3649018988.8499999</v>
      </c>
      <c r="M8" s="60">
        <v>265300818.43999958</v>
      </c>
      <c r="N8" s="60">
        <v>2474660976.4099998</v>
      </c>
      <c r="O8" s="60">
        <v>-2209360157.9700003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671969406.30999994</v>
      </c>
      <c r="AA8" s="60">
        <v>238591941.47999999</v>
      </c>
      <c r="AB8" s="60">
        <v>9044089.4399999995</v>
      </c>
      <c r="AC8" s="60">
        <v>375982031.40999997</v>
      </c>
      <c r="AD8" s="60">
        <v>48351343.980000004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709733.93999998923</v>
      </c>
      <c r="AN8" s="60">
        <v>70039420.739999995</v>
      </c>
      <c r="AO8" s="60">
        <v>-67402858.570000008</v>
      </c>
      <c r="AP8" s="60">
        <v>0</v>
      </c>
      <c r="AQ8" s="60">
        <v>0</v>
      </c>
      <c r="AR8" s="60">
        <v>-1926828.2299999977</v>
      </c>
      <c r="AS8" s="60">
        <v>-975290126.68000031</v>
      </c>
      <c r="AT8" s="60">
        <v>-53239951.670000076</v>
      </c>
      <c r="AU8" s="60">
        <v>-608958727.46000004</v>
      </c>
      <c r="AV8" s="60">
        <v>555718775.78999996</v>
      </c>
      <c r="AW8" s="60">
        <v>-5612051.120000124</v>
      </c>
      <c r="AX8" s="60">
        <v>110518783.92999959</v>
      </c>
      <c r="AY8" s="60">
        <v>-1360299255.25</v>
      </c>
      <c r="AZ8" s="60">
        <v>-1469181213.8100002</v>
      </c>
      <c r="BA8" s="60">
        <v>-299625588.28000003</v>
      </c>
      <c r="BB8" s="60">
        <v>0</v>
      </c>
      <c r="BC8" s="60">
        <v>408507546.84000003</v>
      </c>
      <c r="BD8" s="60">
        <v>1470818039.1799996</v>
      </c>
      <c r="BE8" s="60">
        <v>-116130835.04999971</v>
      </c>
      <c r="BF8" s="60">
        <v>1286642294.5600002</v>
      </c>
      <c r="BG8" s="60">
        <v>1387941188.6200001</v>
      </c>
      <c r="BH8" s="60">
        <v>276315816.44000006</v>
      </c>
      <c r="BI8" s="60">
        <v>0</v>
      </c>
      <c r="BJ8" s="60">
        <v>-377614710.49999994</v>
      </c>
      <c r="BK8" s="60">
        <v>-1402773129.6099999</v>
      </c>
      <c r="BL8" s="60">
        <v>-0.2</v>
      </c>
      <c r="BM8" s="60">
        <v>0</v>
      </c>
      <c r="BN8" s="60">
        <v>-0.2</v>
      </c>
      <c r="BO8" s="60">
        <v>-2157922.4200000018</v>
      </c>
      <c r="BP8" s="60">
        <v>-2157922.4200000018</v>
      </c>
      <c r="BQ8" s="60">
        <v>0</v>
      </c>
      <c r="BR8" s="60">
        <v>0</v>
      </c>
      <c r="BS8" s="60">
        <v>-65865163.820000008</v>
      </c>
      <c r="BT8" s="60">
        <v>-92355231.969999999</v>
      </c>
      <c r="BU8" s="60">
        <v>-129096726.17999998</v>
      </c>
      <c r="BV8" s="60">
        <v>-26207558.200000003</v>
      </c>
      <c r="BW8" s="60">
        <v>0</v>
      </c>
      <c r="BX8" s="60">
        <v>0</v>
      </c>
      <c r="BY8" s="60">
        <v>0</v>
      </c>
      <c r="BZ8" s="60">
        <v>199309386.66999996</v>
      </c>
      <c r="CA8" s="60">
        <v>-17515034.140000001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-848415037.45000005</v>
      </c>
      <c r="CJ8" s="60">
        <v>-848415037.45000005</v>
      </c>
      <c r="CK8" s="60">
        <v>0</v>
      </c>
      <c r="CL8" s="60">
        <v>691320445.81999898</v>
      </c>
    </row>
    <row r="9" spans="1:90" ht="12.75" customHeight="1">
      <c r="A9" s="43" t="s">
        <v>5</v>
      </c>
      <c r="B9" s="58">
        <v>1004</v>
      </c>
      <c r="C9" s="59" t="s">
        <v>376</v>
      </c>
      <c r="D9" s="60">
        <v>637515597.98000097</v>
      </c>
      <c r="E9" s="60">
        <v>533146846.35000026</v>
      </c>
      <c r="F9" s="60">
        <v>1125563120.0600002</v>
      </c>
      <c r="G9" s="60">
        <v>-592416273.70999992</v>
      </c>
      <c r="H9" s="60">
        <v>0</v>
      </c>
      <c r="I9" s="60">
        <v>-48899316.14999938</v>
      </c>
      <c r="J9" s="60">
        <v>-364928057</v>
      </c>
      <c r="K9" s="60">
        <v>-2789833259.52</v>
      </c>
      <c r="L9" s="60">
        <v>2424905202.52</v>
      </c>
      <c r="M9" s="60">
        <v>316028740.85000062</v>
      </c>
      <c r="N9" s="60">
        <v>2208852085.0800004</v>
      </c>
      <c r="O9" s="60">
        <v>-1892823344.2299998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142169162.09999996</v>
      </c>
      <c r="AA9" s="60">
        <v>108405240.39999998</v>
      </c>
      <c r="AB9" s="60">
        <v>0</v>
      </c>
      <c r="AC9" s="60">
        <v>19272804.07</v>
      </c>
      <c r="AD9" s="60">
        <v>6239471.1999999993</v>
      </c>
      <c r="AE9" s="60">
        <v>0</v>
      </c>
      <c r="AF9" s="60">
        <v>6682744.459999999</v>
      </c>
      <c r="AG9" s="60">
        <v>1568901.97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11098905.680000018</v>
      </c>
      <c r="AN9" s="60">
        <v>-79590297.799999982</v>
      </c>
      <c r="AO9" s="60">
        <v>85756616.030000001</v>
      </c>
      <c r="AP9" s="60">
        <v>0</v>
      </c>
      <c r="AQ9" s="60">
        <v>0</v>
      </c>
      <c r="AR9" s="60">
        <v>4932587.4499999993</v>
      </c>
      <c r="AS9" s="60">
        <v>-729360969.04999971</v>
      </c>
      <c r="AT9" s="60">
        <v>-193976172.37</v>
      </c>
      <c r="AU9" s="60">
        <v>-210610631.06999999</v>
      </c>
      <c r="AV9" s="60">
        <v>16634458.699999996</v>
      </c>
      <c r="AW9" s="60">
        <v>-293068328.47999978</v>
      </c>
      <c r="AX9" s="60">
        <v>-388024214.74999976</v>
      </c>
      <c r="AY9" s="60">
        <v>-1561678850.1199999</v>
      </c>
      <c r="AZ9" s="60">
        <v>-1100419819.1999998</v>
      </c>
      <c r="BA9" s="60">
        <v>-461259030.92000002</v>
      </c>
      <c r="BB9" s="60">
        <v>0</v>
      </c>
      <c r="BC9" s="60">
        <v>0</v>
      </c>
      <c r="BD9" s="60">
        <v>1173654635.3700001</v>
      </c>
      <c r="BE9" s="60">
        <v>94955886.269999981</v>
      </c>
      <c r="BF9" s="60">
        <v>622400250.29999995</v>
      </c>
      <c r="BG9" s="60">
        <v>437639318.5399999</v>
      </c>
      <c r="BH9" s="60">
        <v>184760931.75999999</v>
      </c>
      <c r="BI9" s="60">
        <v>0</v>
      </c>
      <c r="BJ9" s="60">
        <v>0</v>
      </c>
      <c r="BK9" s="60">
        <v>-527444364.02999997</v>
      </c>
      <c r="BL9" s="60">
        <v>0</v>
      </c>
      <c r="BM9" s="60">
        <v>0</v>
      </c>
      <c r="BN9" s="60">
        <v>0</v>
      </c>
      <c r="BO9" s="60">
        <v>-32410336.57</v>
      </c>
      <c r="BP9" s="60">
        <v>-32410336.57</v>
      </c>
      <c r="BQ9" s="60">
        <v>0</v>
      </c>
      <c r="BR9" s="60">
        <v>0</v>
      </c>
      <c r="BS9" s="60">
        <v>-204337607.90999988</v>
      </c>
      <c r="BT9" s="60">
        <v>-134107160.55999981</v>
      </c>
      <c r="BU9" s="60">
        <v>-81043166.430000007</v>
      </c>
      <c r="BV9" s="60">
        <v>-29469854.32</v>
      </c>
      <c r="BW9" s="60">
        <v>0</v>
      </c>
      <c r="BX9" s="60">
        <v>-11089122.850000001</v>
      </c>
      <c r="BY9" s="60">
        <v>-6173561.0499999998</v>
      </c>
      <c r="BZ9" s="60">
        <v>57907121.579999954</v>
      </c>
      <c r="CA9" s="60">
        <v>-361864.28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-5568523.7199999997</v>
      </c>
      <c r="CJ9" s="60">
        <v>-5568523.7199999997</v>
      </c>
      <c r="CK9" s="60">
        <v>0</v>
      </c>
      <c r="CL9" s="60">
        <v>-91845371.069998741</v>
      </c>
    </row>
    <row r="10" spans="1:90" ht="12.75" customHeight="1">
      <c r="A10" s="43" t="s">
        <v>7</v>
      </c>
      <c r="B10" s="58">
        <v>1005</v>
      </c>
      <c r="C10" s="59" t="s">
        <v>376</v>
      </c>
      <c r="D10" s="60">
        <v>1387015331.5000002</v>
      </c>
      <c r="E10" s="60">
        <v>1021024655.2800002</v>
      </c>
      <c r="F10" s="60">
        <v>1503824142.2200003</v>
      </c>
      <c r="G10" s="60">
        <v>-482799486.94</v>
      </c>
      <c r="H10" s="60">
        <v>0</v>
      </c>
      <c r="I10" s="60">
        <v>-106363788.76000005</v>
      </c>
      <c r="J10" s="60">
        <v>-34450840.400000095</v>
      </c>
      <c r="K10" s="60">
        <v>-1904906773.0799999</v>
      </c>
      <c r="L10" s="60">
        <v>1870455932.6799998</v>
      </c>
      <c r="M10" s="60">
        <v>-71912948.359999955</v>
      </c>
      <c r="N10" s="60">
        <v>413613953.18000001</v>
      </c>
      <c r="O10" s="60">
        <v>-485526901.53999996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441195908.99000001</v>
      </c>
      <c r="AA10" s="60">
        <v>183153150.53</v>
      </c>
      <c r="AB10" s="60">
        <v>35721105.400000006</v>
      </c>
      <c r="AC10" s="60">
        <v>168990483.85000002</v>
      </c>
      <c r="AD10" s="60">
        <v>33463280.260000002</v>
      </c>
      <c r="AE10" s="60">
        <v>21580752.870000001</v>
      </c>
      <c r="AF10" s="60">
        <v>0</v>
      </c>
      <c r="AG10" s="60">
        <v>0</v>
      </c>
      <c r="AH10" s="60">
        <v>-1712863.9200000002</v>
      </c>
      <c r="AI10" s="60">
        <v>0</v>
      </c>
      <c r="AJ10" s="60">
        <v>57469.13</v>
      </c>
      <c r="AK10" s="60">
        <v>57469.13</v>
      </c>
      <c r="AL10" s="60">
        <v>0</v>
      </c>
      <c r="AM10" s="60">
        <v>31101086.859999992</v>
      </c>
      <c r="AN10" s="60">
        <v>59131609.909999996</v>
      </c>
      <c r="AO10" s="60">
        <v>-24715492.449999999</v>
      </c>
      <c r="AP10" s="60">
        <v>0</v>
      </c>
      <c r="AQ10" s="60">
        <v>0</v>
      </c>
      <c r="AR10" s="60">
        <v>-3315030.5999999996</v>
      </c>
      <c r="AS10" s="60">
        <v>-1022521539.9399987</v>
      </c>
      <c r="AT10" s="60">
        <v>-488140470.50000012</v>
      </c>
      <c r="AU10" s="60">
        <v>-651526548.04000008</v>
      </c>
      <c r="AV10" s="60">
        <v>163386077.53999999</v>
      </c>
      <c r="AW10" s="60">
        <v>-220362932.80999851</v>
      </c>
      <c r="AX10" s="60">
        <v>-1099339280.1499991</v>
      </c>
      <c r="AY10" s="60">
        <v>-2975615793.8299994</v>
      </c>
      <c r="AZ10" s="60">
        <v>-3313323594.3199997</v>
      </c>
      <c r="BA10" s="60">
        <v>-396503975.10000002</v>
      </c>
      <c r="BB10" s="60">
        <v>0</v>
      </c>
      <c r="BC10" s="60">
        <v>734211775.59000003</v>
      </c>
      <c r="BD10" s="60">
        <v>1876276513.6800003</v>
      </c>
      <c r="BE10" s="60">
        <v>878976347.34000063</v>
      </c>
      <c r="BF10" s="60">
        <v>2164318113.5200005</v>
      </c>
      <c r="BG10" s="60">
        <v>2471666625.5400004</v>
      </c>
      <c r="BH10" s="60">
        <v>226681401.49000001</v>
      </c>
      <c r="BI10" s="60">
        <v>0</v>
      </c>
      <c r="BJ10" s="60">
        <v>-534029913.50999999</v>
      </c>
      <c r="BK10" s="60">
        <v>-1285341766.1799998</v>
      </c>
      <c r="BL10" s="60">
        <v>0</v>
      </c>
      <c r="BM10" s="60">
        <v>0</v>
      </c>
      <c r="BN10" s="60">
        <v>0</v>
      </c>
      <c r="BO10" s="60">
        <v>-19145066.200000003</v>
      </c>
      <c r="BP10" s="60">
        <v>-19145066.200000003</v>
      </c>
      <c r="BQ10" s="60">
        <v>0</v>
      </c>
      <c r="BR10" s="60">
        <v>0</v>
      </c>
      <c r="BS10" s="60">
        <v>-281425687.06999999</v>
      </c>
      <c r="BT10" s="60">
        <v>-205512242.35000002</v>
      </c>
      <c r="BU10" s="60">
        <v>-77246171.939999998</v>
      </c>
      <c r="BV10" s="60">
        <v>-22863157.140000001</v>
      </c>
      <c r="BW10" s="60">
        <v>0</v>
      </c>
      <c r="BX10" s="60">
        <v>-5912374.9400000004</v>
      </c>
      <c r="BY10" s="60">
        <v>-3755674.5100000002</v>
      </c>
      <c r="BZ10" s="60">
        <v>33863933.809999995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-13447383.360000001</v>
      </c>
      <c r="CJ10" s="60">
        <v>-13447383.360000001</v>
      </c>
      <c r="CK10" s="60">
        <v>0</v>
      </c>
      <c r="CL10" s="60">
        <v>364493791.56000149</v>
      </c>
    </row>
    <row r="11" spans="1:90" ht="12.75" customHeight="1">
      <c r="A11" s="43" t="s">
        <v>9</v>
      </c>
      <c r="B11" s="58">
        <v>1006</v>
      </c>
      <c r="C11" s="59" t="s">
        <v>376</v>
      </c>
      <c r="D11" s="60">
        <v>17014710.699999996</v>
      </c>
      <c r="E11" s="60">
        <v>873274.33000000007</v>
      </c>
      <c r="F11" s="60">
        <v>5788165.5899999999</v>
      </c>
      <c r="G11" s="60">
        <v>-4914891.26</v>
      </c>
      <c r="H11" s="60">
        <v>0</v>
      </c>
      <c r="I11" s="60">
        <v>42064.039999998582</v>
      </c>
      <c r="J11" s="60">
        <v>375545.22999999858</v>
      </c>
      <c r="K11" s="60">
        <v>-7117456.1100000013</v>
      </c>
      <c r="L11" s="60">
        <v>7493001.3399999999</v>
      </c>
      <c r="M11" s="60">
        <v>-333481.19</v>
      </c>
      <c r="N11" s="60">
        <v>354426.72000000003</v>
      </c>
      <c r="O11" s="60">
        <v>-687907.91</v>
      </c>
      <c r="P11" s="60">
        <v>0</v>
      </c>
      <c r="Q11" s="60">
        <v>0</v>
      </c>
      <c r="R11" s="60">
        <v>0</v>
      </c>
      <c r="S11" s="60">
        <v>15986397.32</v>
      </c>
      <c r="T11" s="60">
        <v>50371217.710000001</v>
      </c>
      <c r="U11" s="60">
        <v>0</v>
      </c>
      <c r="V11" s="60">
        <v>50371217.710000001</v>
      </c>
      <c r="W11" s="60">
        <v>-34384820.390000001</v>
      </c>
      <c r="X11" s="60">
        <v>0</v>
      </c>
      <c r="Y11" s="60">
        <v>-34384820.390000001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112975.00999999978</v>
      </c>
      <c r="AN11" s="60">
        <v>1324218.98</v>
      </c>
      <c r="AO11" s="60">
        <v>-1211243.9700000002</v>
      </c>
      <c r="AP11" s="60">
        <v>0</v>
      </c>
      <c r="AQ11" s="60">
        <v>0</v>
      </c>
      <c r="AR11" s="60">
        <v>0</v>
      </c>
      <c r="AS11" s="60">
        <v>6153760.2199999997</v>
      </c>
      <c r="AT11" s="60">
        <v>-1880800.7700000005</v>
      </c>
      <c r="AU11" s="60">
        <v>-2474981.3500000006</v>
      </c>
      <c r="AV11" s="60">
        <v>594180.58000000007</v>
      </c>
      <c r="AW11" s="60">
        <v>13070047.57</v>
      </c>
      <c r="AX11" s="60">
        <v>9705082.1099999994</v>
      </c>
      <c r="AY11" s="60">
        <v>7978433.2199999988</v>
      </c>
      <c r="AZ11" s="60">
        <v>-11034752.039999999</v>
      </c>
      <c r="BA11" s="60">
        <v>-3776928.5</v>
      </c>
      <c r="BB11" s="60">
        <v>0</v>
      </c>
      <c r="BC11" s="60">
        <v>22790113.759999998</v>
      </c>
      <c r="BD11" s="60">
        <v>1726648.8900000001</v>
      </c>
      <c r="BE11" s="60">
        <v>3364965.4600000004</v>
      </c>
      <c r="BF11" s="60">
        <v>6517303.4900000002</v>
      </c>
      <c r="BG11" s="60">
        <v>5932686.1399999997</v>
      </c>
      <c r="BH11" s="60">
        <v>2648965.4200000004</v>
      </c>
      <c r="BI11" s="60">
        <v>0</v>
      </c>
      <c r="BJ11" s="60">
        <v>-2064348.0699999998</v>
      </c>
      <c r="BK11" s="60">
        <v>-3152338.03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-5035486.580000001</v>
      </c>
      <c r="BT11" s="60">
        <v>-1706826.28</v>
      </c>
      <c r="BU11" s="60">
        <v>-1843285.28</v>
      </c>
      <c r="BV11" s="60">
        <v>-1228296.3</v>
      </c>
      <c r="BW11" s="60">
        <v>-8251.07</v>
      </c>
      <c r="BX11" s="60">
        <v>-68868.400000000009</v>
      </c>
      <c r="BY11" s="60">
        <v>-237889.47000000003</v>
      </c>
      <c r="BZ11" s="60">
        <v>57930.22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23168470.919999994</v>
      </c>
    </row>
    <row r="12" spans="1:9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</row>
    <row r="13" spans="1:90" ht="12.75" customHeight="1">
      <c r="A13" s="43" t="s">
        <v>13</v>
      </c>
      <c r="B13" s="58">
        <v>1008</v>
      </c>
      <c r="C13" s="59" t="s">
        <v>376</v>
      </c>
      <c r="D13" s="60">
        <v>343096294.183505</v>
      </c>
      <c r="E13" s="60">
        <v>177602714.03</v>
      </c>
      <c r="F13" s="60">
        <v>283563690.06999999</v>
      </c>
      <c r="G13" s="60">
        <v>-105960976.03999999</v>
      </c>
      <c r="H13" s="60">
        <v>0</v>
      </c>
      <c r="I13" s="60">
        <v>59730002.220000006</v>
      </c>
      <c r="J13" s="60">
        <v>56021497.060000002</v>
      </c>
      <c r="K13" s="60">
        <v>-442378467.52000004</v>
      </c>
      <c r="L13" s="60">
        <v>498399964.58000004</v>
      </c>
      <c r="M13" s="60">
        <v>3708505.1600000039</v>
      </c>
      <c r="N13" s="60">
        <v>50783743.770000003</v>
      </c>
      <c r="O13" s="60">
        <v>-47075238.609999999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106976927.873505</v>
      </c>
      <c r="AA13" s="60">
        <v>63399332.084448591</v>
      </c>
      <c r="AB13" s="60">
        <v>3531915.457789504</v>
      </c>
      <c r="AC13" s="60">
        <v>20962189.743085925</v>
      </c>
      <c r="AD13" s="60">
        <v>1173694.1219723895</v>
      </c>
      <c r="AE13" s="60">
        <v>0</v>
      </c>
      <c r="AF13" s="60">
        <v>154535.16848857264</v>
      </c>
      <c r="AG13" s="60">
        <v>17755261.297719996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-1213349.9399999997</v>
      </c>
      <c r="AN13" s="60">
        <v>606025.79</v>
      </c>
      <c r="AO13" s="60">
        <v>0</v>
      </c>
      <c r="AP13" s="60">
        <v>0</v>
      </c>
      <c r="AQ13" s="60">
        <v>0</v>
      </c>
      <c r="AR13" s="60">
        <v>-1819375.7299999997</v>
      </c>
      <c r="AS13" s="60">
        <v>-271094952.09143633</v>
      </c>
      <c r="AT13" s="60">
        <v>-87367403.230000019</v>
      </c>
      <c r="AU13" s="60">
        <v>-90331399.550000012</v>
      </c>
      <c r="AV13" s="60">
        <v>2963996.32</v>
      </c>
      <c r="AW13" s="60">
        <v>-52206908.809999995</v>
      </c>
      <c r="AX13" s="60">
        <v>-51102640.090000004</v>
      </c>
      <c r="AY13" s="60">
        <v>-252601192.79000002</v>
      </c>
      <c r="AZ13" s="60">
        <v>-293047055</v>
      </c>
      <c r="BA13" s="60">
        <v>-36964315.439999998</v>
      </c>
      <c r="BB13" s="60">
        <v>0</v>
      </c>
      <c r="BC13" s="60">
        <v>77410177.649999991</v>
      </c>
      <c r="BD13" s="60">
        <v>201498552.70000002</v>
      </c>
      <c r="BE13" s="60">
        <v>-1104268.7199999914</v>
      </c>
      <c r="BF13" s="60">
        <v>52500740.88000001</v>
      </c>
      <c r="BG13" s="60">
        <v>66224090.070000008</v>
      </c>
      <c r="BH13" s="60">
        <v>1707445.23</v>
      </c>
      <c r="BI13" s="60">
        <v>0</v>
      </c>
      <c r="BJ13" s="60">
        <v>-15430794.420000002</v>
      </c>
      <c r="BK13" s="60">
        <v>-53605009.600000001</v>
      </c>
      <c r="BL13" s="60">
        <v>0</v>
      </c>
      <c r="BM13" s="60">
        <v>0</v>
      </c>
      <c r="BN13" s="60">
        <v>0</v>
      </c>
      <c r="BO13" s="60">
        <v>-13689377.74</v>
      </c>
      <c r="BP13" s="60">
        <v>-13689377.74</v>
      </c>
      <c r="BQ13" s="60">
        <v>0</v>
      </c>
      <c r="BR13" s="60">
        <v>0</v>
      </c>
      <c r="BS13" s="60">
        <v>-117821553.9914363</v>
      </c>
      <c r="BT13" s="60">
        <v>-76530996.209999993</v>
      </c>
      <c r="BU13" s="60">
        <v>-15495958.844301444</v>
      </c>
      <c r="BV13" s="60">
        <v>-9937327.4931164868</v>
      </c>
      <c r="BW13" s="60">
        <v>0</v>
      </c>
      <c r="BX13" s="60">
        <v>-1500768.4655211377</v>
      </c>
      <c r="BY13" s="60">
        <v>-1685998.26969183</v>
      </c>
      <c r="BZ13" s="60">
        <v>2702352.24</v>
      </c>
      <c r="CA13" s="60">
        <v>-15372856.948805414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-9708.32</v>
      </c>
      <c r="CJ13" s="60">
        <v>-9708.32</v>
      </c>
      <c r="CK13" s="60">
        <v>0</v>
      </c>
      <c r="CL13" s="60">
        <v>72001342.092068672</v>
      </c>
    </row>
    <row r="14" spans="1:90" ht="12.75" customHeight="1">
      <c r="A14" s="43" t="s">
        <v>15</v>
      </c>
      <c r="B14" s="58">
        <v>1009</v>
      </c>
      <c r="C14" s="59" t="s">
        <v>376</v>
      </c>
      <c r="D14" s="60">
        <v>2098182829.7902718</v>
      </c>
      <c r="E14" s="60">
        <v>1680937009.5500002</v>
      </c>
      <c r="F14" s="60">
        <v>2462055151.0500002</v>
      </c>
      <c r="G14" s="60">
        <v>-781118141.5</v>
      </c>
      <c r="H14" s="60">
        <v>0</v>
      </c>
      <c r="I14" s="60">
        <v>-148453251.4199996</v>
      </c>
      <c r="J14" s="60">
        <v>-433492532.79999971</v>
      </c>
      <c r="K14" s="60">
        <v>-3862620038.1799998</v>
      </c>
      <c r="L14" s="60">
        <v>3429127505.3800001</v>
      </c>
      <c r="M14" s="60">
        <v>285039281.38000011</v>
      </c>
      <c r="N14" s="60">
        <v>1392511035.8099999</v>
      </c>
      <c r="O14" s="60">
        <v>-1107471754.4299998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564815503.51027095</v>
      </c>
      <c r="AA14" s="60">
        <v>324057485.82607198</v>
      </c>
      <c r="AB14" s="60">
        <v>-2012844.6438840001</v>
      </c>
      <c r="AC14" s="60">
        <v>170198906.11885697</v>
      </c>
      <c r="AD14" s="60">
        <v>71574794.04826802</v>
      </c>
      <c r="AE14" s="60">
        <v>57262.982400000008</v>
      </c>
      <c r="AF14" s="60">
        <v>359882.477748</v>
      </c>
      <c r="AG14" s="60">
        <v>467545.26693600009</v>
      </c>
      <c r="AH14" s="60">
        <v>0</v>
      </c>
      <c r="AI14" s="60">
        <v>112471.43387400001</v>
      </c>
      <c r="AJ14" s="60">
        <v>5261.14</v>
      </c>
      <c r="AK14" s="60">
        <v>5261.14</v>
      </c>
      <c r="AL14" s="60">
        <v>0</v>
      </c>
      <c r="AM14" s="60">
        <v>878307.00999999978</v>
      </c>
      <c r="AN14" s="60">
        <v>3666474.13</v>
      </c>
      <c r="AO14" s="60">
        <v>-1413803.32</v>
      </c>
      <c r="AP14" s="60">
        <v>0</v>
      </c>
      <c r="AQ14" s="60">
        <v>0</v>
      </c>
      <c r="AR14" s="60">
        <v>-1374363.7999999998</v>
      </c>
      <c r="AS14" s="60">
        <v>-1988579668.4499998</v>
      </c>
      <c r="AT14" s="60">
        <v>-628940772.55000007</v>
      </c>
      <c r="AU14" s="60">
        <v>-692347441.71000004</v>
      </c>
      <c r="AV14" s="60">
        <v>63406669.159999996</v>
      </c>
      <c r="AW14" s="60">
        <v>-609528087.28999972</v>
      </c>
      <c r="AX14" s="60">
        <v>-790469047.26999974</v>
      </c>
      <c r="AY14" s="60">
        <v>-2034034608.9699998</v>
      </c>
      <c r="AZ14" s="60">
        <v>-1876472433.8999999</v>
      </c>
      <c r="BA14" s="60">
        <v>-157562175.06999999</v>
      </c>
      <c r="BB14" s="60">
        <v>0</v>
      </c>
      <c r="BC14" s="60">
        <v>0</v>
      </c>
      <c r="BD14" s="60">
        <v>1243565561.7</v>
      </c>
      <c r="BE14" s="60">
        <v>180940959.98000002</v>
      </c>
      <c r="BF14" s="60">
        <v>489354278.94</v>
      </c>
      <c r="BG14" s="60">
        <v>463634918.17000002</v>
      </c>
      <c r="BH14" s="60">
        <v>25719360.770000003</v>
      </c>
      <c r="BI14" s="60">
        <v>0</v>
      </c>
      <c r="BJ14" s="60">
        <v>0</v>
      </c>
      <c r="BK14" s="60">
        <v>-308413318.95999998</v>
      </c>
      <c r="BL14" s="60">
        <v>0</v>
      </c>
      <c r="BM14" s="60">
        <v>0</v>
      </c>
      <c r="BN14" s="60">
        <v>0</v>
      </c>
      <c r="BO14" s="60">
        <v>-101529760.93000001</v>
      </c>
      <c r="BP14" s="60">
        <v>-101529760.93000001</v>
      </c>
      <c r="BQ14" s="60">
        <v>0</v>
      </c>
      <c r="BR14" s="60">
        <v>0</v>
      </c>
      <c r="BS14" s="60">
        <v>-644050661.70000005</v>
      </c>
      <c r="BT14" s="60">
        <v>-378590209.63999999</v>
      </c>
      <c r="BU14" s="60">
        <v>-196240378.38</v>
      </c>
      <c r="BV14" s="60">
        <v>-67335821.210000008</v>
      </c>
      <c r="BW14" s="60">
        <v>0</v>
      </c>
      <c r="BX14" s="60">
        <v>-23580994.789999999</v>
      </c>
      <c r="BY14" s="60">
        <v>-109922.20999999999</v>
      </c>
      <c r="BZ14" s="60">
        <v>32807621.419999998</v>
      </c>
      <c r="CA14" s="60">
        <v>-11000956.890000001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-4530385.9800000004</v>
      </c>
      <c r="CJ14" s="60">
        <v>-4530385.9800000004</v>
      </c>
      <c r="CK14" s="60">
        <v>0</v>
      </c>
      <c r="CL14" s="60">
        <v>109603161.34027195</v>
      </c>
    </row>
    <row r="15" spans="1:90" ht="12.75" customHeight="1">
      <c r="A15" s="43" t="s">
        <v>17</v>
      </c>
      <c r="B15" s="58">
        <v>1010</v>
      </c>
      <c r="C15" s="59" t="s">
        <v>376</v>
      </c>
      <c r="D15" s="60">
        <v>2748707272.5100026</v>
      </c>
      <c r="E15" s="60">
        <v>3551968808.1599998</v>
      </c>
      <c r="F15" s="60">
        <v>3551968808.1599998</v>
      </c>
      <c r="G15" s="60">
        <v>0</v>
      </c>
      <c r="H15" s="60">
        <v>0</v>
      </c>
      <c r="I15" s="60">
        <v>-1635085013.6399975</v>
      </c>
      <c r="J15" s="60">
        <v>-1635085013.6399975</v>
      </c>
      <c r="K15" s="60">
        <v>-8808134587.6699982</v>
      </c>
      <c r="L15" s="60">
        <v>7173049574.0300007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830384144.64999998</v>
      </c>
      <c r="AA15" s="60">
        <v>245537907.46000001</v>
      </c>
      <c r="AB15" s="60">
        <v>175601442.69999999</v>
      </c>
      <c r="AC15" s="60">
        <v>408624415.13</v>
      </c>
      <c r="AD15" s="60">
        <v>620379.36000000022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1439333.34</v>
      </c>
      <c r="AN15" s="60">
        <v>0</v>
      </c>
      <c r="AO15" s="60">
        <v>0</v>
      </c>
      <c r="AP15" s="60">
        <v>1439333.34</v>
      </c>
      <c r="AQ15" s="60">
        <v>0</v>
      </c>
      <c r="AR15" s="60">
        <v>0</v>
      </c>
      <c r="AS15" s="60">
        <v>-1937613942.6999993</v>
      </c>
      <c r="AT15" s="60">
        <v>-264110847.69999999</v>
      </c>
      <c r="AU15" s="60">
        <v>-264110847.69999999</v>
      </c>
      <c r="AV15" s="60">
        <v>0</v>
      </c>
      <c r="AW15" s="60">
        <v>-37536197.989999995</v>
      </c>
      <c r="AX15" s="60">
        <v>-37536197.989999995</v>
      </c>
      <c r="AY15" s="60">
        <v>-149926428.66000003</v>
      </c>
      <c r="AZ15" s="60">
        <v>-121040822.23000002</v>
      </c>
      <c r="BA15" s="60">
        <v>-28885606.429999992</v>
      </c>
      <c r="BB15" s="60">
        <v>0</v>
      </c>
      <c r="BC15" s="60">
        <v>0</v>
      </c>
      <c r="BD15" s="60">
        <v>112390230.67000003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-1635966897.0099993</v>
      </c>
      <c r="BT15" s="60">
        <v>-1428811417.0599997</v>
      </c>
      <c r="BU15" s="60">
        <v>-126910302.61</v>
      </c>
      <c r="BV15" s="60">
        <v>-26010769.120000005</v>
      </c>
      <c r="BW15" s="60">
        <v>0</v>
      </c>
      <c r="BX15" s="60">
        <v>-2407982.3500000006</v>
      </c>
      <c r="BY15" s="60">
        <v>-51826425.86999999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811093329.81000328</v>
      </c>
    </row>
    <row r="16" spans="1:9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</row>
    <row r="17" spans="1:90" ht="12.75" customHeight="1">
      <c r="A17" s="43" t="s">
        <v>21</v>
      </c>
      <c r="B17" s="58">
        <v>1012</v>
      </c>
      <c r="C17" s="59" t="s">
        <v>376</v>
      </c>
      <c r="D17" s="60">
        <v>589010553.72962606</v>
      </c>
      <c r="E17" s="60">
        <v>287189104.47000003</v>
      </c>
      <c r="F17" s="60">
        <v>450833606.69</v>
      </c>
      <c r="G17" s="60">
        <v>-163644502.22</v>
      </c>
      <c r="H17" s="60">
        <v>0</v>
      </c>
      <c r="I17" s="60">
        <v>16666508.440000072</v>
      </c>
      <c r="J17" s="60">
        <v>73258542.060000062</v>
      </c>
      <c r="K17" s="60">
        <v>-617829355.55999994</v>
      </c>
      <c r="L17" s="60">
        <v>691087897.62</v>
      </c>
      <c r="M17" s="60">
        <v>-56592033.61999999</v>
      </c>
      <c r="N17" s="60">
        <v>78861756.769999996</v>
      </c>
      <c r="O17" s="60">
        <v>-135453790.38999999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275778400.39962602</v>
      </c>
      <c r="AA17" s="60">
        <v>138805816.07904202</v>
      </c>
      <c r="AB17" s="60">
        <v>23814475.030336</v>
      </c>
      <c r="AC17" s="60">
        <v>113158109.29024801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12000000</v>
      </c>
      <c r="AK17" s="60">
        <v>12000000</v>
      </c>
      <c r="AL17" s="60">
        <v>0</v>
      </c>
      <c r="AM17" s="60">
        <v>-2623459.5800000005</v>
      </c>
      <c r="AN17" s="60">
        <v>7655310.5999999996</v>
      </c>
      <c r="AO17" s="60">
        <v>-6661247.9500000002</v>
      </c>
      <c r="AP17" s="60">
        <v>0</v>
      </c>
      <c r="AQ17" s="60">
        <v>0</v>
      </c>
      <c r="AR17" s="60">
        <v>-3617522.23</v>
      </c>
      <c r="AS17" s="60">
        <v>-363032546.98813599</v>
      </c>
      <c r="AT17" s="60">
        <v>-140186891.31</v>
      </c>
      <c r="AU17" s="60">
        <v>-158239967.86000001</v>
      </c>
      <c r="AV17" s="60">
        <v>18053076.550000001</v>
      </c>
      <c r="AW17" s="60">
        <v>-61036585.580000035</v>
      </c>
      <c r="AX17" s="60">
        <v>-72275129.26000005</v>
      </c>
      <c r="AY17" s="60">
        <v>-407178270.70000005</v>
      </c>
      <c r="AZ17" s="60">
        <v>-368844829.70000005</v>
      </c>
      <c r="BA17" s="60">
        <v>-132938402.06</v>
      </c>
      <c r="BB17" s="60">
        <v>0</v>
      </c>
      <c r="BC17" s="60">
        <v>94604961.060000002</v>
      </c>
      <c r="BD17" s="60">
        <v>334903141.44</v>
      </c>
      <c r="BE17" s="60">
        <v>11238543.680000015</v>
      </c>
      <c r="BF17" s="60">
        <v>75583497.190000013</v>
      </c>
      <c r="BG17" s="60">
        <v>67432752.100000009</v>
      </c>
      <c r="BH17" s="60">
        <v>28266364.82</v>
      </c>
      <c r="BI17" s="60">
        <v>0</v>
      </c>
      <c r="BJ17" s="60">
        <v>-20115619.73</v>
      </c>
      <c r="BK17" s="60">
        <v>-64344953.509999998</v>
      </c>
      <c r="BL17" s="60">
        <v>0</v>
      </c>
      <c r="BM17" s="60">
        <v>0</v>
      </c>
      <c r="BN17" s="60">
        <v>0</v>
      </c>
      <c r="BO17" s="60">
        <v>-26385859.609999999</v>
      </c>
      <c r="BP17" s="60">
        <v>-26385859.609999999</v>
      </c>
      <c r="BQ17" s="60">
        <v>0</v>
      </c>
      <c r="BR17" s="60">
        <v>0</v>
      </c>
      <c r="BS17" s="60">
        <v>-135423210.48813593</v>
      </c>
      <c r="BT17" s="60">
        <v>-113142051.39264196</v>
      </c>
      <c r="BU17" s="60">
        <v>-12029350.568580002</v>
      </c>
      <c r="BV17" s="60">
        <v>-14018346.557747999</v>
      </c>
      <c r="BW17" s="60">
        <v>0</v>
      </c>
      <c r="BX17" s="60">
        <v>-151744.05376200003</v>
      </c>
      <c r="BY17" s="60">
        <v>-3211113.4754040004</v>
      </c>
      <c r="BZ17" s="60">
        <v>14245233.760000002</v>
      </c>
      <c r="CA17" s="60">
        <v>-7115838.2000000002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225978006.74149007</v>
      </c>
    </row>
    <row r="18" spans="1:90" ht="12.75" customHeight="1">
      <c r="A18" s="43" t="s">
        <v>23</v>
      </c>
      <c r="B18" s="58">
        <v>1013</v>
      </c>
      <c r="C18" s="59" t="s">
        <v>376</v>
      </c>
      <c r="D18" s="60">
        <v>118855620.49000008</v>
      </c>
      <c r="E18" s="60">
        <v>76476988.820000052</v>
      </c>
      <c r="F18" s="60">
        <v>471734021.54000002</v>
      </c>
      <c r="G18" s="60">
        <v>-395257032.71999997</v>
      </c>
      <c r="H18" s="60">
        <v>0</v>
      </c>
      <c r="I18" s="60">
        <v>11851671.340000033</v>
      </c>
      <c r="J18" s="60">
        <v>-138222587.08000004</v>
      </c>
      <c r="K18" s="60">
        <v>-606969142.08000004</v>
      </c>
      <c r="L18" s="60">
        <v>468746555</v>
      </c>
      <c r="M18" s="60">
        <v>150074258.42000008</v>
      </c>
      <c r="N18" s="60">
        <v>456993132.39000005</v>
      </c>
      <c r="O18" s="60">
        <v>-306918873.96999997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29500639.319999997</v>
      </c>
      <c r="AA18" s="60">
        <v>24678966.259999998</v>
      </c>
      <c r="AB18" s="60">
        <v>0</v>
      </c>
      <c r="AC18" s="60">
        <v>457182.99</v>
      </c>
      <c r="AD18" s="60">
        <v>4364490.0699999994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1007977.7000000011</v>
      </c>
      <c r="AK18" s="60">
        <v>7142013.6000000006</v>
      </c>
      <c r="AL18" s="60">
        <v>-6134035.8999999994</v>
      </c>
      <c r="AM18" s="60">
        <v>18343.310000000158</v>
      </c>
      <c r="AN18" s="60">
        <v>-525543.43999999994</v>
      </c>
      <c r="AO18" s="60">
        <v>580932.8600000001</v>
      </c>
      <c r="AP18" s="60">
        <v>0</v>
      </c>
      <c r="AQ18" s="60">
        <v>0</v>
      </c>
      <c r="AR18" s="60">
        <v>-37046.11</v>
      </c>
      <c r="AS18" s="60">
        <v>-127681792.14999996</v>
      </c>
      <c r="AT18" s="60">
        <v>-54805576.039999992</v>
      </c>
      <c r="AU18" s="60">
        <v>-130468596.83999999</v>
      </c>
      <c r="AV18" s="60">
        <v>75663020.799999997</v>
      </c>
      <c r="AW18" s="60">
        <v>4634840.6500000358</v>
      </c>
      <c r="AX18" s="60">
        <v>38635554.110000074</v>
      </c>
      <c r="AY18" s="60">
        <v>-369607468.94999993</v>
      </c>
      <c r="AZ18" s="60">
        <v>-316760089.27999997</v>
      </c>
      <c r="BA18" s="60">
        <v>-213627283.32999998</v>
      </c>
      <c r="BB18" s="60">
        <v>0</v>
      </c>
      <c r="BC18" s="60">
        <v>160779903.66000003</v>
      </c>
      <c r="BD18" s="60">
        <v>408243023.06</v>
      </c>
      <c r="BE18" s="60">
        <v>-34000713.460000038</v>
      </c>
      <c r="BF18" s="60">
        <v>272296371.03999996</v>
      </c>
      <c r="BG18" s="60">
        <v>242998792.96999997</v>
      </c>
      <c r="BH18" s="60">
        <v>147404441.69</v>
      </c>
      <c r="BI18" s="60">
        <v>0</v>
      </c>
      <c r="BJ18" s="60">
        <v>-118106863.62</v>
      </c>
      <c r="BK18" s="60">
        <v>-306297084.5</v>
      </c>
      <c r="BL18" s="60">
        <v>0</v>
      </c>
      <c r="BM18" s="60">
        <v>0</v>
      </c>
      <c r="BN18" s="60">
        <v>0</v>
      </c>
      <c r="BO18" s="60">
        <v>-8677000.1100000013</v>
      </c>
      <c r="BP18" s="60">
        <v>-8677000.1100000013</v>
      </c>
      <c r="BQ18" s="60">
        <v>0</v>
      </c>
      <c r="BR18" s="60">
        <v>0</v>
      </c>
      <c r="BS18" s="60">
        <v>-68834056.650000006</v>
      </c>
      <c r="BT18" s="60">
        <v>-57166871.829999998</v>
      </c>
      <c r="BU18" s="60">
        <v>-26820922.5</v>
      </c>
      <c r="BV18" s="60">
        <v>-6441647.9500000002</v>
      </c>
      <c r="BW18" s="60">
        <v>0</v>
      </c>
      <c r="BX18" s="60">
        <v>-742569.6</v>
      </c>
      <c r="BY18" s="60">
        <v>-7844100.8399999999</v>
      </c>
      <c r="BZ18" s="60">
        <v>38303654.189999998</v>
      </c>
      <c r="CA18" s="60">
        <v>-8121598.1199999992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-8826171.6599998772</v>
      </c>
    </row>
    <row r="19" spans="1:90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</row>
    <row r="20" spans="1:90" ht="12.75" customHeight="1">
      <c r="A20" s="43" t="s">
        <v>27</v>
      </c>
      <c r="B20" s="58">
        <v>1017</v>
      </c>
      <c r="C20" s="59" t="s">
        <v>376</v>
      </c>
      <c r="D20" s="60">
        <v>229761267.02999979</v>
      </c>
      <c r="E20" s="60">
        <v>232423528.19999999</v>
      </c>
      <c r="F20" s="60">
        <v>719583130.63</v>
      </c>
      <c r="G20" s="60">
        <v>-487159602.43000001</v>
      </c>
      <c r="H20" s="60">
        <v>0</v>
      </c>
      <c r="I20" s="60">
        <v>-79017631.080000162</v>
      </c>
      <c r="J20" s="60">
        <v>-58080689.700000048</v>
      </c>
      <c r="K20" s="60">
        <v>-1219357306.23</v>
      </c>
      <c r="L20" s="60">
        <v>1161276616.53</v>
      </c>
      <c r="M20" s="60">
        <v>-20936941.380000114</v>
      </c>
      <c r="N20" s="60">
        <v>815542064.23999989</v>
      </c>
      <c r="O20" s="60">
        <v>-836479005.62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76799947.769999996</v>
      </c>
      <c r="AA20" s="60">
        <v>57667686.789999999</v>
      </c>
      <c r="AB20" s="60">
        <v>0</v>
      </c>
      <c r="AC20" s="60">
        <v>19132260.98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517175.14</v>
      </c>
      <c r="AK20" s="60">
        <v>517175.14</v>
      </c>
      <c r="AL20" s="60">
        <v>0</v>
      </c>
      <c r="AM20" s="60">
        <v>-961753</v>
      </c>
      <c r="AN20" s="60">
        <v>-98179905</v>
      </c>
      <c r="AO20" s="60">
        <v>98382682</v>
      </c>
      <c r="AP20" s="60">
        <v>0</v>
      </c>
      <c r="AQ20" s="60">
        <v>0</v>
      </c>
      <c r="AR20" s="60">
        <v>-1164530</v>
      </c>
      <c r="AS20" s="60">
        <v>-168957707.78000006</v>
      </c>
      <c r="AT20" s="60">
        <v>-59246236.069999963</v>
      </c>
      <c r="AU20" s="60">
        <v>-226659127.81999999</v>
      </c>
      <c r="AV20" s="60">
        <v>167412891.75000003</v>
      </c>
      <c r="AW20" s="60">
        <v>-32343222.120000124</v>
      </c>
      <c r="AX20" s="60">
        <v>-185151385.34000003</v>
      </c>
      <c r="AY20" s="60">
        <v>-888526052.66000009</v>
      </c>
      <c r="AZ20" s="60">
        <v>-799126133.82000005</v>
      </c>
      <c r="BA20" s="60">
        <v>-89399918.840000004</v>
      </c>
      <c r="BB20" s="60">
        <v>0</v>
      </c>
      <c r="BC20" s="60">
        <v>0</v>
      </c>
      <c r="BD20" s="60">
        <v>703374667.32000005</v>
      </c>
      <c r="BE20" s="60">
        <v>152808163.21999991</v>
      </c>
      <c r="BF20" s="60">
        <v>767831799.68999994</v>
      </c>
      <c r="BG20" s="60">
        <v>686183202.00999999</v>
      </c>
      <c r="BH20" s="60">
        <v>81648597.679999992</v>
      </c>
      <c r="BI20" s="60">
        <v>0</v>
      </c>
      <c r="BJ20" s="60">
        <v>0</v>
      </c>
      <c r="BK20" s="60">
        <v>-615023636.47000003</v>
      </c>
      <c r="BL20" s="60">
        <v>0</v>
      </c>
      <c r="BM20" s="60">
        <v>0</v>
      </c>
      <c r="BN20" s="60">
        <v>0</v>
      </c>
      <c r="BO20" s="60">
        <v>-467385.53999999911</v>
      </c>
      <c r="BP20" s="60">
        <v>-467385.53999999911</v>
      </c>
      <c r="BQ20" s="60">
        <v>0</v>
      </c>
      <c r="BR20" s="60">
        <v>0</v>
      </c>
      <c r="BS20" s="60">
        <v>-75524228.899999961</v>
      </c>
      <c r="BT20" s="60">
        <v>-99332280.239999995</v>
      </c>
      <c r="BU20" s="60">
        <v>-52434272.07</v>
      </c>
      <c r="BV20" s="60">
        <v>-6624508.25</v>
      </c>
      <c r="BW20" s="60">
        <v>-41360.729999999996</v>
      </c>
      <c r="BX20" s="60">
        <v>-4230166.4800000004</v>
      </c>
      <c r="BY20" s="60">
        <v>-13351147.699999999</v>
      </c>
      <c r="BZ20" s="60">
        <v>100481468.91000001</v>
      </c>
      <c r="CA20" s="60">
        <v>8037.66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-1376635.15</v>
      </c>
      <c r="CJ20" s="60">
        <v>-1376635.15</v>
      </c>
      <c r="CK20" s="60">
        <v>0</v>
      </c>
      <c r="CL20" s="60">
        <v>60803559.249999732</v>
      </c>
    </row>
    <row r="21" spans="1:90" ht="12.75" customHeight="1">
      <c r="A21" s="43" t="s">
        <v>29</v>
      </c>
      <c r="B21" s="58">
        <v>1018</v>
      </c>
      <c r="C21" s="59" t="s">
        <v>376</v>
      </c>
      <c r="D21" s="60">
        <v>7983448.7900000019</v>
      </c>
      <c r="E21" s="60">
        <v>-7424614.870000001</v>
      </c>
      <c r="F21" s="60">
        <v>20381578</v>
      </c>
      <c r="G21" s="60">
        <v>-27806192.870000001</v>
      </c>
      <c r="H21" s="60">
        <v>0</v>
      </c>
      <c r="I21" s="60">
        <v>15269022.240000002</v>
      </c>
      <c r="J21" s="60">
        <v>5446105.4400000013</v>
      </c>
      <c r="K21" s="60">
        <v>-23195603.399999999</v>
      </c>
      <c r="L21" s="60">
        <v>28641708.84</v>
      </c>
      <c r="M21" s="60">
        <v>9822916.8000000007</v>
      </c>
      <c r="N21" s="60">
        <v>11984486.83</v>
      </c>
      <c r="O21" s="60">
        <v>-2161570.0300000003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12365.19</v>
      </c>
      <c r="AK21" s="60">
        <v>12365.19</v>
      </c>
      <c r="AL21" s="60">
        <v>0</v>
      </c>
      <c r="AM21" s="60">
        <v>126676.23000000001</v>
      </c>
      <c r="AN21" s="60">
        <v>273636.65000000002</v>
      </c>
      <c r="AO21" s="60">
        <v>-146960.42000000001</v>
      </c>
      <c r="AP21" s="60">
        <v>0</v>
      </c>
      <c r="AQ21" s="60">
        <v>0</v>
      </c>
      <c r="AR21" s="60">
        <v>0</v>
      </c>
      <c r="AS21" s="60">
        <v>7687887.52999999</v>
      </c>
      <c r="AT21" s="60">
        <v>-4607550.32</v>
      </c>
      <c r="AU21" s="60">
        <v>-6281909.3300000001</v>
      </c>
      <c r="AV21" s="60">
        <v>1674359.0100000002</v>
      </c>
      <c r="AW21" s="60">
        <v>18258972.36999999</v>
      </c>
      <c r="AX21" s="60">
        <v>44768891.649999991</v>
      </c>
      <c r="AY21" s="60">
        <v>16662950.229999997</v>
      </c>
      <c r="AZ21" s="60">
        <v>-19125995.010000002</v>
      </c>
      <c r="BA21" s="60">
        <v>40600707.689999998</v>
      </c>
      <c r="BB21" s="60">
        <v>0</v>
      </c>
      <c r="BC21" s="60">
        <v>-4811762.45</v>
      </c>
      <c r="BD21" s="60">
        <v>28105941.419999998</v>
      </c>
      <c r="BE21" s="60">
        <v>-26509919.280000001</v>
      </c>
      <c r="BF21" s="60">
        <v>-13659211.120000001</v>
      </c>
      <c r="BG21" s="60">
        <v>7369780.6599999992</v>
      </c>
      <c r="BH21" s="60">
        <v>-23856303.740000002</v>
      </c>
      <c r="BI21" s="60">
        <v>0</v>
      </c>
      <c r="BJ21" s="60">
        <v>2827311.96</v>
      </c>
      <c r="BK21" s="60">
        <v>-12850708.16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-5963534.5199999996</v>
      </c>
      <c r="BT21" s="60">
        <v>-4430606.1399999997</v>
      </c>
      <c r="BU21" s="60">
        <v>-2146460.6</v>
      </c>
      <c r="BV21" s="60">
        <v>-807345.47</v>
      </c>
      <c r="BW21" s="60">
        <v>0</v>
      </c>
      <c r="BX21" s="60">
        <v>-22594.57</v>
      </c>
      <c r="BY21" s="60">
        <v>-48456.34</v>
      </c>
      <c r="BZ21" s="60">
        <v>1491928.6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15671336.319999993</v>
      </c>
    </row>
    <row r="22" spans="1:90" ht="12.75" customHeight="1">
      <c r="A22" s="43" t="s">
        <v>31</v>
      </c>
      <c r="B22" s="58">
        <v>1020</v>
      </c>
      <c r="C22" s="59" t="s">
        <v>376</v>
      </c>
      <c r="D22" s="60">
        <v>212962417.70623308</v>
      </c>
      <c r="E22" s="60">
        <v>177420446.35999966</v>
      </c>
      <c r="F22" s="60">
        <v>5768328900.1999998</v>
      </c>
      <c r="G22" s="60">
        <v>-5590908453.8400002</v>
      </c>
      <c r="H22" s="60">
        <v>0</v>
      </c>
      <c r="I22" s="60">
        <v>-32637834.290003777</v>
      </c>
      <c r="J22" s="60">
        <v>-2727836140.5800009</v>
      </c>
      <c r="K22" s="60">
        <v>-11167536212.600002</v>
      </c>
      <c r="L22" s="60">
        <v>8439700072.0200014</v>
      </c>
      <c r="M22" s="60">
        <v>2695198306.2899971</v>
      </c>
      <c r="N22" s="60">
        <v>10927373564.279999</v>
      </c>
      <c r="O22" s="60">
        <v>-8232175257.9900017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62400324.676237203</v>
      </c>
      <c r="AA22" s="60">
        <v>54919332.505308539</v>
      </c>
      <c r="AB22" s="60">
        <v>0</v>
      </c>
      <c r="AC22" s="60">
        <v>4570458.38260209</v>
      </c>
      <c r="AD22" s="60">
        <v>2122279.572663852</v>
      </c>
      <c r="AE22" s="60">
        <v>767016.88273476297</v>
      </c>
      <c r="AF22" s="60">
        <v>0</v>
      </c>
      <c r="AG22" s="60">
        <v>17980.32308959281</v>
      </c>
      <c r="AH22" s="60">
        <v>0</v>
      </c>
      <c r="AI22" s="60">
        <v>3257.0098383724508</v>
      </c>
      <c r="AJ22" s="60">
        <v>0</v>
      </c>
      <c r="AK22" s="60">
        <v>0</v>
      </c>
      <c r="AL22" s="60">
        <v>0</v>
      </c>
      <c r="AM22" s="60">
        <v>5779480.9599999934</v>
      </c>
      <c r="AN22" s="60">
        <v>134395260</v>
      </c>
      <c r="AO22" s="60">
        <v>-131207911.54000001</v>
      </c>
      <c r="AP22" s="60">
        <v>0</v>
      </c>
      <c r="AQ22" s="60">
        <v>0</v>
      </c>
      <c r="AR22" s="60">
        <v>2592132.5</v>
      </c>
      <c r="AS22" s="60">
        <v>101959498.93694368</v>
      </c>
      <c r="AT22" s="60">
        <v>-63853374.019999981</v>
      </c>
      <c r="AU22" s="60">
        <v>-1476231765.4100001</v>
      </c>
      <c r="AV22" s="60">
        <v>1412378391.3900001</v>
      </c>
      <c r="AW22" s="60">
        <v>-14668507.409999371</v>
      </c>
      <c r="AX22" s="60">
        <v>85381491.75</v>
      </c>
      <c r="AY22" s="60">
        <v>-3121308642.9100003</v>
      </c>
      <c r="AZ22" s="60">
        <v>-2114675088.8199999</v>
      </c>
      <c r="BA22" s="60">
        <v>-1738295318.7800002</v>
      </c>
      <c r="BB22" s="60">
        <v>0</v>
      </c>
      <c r="BC22" s="60">
        <v>731661764.69000006</v>
      </c>
      <c r="BD22" s="60">
        <v>3206690134.6600003</v>
      </c>
      <c r="BE22" s="60">
        <v>-100049999.15999937</v>
      </c>
      <c r="BF22" s="60">
        <v>3005360229.71</v>
      </c>
      <c r="BG22" s="60">
        <v>2034690381.0799999</v>
      </c>
      <c r="BH22" s="60">
        <v>1675152301.5999999</v>
      </c>
      <c r="BI22" s="60">
        <v>0</v>
      </c>
      <c r="BJ22" s="60">
        <v>-704482452.97000003</v>
      </c>
      <c r="BK22" s="60">
        <v>-3105410228.8699994</v>
      </c>
      <c r="BL22" s="60">
        <v>0</v>
      </c>
      <c r="BM22" s="60">
        <v>0</v>
      </c>
      <c r="BN22" s="60">
        <v>0</v>
      </c>
      <c r="BO22" s="60">
        <v>-3708509.8199999956</v>
      </c>
      <c r="BP22" s="60">
        <v>-3708509.8199999956</v>
      </c>
      <c r="BQ22" s="60">
        <v>0</v>
      </c>
      <c r="BR22" s="60">
        <v>0</v>
      </c>
      <c r="BS22" s="60">
        <v>184189890.18694302</v>
      </c>
      <c r="BT22" s="60">
        <v>-224332838.73000002</v>
      </c>
      <c r="BU22" s="60">
        <v>-71212460.625039011</v>
      </c>
      <c r="BV22" s="60">
        <v>-2801332.7087387377</v>
      </c>
      <c r="BW22" s="60">
        <v>0</v>
      </c>
      <c r="BX22" s="60">
        <v>-5418422.655171169</v>
      </c>
      <c r="BY22" s="60">
        <v>-5726165.0841081059</v>
      </c>
      <c r="BZ22" s="60">
        <v>501376538.71000004</v>
      </c>
      <c r="CA22" s="60">
        <v>-7695428.7199999997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314921916.64317679</v>
      </c>
    </row>
    <row r="23" spans="1:90" ht="12.75" customHeight="1">
      <c r="A23" s="43" t="s">
        <v>33</v>
      </c>
      <c r="B23" s="58">
        <v>1022</v>
      </c>
      <c r="C23" s="59" t="s">
        <v>376</v>
      </c>
      <c r="D23" s="60">
        <v>457708884.09000015</v>
      </c>
      <c r="E23" s="60">
        <v>347875375.31999999</v>
      </c>
      <c r="F23" s="60">
        <v>571379987.36000001</v>
      </c>
      <c r="G23" s="60">
        <v>-223504612.04000002</v>
      </c>
      <c r="H23" s="60">
        <v>0</v>
      </c>
      <c r="I23" s="60">
        <v>-52668964.189999864</v>
      </c>
      <c r="J23" s="60">
        <v>-53750876.889999866</v>
      </c>
      <c r="K23" s="60">
        <v>-637304867.90999997</v>
      </c>
      <c r="L23" s="60">
        <v>583553991.0200001</v>
      </c>
      <c r="M23" s="60">
        <v>1081912.700000003</v>
      </c>
      <c r="N23" s="60">
        <v>93797085.370000005</v>
      </c>
      <c r="O23" s="60">
        <v>-92715172.670000002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156622150.55000001</v>
      </c>
      <c r="AA23" s="60">
        <v>123421564.75</v>
      </c>
      <c r="AB23" s="60">
        <v>12569066.779999999</v>
      </c>
      <c r="AC23" s="60">
        <v>5267487.66</v>
      </c>
      <c r="AD23" s="60">
        <v>9411263.9199999999</v>
      </c>
      <c r="AE23" s="60">
        <v>93667.83</v>
      </c>
      <c r="AF23" s="60">
        <v>5553729.620000001</v>
      </c>
      <c r="AG23" s="60">
        <v>305369.99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5880322.4100000011</v>
      </c>
      <c r="AN23" s="60">
        <v>6155113.3000000007</v>
      </c>
      <c r="AO23" s="60">
        <v>581391.08000000007</v>
      </c>
      <c r="AP23" s="60">
        <v>0</v>
      </c>
      <c r="AQ23" s="60">
        <v>0</v>
      </c>
      <c r="AR23" s="60">
        <v>-856181.97</v>
      </c>
      <c r="AS23" s="60">
        <v>-580988094.04999995</v>
      </c>
      <c r="AT23" s="60">
        <v>-237155226.25</v>
      </c>
      <c r="AU23" s="60">
        <v>-292122114.38999999</v>
      </c>
      <c r="AV23" s="60">
        <v>54966888.139999986</v>
      </c>
      <c r="AW23" s="60">
        <v>-71714580.700000018</v>
      </c>
      <c r="AX23" s="60">
        <v>-86375006.450000048</v>
      </c>
      <c r="AY23" s="60">
        <v>-451228948.12</v>
      </c>
      <c r="AZ23" s="60">
        <v>-290075007.99000001</v>
      </c>
      <c r="BA23" s="60">
        <v>-161153940.13</v>
      </c>
      <c r="BB23" s="60">
        <v>0</v>
      </c>
      <c r="BC23" s="60">
        <v>0</v>
      </c>
      <c r="BD23" s="60">
        <v>364853941.66999996</v>
      </c>
      <c r="BE23" s="60">
        <v>14660425.75000003</v>
      </c>
      <c r="BF23" s="60">
        <v>166006668.81</v>
      </c>
      <c r="BG23" s="60">
        <v>96977992.139999986</v>
      </c>
      <c r="BH23" s="60">
        <v>69028676.670000002</v>
      </c>
      <c r="BI23" s="60">
        <v>0</v>
      </c>
      <c r="BJ23" s="60">
        <v>0</v>
      </c>
      <c r="BK23" s="60">
        <v>-151346243.05999997</v>
      </c>
      <c r="BL23" s="60">
        <v>0</v>
      </c>
      <c r="BM23" s="60">
        <v>0</v>
      </c>
      <c r="BN23" s="60">
        <v>0</v>
      </c>
      <c r="BO23" s="60">
        <v>-7284059.7799999975</v>
      </c>
      <c r="BP23" s="60">
        <v>-7284059.7799999975</v>
      </c>
      <c r="BQ23" s="60">
        <v>0</v>
      </c>
      <c r="BR23" s="60">
        <v>0</v>
      </c>
      <c r="BS23" s="60">
        <v>-254280293.54000002</v>
      </c>
      <c r="BT23" s="60">
        <v>-111489387.27000001</v>
      </c>
      <c r="BU23" s="60">
        <v>-110925619.35000001</v>
      </c>
      <c r="BV23" s="60">
        <v>-2700364.66</v>
      </c>
      <c r="BW23" s="60">
        <v>0</v>
      </c>
      <c r="BX23" s="60">
        <v>-11822196.060000001</v>
      </c>
      <c r="BY23" s="60">
        <v>-28441395.630000003</v>
      </c>
      <c r="BZ23" s="60">
        <v>13571299.700000001</v>
      </c>
      <c r="CA23" s="60">
        <v>-2472630.27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-10553933.779999999</v>
      </c>
      <c r="CJ23" s="60">
        <v>-10553933.779999999</v>
      </c>
      <c r="CK23" s="60">
        <v>0</v>
      </c>
      <c r="CL23" s="60">
        <v>-123279209.9599998</v>
      </c>
    </row>
    <row r="24" spans="1:90" ht="12.75" customHeight="1">
      <c r="A24" s="43" t="s">
        <v>35</v>
      </c>
      <c r="B24" s="58">
        <v>1025</v>
      </c>
      <c r="C24" s="59" t="s">
        <v>376</v>
      </c>
      <c r="D24" s="60">
        <v>60330157.379999973</v>
      </c>
      <c r="E24" s="60">
        <v>97897804.359999955</v>
      </c>
      <c r="F24" s="60">
        <v>342049939.58999997</v>
      </c>
      <c r="G24" s="60">
        <v>-244152135.23000002</v>
      </c>
      <c r="H24" s="60">
        <v>0</v>
      </c>
      <c r="I24" s="60">
        <v>-59963299.609999985</v>
      </c>
      <c r="J24" s="60">
        <v>-71894347.879999936</v>
      </c>
      <c r="K24" s="60">
        <v>-409720594.94999999</v>
      </c>
      <c r="L24" s="60">
        <v>337826247.07000005</v>
      </c>
      <c r="M24" s="60">
        <v>11931048.269999951</v>
      </c>
      <c r="N24" s="60">
        <v>254848801.73999998</v>
      </c>
      <c r="O24" s="60">
        <v>-242917753.47000003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22289640.84</v>
      </c>
      <c r="AA24" s="60">
        <v>17306745.780000001</v>
      </c>
      <c r="AB24" s="60">
        <v>0</v>
      </c>
      <c r="AC24" s="60">
        <v>4982895.0599999996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106011.78999999975</v>
      </c>
      <c r="AN24" s="60">
        <v>-2203795.87</v>
      </c>
      <c r="AO24" s="60">
        <v>2006863.67</v>
      </c>
      <c r="AP24" s="60">
        <v>0</v>
      </c>
      <c r="AQ24" s="60">
        <v>0</v>
      </c>
      <c r="AR24" s="60">
        <v>302943.98999999993</v>
      </c>
      <c r="AS24" s="60">
        <v>58826978.379999965</v>
      </c>
      <c r="AT24" s="60">
        <v>-27794959.140000001</v>
      </c>
      <c r="AU24" s="60">
        <v>-153475584.19</v>
      </c>
      <c r="AV24" s="60">
        <v>125680625.05</v>
      </c>
      <c r="AW24" s="60">
        <v>96205932.419999957</v>
      </c>
      <c r="AX24" s="60">
        <v>225853863.71999997</v>
      </c>
      <c r="AY24" s="60">
        <v>-20021913.340000033</v>
      </c>
      <c r="AZ24" s="60">
        <v>-74206820.370000005</v>
      </c>
      <c r="BA24" s="60">
        <v>-99433184.710000023</v>
      </c>
      <c r="BB24" s="60">
        <v>0</v>
      </c>
      <c r="BC24" s="60">
        <v>153618091.74000001</v>
      </c>
      <c r="BD24" s="60">
        <v>245875777.06</v>
      </c>
      <c r="BE24" s="60">
        <v>-129647931.30000001</v>
      </c>
      <c r="BF24" s="60">
        <v>95462255.560000002</v>
      </c>
      <c r="BG24" s="60">
        <v>62035825.370000005</v>
      </c>
      <c r="BH24" s="60">
        <v>69014303.939999998</v>
      </c>
      <c r="BI24" s="60">
        <v>0</v>
      </c>
      <c r="BJ24" s="60">
        <v>-35587873.75</v>
      </c>
      <c r="BK24" s="60">
        <v>-225110186.86000001</v>
      </c>
      <c r="BL24" s="60">
        <v>0</v>
      </c>
      <c r="BM24" s="60">
        <v>0</v>
      </c>
      <c r="BN24" s="60">
        <v>0</v>
      </c>
      <c r="BO24" s="60">
        <v>-4919887.91</v>
      </c>
      <c r="BP24" s="60">
        <v>-4919887.91</v>
      </c>
      <c r="BQ24" s="60">
        <v>0</v>
      </c>
      <c r="BR24" s="60">
        <v>0</v>
      </c>
      <c r="BS24" s="60">
        <v>-4664106.9899999946</v>
      </c>
      <c r="BT24" s="60">
        <v>-41398638.869999997</v>
      </c>
      <c r="BU24" s="60">
        <v>-7267066</v>
      </c>
      <c r="BV24" s="60">
        <v>-1046074.47</v>
      </c>
      <c r="BW24" s="60">
        <v>0</v>
      </c>
      <c r="BX24" s="60">
        <v>-800605.91</v>
      </c>
      <c r="BY24" s="60">
        <v>-1622128.74</v>
      </c>
      <c r="BZ24" s="60">
        <v>47481851.57</v>
      </c>
      <c r="CA24" s="60">
        <v>-11444.570000000002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119157135.75999993</v>
      </c>
    </row>
    <row r="25" spans="1:90" ht="12.75" customHeight="1">
      <c r="A25" s="43" t="s">
        <v>37</v>
      </c>
      <c r="B25" s="58">
        <v>1027</v>
      </c>
      <c r="C25" s="59" t="s">
        <v>376</v>
      </c>
      <c r="D25" s="60">
        <v>10538891.77999999</v>
      </c>
      <c r="E25" s="60">
        <v>-978870.34999999776</v>
      </c>
      <c r="F25" s="60">
        <v>18635038.82</v>
      </c>
      <c r="G25" s="60">
        <v>-19613909.169999998</v>
      </c>
      <c r="H25" s="60">
        <v>0</v>
      </c>
      <c r="I25" s="60">
        <v>11525511.059999987</v>
      </c>
      <c r="J25" s="60">
        <v>31365798.770000003</v>
      </c>
      <c r="K25" s="60">
        <v>-63912120.909999989</v>
      </c>
      <c r="L25" s="60">
        <v>95277919.679999992</v>
      </c>
      <c r="M25" s="60">
        <v>-19840287.710000016</v>
      </c>
      <c r="N25" s="60">
        <v>39860618.299999982</v>
      </c>
      <c r="O25" s="60">
        <v>-59700906.009999998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-7748.9299999998184</v>
      </c>
      <c r="AN25" s="60">
        <v>293713.03000000014</v>
      </c>
      <c r="AO25" s="60">
        <v>9107.210000000021</v>
      </c>
      <c r="AP25" s="60">
        <v>0</v>
      </c>
      <c r="AQ25" s="60">
        <v>0</v>
      </c>
      <c r="AR25" s="60">
        <v>-310569.17</v>
      </c>
      <c r="AS25" s="60">
        <v>-28763261.318978939</v>
      </c>
      <c r="AT25" s="60">
        <v>-13454495.881552003</v>
      </c>
      <c r="AU25" s="60">
        <v>-34104709.060000002</v>
      </c>
      <c r="AV25" s="60">
        <v>20650213.178447999</v>
      </c>
      <c r="AW25" s="60">
        <v>538356.3545900099</v>
      </c>
      <c r="AX25" s="60">
        <v>1235081.706400007</v>
      </c>
      <c r="AY25" s="60">
        <v>-20118198.583599996</v>
      </c>
      <c r="AZ25" s="60">
        <v>-15520400.193599995</v>
      </c>
      <c r="BA25" s="60">
        <v>-8967158.0300000012</v>
      </c>
      <c r="BB25" s="60">
        <v>0</v>
      </c>
      <c r="BC25" s="60">
        <v>4369359.6400000006</v>
      </c>
      <c r="BD25" s="60">
        <v>21353280.290000003</v>
      </c>
      <c r="BE25" s="60">
        <v>-696725.35180999711</v>
      </c>
      <c r="BF25" s="60">
        <v>12291171.988190003</v>
      </c>
      <c r="BG25" s="60">
        <v>9256875.7281900011</v>
      </c>
      <c r="BH25" s="60">
        <v>5703747.4200000009</v>
      </c>
      <c r="BI25" s="60">
        <v>0</v>
      </c>
      <c r="BJ25" s="60">
        <v>-2669451.1600000006</v>
      </c>
      <c r="BK25" s="60">
        <v>-12987897.34</v>
      </c>
      <c r="BL25" s="60">
        <v>0</v>
      </c>
      <c r="BM25" s="60">
        <v>0</v>
      </c>
      <c r="BN25" s="60">
        <v>0</v>
      </c>
      <c r="BO25" s="60">
        <v>-541777.2999999997</v>
      </c>
      <c r="BP25" s="60">
        <v>-541777.2999999997</v>
      </c>
      <c r="BQ25" s="60">
        <v>0</v>
      </c>
      <c r="BR25" s="60">
        <v>0</v>
      </c>
      <c r="BS25" s="60">
        <v>-15305344.492016947</v>
      </c>
      <c r="BT25" s="60">
        <v>-11848586.069999997</v>
      </c>
      <c r="BU25" s="60">
        <v>-5378817.5896935919</v>
      </c>
      <c r="BV25" s="60">
        <v>-1780843.3491723572</v>
      </c>
      <c r="BW25" s="60">
        <v>0</v>
      </c>
      <c r="BX25" s="60">
        <v>-3688383.7986864666</v>
      </c>
      <c r="BY25" s="60">
        <v>-408321.51446453086</v>
      </c>
      <c r="BZ25" s="60">
        <v>7871009.0399999972</v>
      </c>
      <c r="CA25" s="60">
        <v>-71401.210000000006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-18224369.538978949</v>
      </c>
    </row>
    <row r="26" spans="1:90" ht="12.75" customHeight="1">
      <c r="A26" s="43" t="s">
        <v>39</v>
      </c>
      <c r="B26" s="58">
        <v>1028</v>
      </c>
      <c r="C26" s="59" t="s">
        <v>376</v>
      </c>
      <c r="D26" s="60">
        <v>207754136.42000026</v>
      </c>
      <c r="E26" s="60">
        <v>166305900.16999996</v>
      </c>
      <c r="F26" s="60">
        <v>867692600.31999993</v>
      </c>
      <c r="G26" s="60">
        <v>-701386700.14999998</v>
      </c>
      <c r="H26" s="60">
        <v>0</v>
      </c>
      <c r="I26" s="60">
        <v>-20179810.789999723</v>
      </c>
      <c r="J26" s="60">
        <v>43257490.210000277</v>
      </c>
      <c r="K26" s="60">
        <v>-1387075975.1899998</v>
      </c>
      <c r="L26" s="60">
        <v>1430333465.4000001</v>
      </c>
      <c r="M26" s="60">
        <v>-63437301</v>
      </c>
      <c r="N26" s="60">
        <v>1108654298.1200001</v>
      </c>
      <c r="O26" s="60">
        <v>-1172091599.1200001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56708343.420000002</v>
      </c>
      <c r="AA26" s="60">
        <v>56915944.68</v>
      </c>
      <c r="AB26" s="60">
        <v>0</v>
      </c>
      <c r="AC26" s="60">
        <v>-510324.9800000001</v>
      </c>
      <c r="AD26" s="60">
        <v>0</v>
      </c>
      <c r="AE26" s="60">
        <v>0</v>
      </c>
      <c r="AF26" s="60">
        <v>0</v>
      </c>
      <c r="AG26" s="60">
        <v>302723.71999999997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4919703.6199999992</v>
      </c>
      <c r="AN26" s="60">
        <v>9708559.3899999987</v>
      </c>
      <c r="AO26" s="60">
        <v>-4774448.3999999994</v>
      </c>
      <c r="AP26" s="60">
        <v>0</v>
      </c>
      <c r="AQ26" s="60">
        <v>0</v>
      </c>
      <c r="AR26" s="60">
        <v>-14407.37</v>
      </c>
      <c r="AS26" s="60">
        <v>-106803646.47000051</v>
      </c>
      <c r="AT26" s="60">
        <v>-64400933.25</v>
      </c>
      <c r="AU26" s="60">
        <v>-455230826.91000003</v>
      </c>
      <c r="AV26" s="60">
        <v>390829893.66000003</v>
      </c>
      <c r="AW26" s="60">
        <v>-26609712.740000486</v>
      </c>
      <c r="AX26" s="60">
        <v>-82001882.460000277</v>
      </c>
      <c r="AY26" s="60">
        <v>-1354753409.3300002</v>
      </c>
      <c r="AZ26" s="60">
        <v>-1285285291.3500001</v>
      </c>
      <c r="BA26" s="60">
        <v>-69468117.980000004</v>
      </c>
      <c r="BB26" s="60">
        <v>0</v>
      </c>
      <c r="BC26" s="60">
        <v>0</v>
      </c>
      <c r="BD26" s="60">
        <v>1272751526.8699999</v>
      </c>
      <c r="BE26" s="60">
        <v>55392169.71999979</v>
      </c>
      <c r="BF26" s="60">
        <v>1181355400.4199998</v>
      </c>
      <c r="BG26" s="60">
        <v>1127930231.3199999</v>
      </c>
      <c r="BH26" s="60">
        <v>53425169.099999994</v>
      </c>
      <c r="BI26" s="60">
        <v>0</v>
      </c>
      <c r="BJ26" s="60">
        <v>0</v>
      </c>
      <c r="BK26" s="60">
        <v>-1125963230.7</v>
      </c>
      <c r="BL26" s="60">
        <v>0</v>
      </c>
      <c r="BM26" s="60">
        <v>0</v>
      </c>
      <c r="BN26" s="60">
        <v>0</v>
      </c>
      <c r="BO26" s="60">
        <v>-14278417.950000003</v>
      </c>
      <c r="BP26" s="60">
        <v>-14278417.950000003</v>
      </c>
      <c r="BQ26" s="60">
        <v>0</v>
      </c>
      <c r="BR26" s="60">
        <v>0</v>
      </c>
      <c r="BS26" s="60">
        <v>-549409.87000002025</v>
      </c>
      <c r="BT26" s="60">
        <v>-150573706.94</v>
      </c>
      <c r="BU26" s="60">
        <v>-28162788.009999998</v>
      </c>
      <c r="BV26" s="60">
        <v>-5289135.71</v>
      </c>
      <c r="BW26" s="60">
        <v>0</v>
      </c>
      <c r="BX26" s="60">
        <v>-2222471.41</v>
      </c>
      <c r="BY26" s="60">
        <v>-4515705.49</v>
      </c>
      <c r="BZ26" s="60">
        <v>191062710.54999998</v>
      </c>
      <c r="CA26" s="60">
        <v>-848312.86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-965172.65999999992</v>
      </c>
      <c r="CJ26" s="60">
        <v>-965172.65999999992</v>
      </c>
      <c r="CK26" s="60">
        <v>0</v>
      </c>
      <c r="CL26" s="60">
        <v>100950489.94999975</v>
      </c>
    </row>
    <row r="27" spans="1:90" ht="12.75" customHeight="1">
      <c r="A27" s="43" t="s">
        <v>41</v>
      </c>
      <c r="B27" s="58">
        <v>1030</v>
      </c>
      <c r="C27" s="59" t="s">
        <v>376</v>
      </c>
      <c r="D27" s="60">
        <v>981948729.10000014</v>
      </c>
      <c r="E27" s="60">
        <v>745265788.11000001</v>
      </c>
      <c r="F27" s="60">
        <v>961275005.46000004</v>
      </c>
      <c r="G27" s="60">
        <v>-216009217.34999999</v>
      </c>
      <c r="H27" s="60">
        <v>0</v>
      </c>
      <c r="I27" s="60">
        <v>-269805663.50999993</v>
      </c>
      <c r="J27" s="60">
        <v>-195752406.61999989</v>
      </c>
      <c r="K27" s="60">
        <v>-1697235109.27</v>
      </c>
      <c r="L27" s="60">
        <v>1501482702.6500001</v>
      </c>
      <c r="M27" s="60">
        <v>-74053256.890000045</v>
      </c>
      <c r="N27" s="60">
        <v>237502847.89999998</v>
      </c>
      <c r="O27" s="60">
        <v>-311556104.79000002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501839205.30000007</v>
      </c>
      <c r="AA27" s="60">
        <v>141651059.26999998</v>
      </c>
      <c r="AB27" s="60">
        <v>19926476.339999996</v>
      </c>
      <c r="AC27" s="60">
        <v>340261669.69000006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4649399.1999999993</v>
      </c>
      <c r="AN27" s="60">
        <v>8657508.5199999996</v>
      </c>
      <c r="AO27" s="60">
        <v>-4440027.75</v>
      </c>
      <c r="AP27" s="60">
        <v>0</v>
      </c>
      <c r="AQ27" s="60">
        <v>0</v>
      </c>
      <c r="AR27" s="60">
        <v>431918.42999999993</v>
      </c>
      <c r="AS27" s="60">
        <v>-358902760.52999997</v>
      </c>
      <c r="AT27" s="60">
        <v>-77482397.50999999</v>
      </c>
      <c r="AU27" s="60">
        <v>-107305548.88999999</v>
      </c>
      <c r="AV27" s="60">
        <v>29823151.379999999</v>
      </c>
      <c r="AW27" s="60">
        <v>-111874701.53999996</v>
      </c>
      <c r="AX27" s="60">
        <v>-147667978.65999997</v>
      </c>
      <c r="AY27" s="60">
        <v>-381207822.72999996</v>
      </c>
      <c r="AZ27" s="60">
        <v>-355650904.85999995</v>
      </c>
      <c r="BA27" s="60">
        <v>-25556917.870000001</v>
      </c>
      <c r="BB27" s="60">
        <v>0</v>
      </c>
      <c r="BC27" s="60">
        <v>0</v>
      </c>
      <c r="BD27" s="60">
        <v>233539844.06999999</v>
      </c>
      <c r="BE27" s="60">
        <v>35793277.120000005</v>
      </c>
      <c r="BF27" s="60">
        <v>171892551.25</v>
      </c>
      <c r="BG27" s="60">
        <v>171646037.93000001</v>
      </c>
      <c r="BH27" s="60">
        <v>246513.32</v>
      </c>
      <c r="BI27" s="60">
        <v>0</v>
      </c>
      <c r="BJ27" s="60">
        <v>0</v>
      </c>
      <c r="BK27" s="60">
        <v>-136099274.13</v>
      </c>
      <c r="BL27" s="60">
        <v>0</v>
      </c>
      <c r="BM27" s="60">
        <v>0</v>
      </c>
      <c r="BN27" s="60">
        <v>0</v>
      </c>
      <c r="BO27" s="60">
        <v>-17689055.509999998</v>
      </c>
      <c r="BP27" s="60">
        <v>-17689055.509999998</v>
      </c>
      <c r="BQ27" s="60">
        <v>0</v>
      </c>
      <c r="BR27" s="60">
        <v>0</v>
      </c>
      <c r="BS27" s="60">
        <v>-151014953.11000001</v>
      </c>
      <c r="BT27" s="60">
        <v>-133312405.66999999</v>
      </c>
      <c r="BU27" s="60">
        <v>-27979244.020000003</v>
      </c>
      <c r="BV27" s="60">
        <v>-5261114.7699999996</v>
      </c>
      <c r="BW27" s="60">
        <v>0</v>
      </c>
      <c r="BX27" s="60">
        <v>-4970124.45</v>
      </c>
      <c r="BY27" s="60">
        <v>-3077155.11</v>
      </c>
      <c r="BZ27" s="60">
        <v>23585090.91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-841652.86</v>
      </c>
      <c r="CJ27" s="60">
        <v>-841652.86</v>
      </c>
      <c r="CK27" s="60">
        <v>0</v>
      </c>
      <c r="CL27" s="60">
        <v>623045968.57000017</v>
      </c>
    </row>
    <row r="28" spans="1:90" ht="12.75" customHeight="1">
      <c r="A28" s="43" t="s">
        <v>43</v>
      </c>
      <c r="B28" s="58">
        <v>1031</v>
      </c>
      <c r="C28" s="59" t="s">
        <v>376</v>
      </c>
      <c r="D28" s="60">
        <v>3884084.3299999996</v>
      </c>
      <c r="E28" s="60">
        <v>4099551.9899999984</v>
      </c>
      <c r="F28" s="60">
        <v>17288753.579999998</v>
      </c>
      <c r="G28" s="60">
        <v>-13189201.59</v>
      </c>
      <c r="H28" s="60">
        <v>0</v>
      </c>
      <c r="I28" s="60">
        <v>-2216485.1199999992</v>
      </c>
      <c r="J28" s="60">
        <v>-3722077.5599999987</v>
      </c>
      <c r="K28" s="60">
        <v>-21423598.279999997</v>
      </c>
      <c r="L28" s="60">
        <v>17701520.719999999</v>
      </c>
      <c r="M28" s="60">
        <v>1505592.4399999995</v>
      </c>
      <c r="N28" s="60">
        <v>15959091.57</v>
      </c>
      <c r="O28" s="60">
        <v>-14453499.130000001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1979642.45</v>
      </c>
      <c r="AA28" s="60">
        <v>909390.14999999991</v>
      </c>
      <c r="AB28" s="60">
        <v>0</v>
      </c>
      <c r="AC28" s="60">
        <v>0</v>
      </c>
      <c r="AD28" s="60">
        <v>1070252.3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21375.010000000184</v>
      </c>
      <c r="AN28" s="60">
        <v>603859.53000000014</v>
      </c>
      <c r="AO28" s="60">
        <v>-533387.43999999994</v>
      </c>
      <c r="AP28" s="60">
        <v>0</v>
      </c>
      <c r="AQ28" s="60">
        <v>0</v>
      </c>
      <c r="AR28" s="60">
        <v>-49097.080000000016</v>
      </c>
      <c r="AS28" s="60">
        <v>-9275181.9099999908</v>
      </c>
      <c r="AT28" s="60">
        <v>-1900425.0199999996</v>
      </c>
      <c r="AU28" s="60">
        <v>-7072478.2599999998</v>
      </c>
      <c r="AV28" s="60">
        <v>5172053.24</v>
      </c>
      <c r="AW28" s="60">
        <v>555692.49000000954</v>
      </c>
      <c r="AX28" s="60">
        <v>-3383839.0399999991</v>
      </c>
      <c r="AY28" s="60">
        <v>-47399610.609999992</v>
      </c>
      <c r="AZ28" s="60">
        <v>-77534386.109999999</v>
      </c>
      <c r="BA28" s="60">
        <v>-7968502.5800000001</v>
      </c>
      <c r="BB28" s="60">
        <v>0</v>
      </c>
      <c r="BC28" s="60">
        <v>38103278.080000006</v>
      </c>
      <c r="BD28" s="60">
        <v>44015771.569999993</v>
      </c>
      <c r="BE28" s="60">
        <v>3939531.5300000086</v>
      </c>
      <c r="BF28" s="60">
        <v>42454815.13000001</v>
      </c>
      <c r="BG28" s="60">
        <v>70257347.070000008</v>
      </c>
      <c r="BH28" s="60">
        <v>6286442.1399999997</v>
      </c>
      <c r="BI28" s="60">
        <v>0</v>
      </c>
      <c r="BJ28" s="60">
        <v>-34088974.079999998</v>
      </c>
      <c r="BK28" s="60">
        <v>-38515283.600000001</v>
      </c>
      <c r="BL28" s="60">
        <v>0</v>
      </c>
      <c r="BM28" s="60">
        <v>0</v>
      </c>
      <c r="BN28" s="60">
        <v>0</v>
      </c>
      <c r="BO28" s="60">
        <v>-406648.80999999994</v>
      </c>
      <c r="BP28" s="60">
        <v>-406648.80999999994</v>
      </c>
      <c r="BQ28" s="60">
        <v>0</v>
      </c>
      <c r="BR28" s="60">
        <v>0</v>
      </c>
      <c r="BS28" s="60">
        <v>-7523800.5700000003</v>
      </c>
      <c r="BT28" s="60">
        <v>-2931295.28</v>
      </c>
      <c r="BU28" s="60">
        <v>-4655938.41</v>
      </c>
      <c r="BV28" s="60">
        <v>-1405036.51</v>
      </c>
      <c r="BW28" s="60">
        <v>0</v>
      </c>
      <c r="BX28" s="60">
        <v>-22885.84</v>
      </c>
      <c r="BY28" s="60">
        <v>-885561.3</v>
      </c>
      <c r="BZ28" s="60">
        <v>2376916.77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-5391097.5799999908</v>
      </c>
    </row>
    <row r="29" spans="1:90" ht="12.75" customHeight="1">
      <c r="A29" s="43" t="s">
        <v>45</v>
      </c>
      <c r="B29" s="58">
        <v>1032</v>
      </c>
      <c r="C29" s="59" t="s">
        <v>376</v>
      </c>
      <c r="D29" s="60">
        <v>374891627.22368646</v>
      </c>
      <c r="E29" s="60">
        <v>231595590.66999936</v>
      </c>
      <c r="F29" s="60">
        <v>1572307354.0299997</v>
      </c>
      <c r="G29" s="60">
        <v>-1340711763.3600004</v>
      </c>
      <c r="H29" s="60">
        <v>0</v>
      </c>
      <c r="I29" s="60">
        <v>54942179.749999762</v>
      </c>
      <c r="J29" s="60">
        <v>-357936723.85000038</v>
      </c>
      <c r="K29" s="60">
        <v>-2952407680.4499998</v>
      </c>
      <c r="L29" s="60">
        <v>2594470956.5999994</v>
      </c>
      <c r="M29" s="60">
        <v>412878903.60000014</v>
      </c>
      <c r="N29" s="60">
        <v>2150700419.0900002</v>
      </c>
      <c r="O29" s="60">
        <v>-1737821515.49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85126165.033687323</v>
      </c>
      <c r="AA29" s="60">
        <v>85126165.033687323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906231.49999999744</v>
      </c>
      <c r="AK29" s="60">
        <v>906231.49999999744</v>
      </c>
      <c r="AL29" s="60">
        <v>0</v>
      </c>
      <c r="AM29" s="60">
        <v>2321460.2699999907</v>
      </c>
      <c r="AN29" s="60">
        <v>16100300.899999987</v>
      </c>
      <c r="AO29" s="60">
        <v>-13234084.639999997</v>
      </c>
      <c r="AP29" s="60">
        <v>919.4</v>
      </c>
      <c r="AQ29" s="60">
        <v>-689.55</v>
      </c>
      <c r="AR29" s="60">
        <v>-544985.83999999985</v>
      </c>
      <c r="AS29" s="60">
        <v>-453996638.93715215</v>
      </c>
      <c r="AT29" s="60">
        <v>-215719982.03000018</v>
      </c>
      <c r="AU29" s="60">
        <v>-458138403.20000017</v>
      </c>
      <c r="AV29" s="60">
        <v>242418421.16999999</v>
      </c>
      <c r="AW29" s="60">
        <v>-103644794.56999981</v>
      </c>
      <c r="AX29" s="60">
        <v>-146048698.01999974</v>
      </c>
      <c r="AY29" s="60">
        <v>-784631436.4799999</v>
      </c>
      <c r="AZ29" s="60">
        <v>-861865913.12999988</v>
      </c>
      <c r="BA29" s="60">
        <v>-188381189.73000002</v>
      </c>
      <c r="BB29" s="60">
        <v>0</v>
      </c>
      <c r="BC29" s="60">
        <v>265615666.38</v>
      </c>
      <c r="BD29" s="60">
        <v>638582738.46000016</v>
      </c>
      <c r="BE29" s="60">
        <v>42403903.449999928</v>
      </c>
      <c r="BF29" s="60">
        <v>528189319.56999999</v>
      </c>
      <c r="BG29" s="60">
        <v>575356459.14999998</v>
      </c>
      <c r="BH29" s="60">
        <v>131637011.72</v>
      </c>
      <c r="BI29" s="60">
        <v>0</v>
      </c>
      <c r="BJ29" s="60">
        <v>-178804151.30000001</v>
      </c>
      <c r="BK29" s="60">
        <v>-485785416.12000006</v>
      </c>
      <c r="BL29" s="60">
        <v>0</v>
      </c>
      <c r="BM29" s="60">
        <v>0</v>
      </c>
      <c r="BN29" s="60">
        <v>0</v>
      </c>
      <c r="BO29" s="60">
        <v>-18564703.920000002</v>
      </c>
      <c r="BP29" s="60">
        <v>-18564703.920000002</v>
      </c>
      <c r="BQ29" s="60">
        <v>0</v>
      </c>
      <c r="BR29" s="60">
        <v>0</v>
      </c>
      <c r="BS29" s="60">
        <v>-116067158.41715214</v>
      </c>
      <c r="BT29" s="60">
        <v>-166166287.36000037</v>
      </c>
      <c r="BU29" s="60">
        <v>-45676976.820087478</v>
      </c>
      <c r="BV29" s="60">
        <v>-5614658.2466848549</v>
      </c>
      <c r="BW29" s="60">
        <v>0</v>
      </c>
      <c r="BX29" s="60">
        <v>-12339767.415408036</v>
      </c>
      <c r="BY29" s="60">
        <v>-12617525.039926151</v>
      </c>
      <c r="BZ29" s="60">
        <v>125966545.24999994</v>
      </c>
      <c r="CA29" s="60">
        <v>381511.2149548204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-79105011.713465691</v>
      </c>
    </row>
    <row r="30" spans="1:90" ht="12.75" customHeight="1">
      <c r="A30" s="43" t="s">
        <v>47</v>
      </c>
      <c r="B30" s="58">
        <v>1034</v>
      </c>
      <c r="C30" s="59" t="s">
        <v>376</v>
      </c>
      <c r="D30" s="60">
        <v>29270562.808581781</v>
      </c>
      <c r="E30" s="60">
        <v>4935334.799999997</v>
      </c>
      <c r="F30" s="60">
        <v>34986512.309999995</v>
      </c>
      <c r="G30" s="60">
        <v>-30051177.509999998</v>
      </c>
      <c r="H30" s="60">
        <v>0</v>
      </c>
      <c r="I30" s="60">
        <v>65565.420000009239</v>
      </c>
      <c r="J30" s="60">
        <v>90513.560000002384</v>
      </c>
      <c r="K30" s="60">
        <v>-31414914.919999998</v>
      </c>
      <c r="L30" s="60">
        <v>31505428.48</v>
      </c>
      <c r="M30" s="60">
        <v>-24948.139999993145</v>
      </c>
      <c r="N30" s="60">
        <v>27412755.480000004</v>
      </c>
      <c r="O30" s="60">
        <v>-27437703.619999997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24269035.008581776</v>
      </c>
      <c r="AA30" s="60">
        <v>13290997.852496205</v>
      </c>
      <c r="AB30" s="60">
        <v>10978037.156085571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627.58000000000004</v>
      </c>
      <c r="AN30" s="60">
        <v>627.58000000000004</v>
      </c>
      <c r="AO30" s="60">
        <v>0</v>
      </c>
      <c r="AP30" s="60">
        <v>0</v>
      </c>
      <c r="AQ30" s="60">
        <v>0</v>
      </c>
      <c r="AR30" s="60">
        <v>0</v>
      </c>
      <c r="AS30" s="60">
        <v>-3752038.0929675335</v>
      </c>
      <c r="AT30" s="60">
        <v>-1517098.8499999996</v>
      </c>
      <c r="AU30" s="60">
        <v>-12802615.07</v>
      </c>
      <c r="AV30" s="60">
        <v>11285516.220000001</v>
      </c>
      <c r="AW30" s="60">
        <v>-556680.42999999225</v>
      </c>
      <c r="AX30" s="60">
        <v>2479276.450000003</v>
      </c>
      <c r="AY30" s="60">
        <v>-47866759.409999996</v>
      </c>
      <c r="AZ30" s="60">
        <v>-50913289.829999998</v>
      </c>
      <c r="BA30" s="60">
        <v>-10893546.640000001</v>
      </c>
      <c r="BB30" s="60">
        <v>0</v>
      </c>
      <c r="BC30" s="60">
        <v>13940077.060000001</v>
      </c>
      <c r="BD30" s="60">
        <v>50346035.859999999</v>
      </c>
      <c r="BE30" s="60">
        <v>-3035956.8799999952</v>
      </c>
      <c r="BF30" s="60">
        <v>43419429.710000001</v>
      </c>
      <c r="BG30" s="60">
        <v>46799658.460000001</v>
      </c>
      <c r="BH30" s="60">
        <v>9322270.9299999997</v>
      </c>
      <c r="BI30" s="60">
        <v>0</v>
      </c>
      <c r="BJ30" s="60">
        <v>-12702499.68</v>
      </c>
      <c r="BK30" s="60">
        <v>-46455386.589999996</v>
      </c>
      <c r="BL30" s="60">
        <v>0</v>
      </c>
      <c r="BM30" s="60">
        <v>0</v>
      </c>
      <c r="BN30" s="60">
        <v>0</v>
      </c>
      <c r="BO30" s="60">
        <v>-93937.84</v>
      </c>
      <c r="BP30" s="60">
        <v>-93937.84</v>
      </c>
      <c r="BQ30" s="60">
        <v>0</v>
      </c>
      <c r="BR30" s="60">
        <v>0</v>
      </c>
      <c r="BS30" s="60">
        <v>-1584320.9729675418</v>
      </c>
      <c r="BT30" s="60">
        <v>-4019795.29</v>
      </c>
      <c r="BU30" s="60">
        <v>-3378996.0015233471</v>
      </c>
      <c r="BV30" s="60">
        <v>-1331311.6959237922</v>
      </c>
      <c r="BW30" s="60">
        <v>0</v>
      </c>
      <c r="BX30" s="60">
        <v>-194835.73495252605</v>
      </c>
      <c r="BY30" s="60">
        <v>-209607.97056787618</v>
      </c>
      <c r="BZ30" s="60">
        <v>7550225.7199999997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25518524.715614248</v>
      </c>
    </row>
    <row r="31" spans="1:90" ht="12.75" customHeight="1">
      <c r="A31" s="43" t="s">
        <v>49</v>
      </c>
      <c r="B31" s="58">
        <v>1035</v>
      </c>
      <c r="C31" s="59" t="s">
        <v>376</v>
      </c>
      <c r="D31" s="60">
        <v>258490171.1187461</v>
      </c>
      <c r="E31" s="60">
        <v>195239871.52999997</v>
      </c>
      <c r="F31" s="60">
        <v>805570387.00999999</v>
      </c>
      <c r="G31" s="60">
        <v>-610330515.48000002</v>
      </c>
      <c r="H31" s="60">
        <v>0</v>
      </c>
      <c r="I31" s="60">
        <v>-22992774.25999999</v>
      </c>
      <c r="J31" s="60">
        <v>-37753760.420000076</v>
      </c>
      <c r="K31" s="60">
        <v>-1266210487.72</v>
      </c>
      <c r="L31" s="60">
        <v>1228456727.3</v>
      </c>
      <c r="M31" s="60">
        <v>14760986.160000086</v>
      </c>
      <c r="N31" s="60">
        <v>955307255.90999997</v>
      </c>
      <c r="O31" s="60">
        <v>-940546269.74999988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84085065.508746117</v>
      </c>
      <c r="AA31" s="60">
        <v>84085065.508746117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2158008.3399999994</v>
      </c>
      <c r="AN31" s="60">
        <v>10113653.939999999</v>
      </c>
      <c r="AO31" s="60">
        <v>-8028657.8700000001</v>
      </c>
      <c r="AP31" s="60">
        <v>0</v>
      </c>
      <c r="AQ31" s="60">
        <v>0</v>
      </c>
      <c r="AR31" s="60">
        <v>73012.270000000048</v>
      </c>
      <c r="AS31" s="60">
        <v>-209144242.95645767</v>
      </c>
      <c r="AT31" s="60">
        <v>-73123455.99999994</v>
      </c>
      <c r="AU31" s="60">
        <v>-392310622.33999997</v>
      </c>
      <c r="AV31" s="60">
        <v>319187166.34000003</v>
      </c>
      <c r="AW31" s="60">
        <v>-42879239.100000024</v>
      </c>
      <c r="AX31" s="60">
        <v>-303900624.94999993</v>
      </c>
      <c r="AY31" s="60">
        <v>-1182984480.25</v>
      </c>
      <c r="AZ31" s="60">
        <v>-918426854.94999993</v>
      </c>
      <c r="BA31" s="60">
        <v>-264557625.30000001</v>
      </c>
      <c r="BB31" s="60">
        <v>0</v>
      </c>
      <c r="BC31" s="60">
        <v>0</v>
      </c>
      <c r="BD31" s="60">
        <v>879083855.30000007</v>
      </c>
      <c r="BE31" s="60">
        <v>261021385.8499999</v>
      </c>
      <c r="BF31" s="60">
        <v>1037208058.3499999</v>
      </c>
      <c r="BG31" s="60">
        <v>811229657.63999987</v>
      </c>
      <c r="BH31" s="60">
        <v>225978400.71000001</v>
      </c>
      <c r="BI31" s="60">
        <v>0</v>
      </c>
      <c r="BJ31" s="60">
        <v>0</v>
      </c>
      <c r="BK31" s="60">
        <v>-776186672.5</v>
      </c>
      <c r="BL31" s="60">
        <v>0</v>
      </c>
      <c r="BM31" s="60">
        <v>0</v>
      </c>
      <c r="BN31" s="60">
        <v>0</v>
      </c>
      <c r="BO31" s="60">
        <v>-9557812.4800000004</v>
      </c>
      <c r="BP31" s="60">
        <v>-9557812.4800000004</v>
      </c>
      <c r="BQ31" s="60">
        <v>0</v>
      </c>
      <c r="BR31" s="60">
        <v>0</v>
      </c>
      <c r="BS31" s="60">
        <v>-80366949.676457733</v>
      </c>
      <c r="BT31" s="60">
        <v>-174422781.34</v>
      </c>
      <c r="BU31" s="60">
        <v>-22027116.681462858</v>
      </c>
      <c r="BV31" s="60">
        <v>-9536915.2275571339</v>
      </c>
      <c r="BW31" s="60">
        <v>0</v>
      </c>
      <c r="BX31" s="60">
        <v>-2651772.8374377391</v>
      </c>
      <c r="BY31" s="60">
        <v>0</v>
      </c>
      <c r="BZ31" s="60">
        <v>128271636.41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-3216785.7</v>
      </c>
      <c r="CJ31" s="60">
        <v>-3216785.7</v>
      </c>
      <c r="CK31" s="60">
        <v>0</v>
      </c>
      <c r="CL31" s="60">
        <v>49345928.162288427</v>
      </c>
    </row>
    <row r="32" spans="1:90" ht="12.75" customHeight="1">
      <c r="A32" s="43" t="s">
        <v>51</v>
      </c>
      <c r="B32" s="58">
        <v>1036</v>
      </c>
      <c r="C32" s="59" t="s">
        <v>376</v>
      </c>
      <c r="D32" s="60">
        <v>60771670.500019878</v>
      </c>
      <c r="E32" s="60">
        <v>25370932.910000011</v>
      </c>
      <c r="F32" s="60">
        <v>127302276.37</v>
      </c>
      <c r="G32" s="60">
        <v>-101931343.45999999</v>
      </c>
      <c r="H32" s="60">
        <v>0</v>
      </c>
      <c r="I32" s="60">
        <v>24955436.019999951</v>
      </c>
      <c r="J32" s="60">
        <v>46675532.699999988</v>
      </c>
      <c r="K32" s="60">
        <v>-167133989.13999999</v>
      </c>
      <c r="L32" s="60">
        <v>213809521.83999997</v>
      </c>
      <c r="M32" s="60">
        <v>-21720096.680000037</v>
      </c>
      <c r="N32" s="60">
        <v>109471427.86999997</v>
      </c>
      <c r="O32" s="60">
        <v>-131191524.55000001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8157674.380019919</v>
      </c>
      <c r="AA32" s="60">
        <v>3821688.369785923</v>
      </c>
      <c r="AB32" s="60">
        <v>0</v>
      </c>
      <c r="AC32" s="60">
        <v>145699.81778789725</v>
      </c>
      <c r="AD32" s="60">
        <v>3496635.1372861248</v>
      </c>
      <c r="AE32" s="60">
        <v>15278.844503664946</v>
      </c>
      <c r="AF32" s="60">
        <v>0</v>
      </c>
      <c r="AG32" s="60">
        <v>678372.21065630834</v>
      </c>
      <c r="AH32" s="60">
        <v>0</v>
      </c>
      <c r="AI32" s="60">
        <v>0</v>
      </c>
      <c r="AJ32" s="60">
        <v>260114.41</v>
      </c>
      <c r="AK32" s="60">
        <v>260114.41</v>
      </c>
      <c r="AL32" s="60">
        <v>0</v>
      </c>
      <c r="AM32" s="60">
        <v>2027512.7800000007</v>
      </c>
      <c r="AN32" s="60">
        <v>4381261.49</v>
      </c>
      <c r="AO32" s="60">
        <v>-2353748.7099999995</v>
      </c>
      <c r="AP32" s="60">
        <v>0</v>
      </c>
      <c r="AQ32" s="60">
        <v>0</v>
      </c>
      <c r="AR32" s="60">
        <v>0</v>
      </c>
      <c r="AS32" s="60">
        <v>-134139381.08293311</v>
      </c>
      <c r="AT32" s="60">
        <v>-88849642.770000041</v>
      </c>
      <c r="AU32" s="60">
        <v>-242134473.84000003</v>
      </c>
      <c r="AV32" s="60">
        <v>153284831.06999999</v>
      </c>
      <c r="AW32" s="60">
        <v>-10446788.220000058</v>
      </c>
      <c r="AX32" s="60">
        <v>-2494250.5400000513</v>
      </c>
      <c r="AY32" s="60">
        <v>-245308851.26000005</v>
      </c>
      <c r="AZ32" s="60">
        <v>-268392763.50000003</v>
      </c>
      <c r="BA32" s="60">
        <v>-36131509.600000001</v>
      </c>
      <c r="BB32" s="60">
        <v>0</v>
      </c>
      <c r="BC32" s="60">
        <v>59215421.839999989</v>
      </c>
      <c r="BD32" s="60">
        <v>242814600.72</v>
      </c>
      <c r="BE32" s="60">
        <v>-7952537.6800000072</v>
      </c>
      <c r="BF32" s="60">
        <v>156562155.16999999</v>
      </c>
      <c r="BG32" s="60">
        <v>170877943.58999997</v>
      </c>
      <c r="BH32" s="60">
        <v>23476952.960000001</v>
      </c>
      <c r="BI32" s="60">
        <v>0</v>
      </c>
      <c r="BJ32" s="60">
        <v>-37792741.379999995</v>
      </c>
      <c r="BK32" s="60">
        <v>-164514692.84999999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-34842950.092933014</v>
      </c>
      <c r="BT32" s="60">
        <v>-32526643.970000003</v>
      </c>
      <c r="BU32" s="60">
        <v>-4517418.6380470851</v>
      </c>
      <c r="BV32" s="60">
        <v>-3925969.2045028196</v>
      </c>
      <c r="BW32" s="60">
        <v>0</v>
      </c>
      <c r="BX32" s="60">
        <v>-476091.60776689521</v>
      </c>
      <c r="BY32" s="60">
        <v>-745185.83261621336</v>
      </c>
      <c r="BZ32" s="60">
        <v>7508724.8800000008</v>
      </c>
      <c r="CA32" s="60">
        <v>-160365.72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-73367710.582913235</v>
      </c>
    </row>
    <row r="33" spans="1:90" ht="12.75" customHeight="1">
      <c r="A33" s="43" t="s">
        <v>53</v>
      </c>
      <c r="B33" s="58">
        <v>1037</v>
      </c>
      <c r="C33" s="59" t="s">
        <v>376</v>
      </c>
      <c r="D33" s="60">
        <v>530907.82970840437</v>
      </c>
      <c r="E33" s="60">
        <v>183250.00000000012</v>
      </c>
      <c r="F33" s="60">
        <v>957278.56</v>
      </c>
      <c r="G33" s="60">
        <v>-774028.55999999994</v>
      </c>
      <c r="H33" s="60">
        <v>0</v>
      </c>
      <c r="I33" s="60">
        <v>-6462.3999999999651</v>
      </c>
      <c r="J33" s="60">
        <v>3153.3700000001118</v>
      </c>
      <c r="K33" s="60">
        <v>-1002364.1299999999</v>
      </c>
      <c r="L33" s="60">
        <v>1005517.5</v>
      </c>
      <c r="M33" s="60">
        <v>-9615.7700000000768</v>
      </c>
      <c r="N33" s="60">
        <v>488914.04</v>
      </c>
      <c r="O33" s="60">
        <v>-498529.81000000006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153892.23970840432</v>
      </c>
      <c r="AA33" s="60">
        <v>153892.23970840432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200227.98999999987</v>
      </c>
      <c r="AN33" s="60">
        <v>400456.25999999989</v>
      </c>
      <c r="AO33" s="60">
        <v>-200228.27000000002</v>
      </c>
      <c r="AP33" s="60">
        <v>0</v>
      </c>
      <c r="AQ33" s="60">
        <v>0</v>
      </c>
      <c r="AR33" s="60">
        <v>0</v>
      </c>
      <c r="AS33" s="60">
        <v>-5891757.1663924521</v>
      </c>
      <c r="AT33" s="60">
        <v>-499559.17999999993</v>
      </c>
      <c r="AU33" s="60">
        <v>-999422.67999999993</v>
      </c>
      <c r="AV33" s="60">
        <v>499863.5</v>
      </c>
      <c r="AW33" s="60">
        <v>-372067.24</v>
      </c>
      <c r="AX33" s="60">
        <v>-966551.37000000011</v>
      </c>
      <c r="AY33" s="60">
        <v>-2449695.33</v>
      </c>
      <c r="AZ33" s="60">
        <v>-1738099.4900000002</v>
      </c>
      <c r="BA33" s="60">
        <v>-931140.58000000007</v>
      </c>
      <c r="BB33" s="60">
        <v>0</v>
      </c>
      <c r="BC33" s="60">
        <v>219544.74</v>
      </c>
      <c r="BD33" s="60">
        <v>1483143.96</v>
      </c>
      <c r="BE33" s="60">
        <v>594484.13000000012</v>
      </c>
      <c r="BF33" s="60">
        <v>1356357.62</v>
      </c>
      <c r="BG33" s="60">
        <v>902721.05</v>
      </c>
      <c r="BH33" s="60">
        <v>593594.54999999993</v>
      </c>
      <c r="BI33" s="60">
        <v>0</v>
      </c>
      <c r="BJ33" s="60">
        <v>-139957.98000000001</v>
      </c>
      <c r="BK33" s="60">
        <v>-761873.49</v>
      </c>
      <c r="BL33" s="60">
        <v>0</v>
      </c>
      <c r="BM33" s="60">
        <v>0</v>
      </c>
      <c r="BN33" s="60">
        <v>0</v>
      </c>
      <c r="BO33" s="60">
        <v>-61090.319999999992</v>
      </c>
      <c r="BP33" s="60">
        <v>-61090.319999999992</v>
      </c>
      <c r="BQ33" s="60">
        <v>0</v>
      </c>
      <c r="BR33" s="60">
        <v>0</v>
      </c>
      <c r="BS33" s="60">
        <v>-4957096.0663924515</v>
      </c>
      <c r="BT33" s="60">
        <v>-135676.80000000002</v>
      </c>
      <c r="BU33" s="60">
        <v>-3002369.053922425</v>
      </c>
      <c r="BV33" s="60">
        <v>-1652723.4931270299</v>
      </c>
      <c r="BW33" s="60">
        <v>0</v>
      </c>
      <c r="BX33" s="60">
        <v>-84693.230385068018</v>
      </c>
      <c r="BY33" s="60">
        <v>-209348.05895792969</v>
      </c>
      <c r="BZ33" s="60">
        <v>127714.57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-1944.3600000000001</v>
      </c>
      <c r="CJ33" s="60">
        <v>-1944.3600000000001</v>
      </c>
      <c r="CK33" s="60">
        <v>0</v>
      </c>
      <c r="CL33" s="60">
        <v>-5360849.3366840482</v>
      </c>
    </row>
    <row r="34" spans="1:90" ht="12.75" customHeight="1">
      <c r="A34" s="43" t="s">
        <v>55</v>
      </c>
      <c r="B34" s="58">
        <v>1038</v>
      </c>
      <c r="C34" s="59" t="s">
        <v>376</v>
      </c>
      <c r="D34" s="60">
        <v>1772293386.2904944</v>
      </c>
      <c r="E34" s="60">
        <v>1664084308.3400002</v>
      </c>
      <c r="F34" s="60">
        <v>1677193059.5300002</v>
      </c>
      <c r="G34" s="60">
        <v>-13108751.189999999</v>
      </c>
      <c r="H34" s="60">
        <v>0</v>
      </c>
      <c r="I34" s="60">
        <v>-217482594.19999972</v>
      </c>
      <c r="J34" s="60">
        <v>-219007586.02999973</v>
      </c>
      <c r="K34" s="60">
        <v>-5005760631.499999</v>
      </c>
      <c r="L34" s="60">
        <v>4786753045.4699993</v>
      </c>
      <c r="M34" s="60">
        <v>1524991.8300000019</v>
      </c>
      <c r="N34" s="60">
        <v>7770653.1700000018</v>
      </c>
      <c r="O34" s="60">
        <v>-6245661.3399999999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323913931.58049417</v>
      </c>
      <c r="AA34" s="60">
        <v>182428081.62787926</v>
      </c>
      <c r="AB34" s="60">
        <v>0</v>
      </c>
      <c r="AC34" s="60">
        <v>141485849.95261487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1777740.57</v>
      </c>
      <c r="AN34" s="60">
        <v>1777740.57</v>
      </c>
      <c r="AO34" s="60">
        <v>0</v>
      </c>
      <c r="AP34" s="60">
        <v>0</v>
      </c>
      <c r="AQ34" s="60">
        <v>0</v>
      </c>
      <c r="AR34" s="60">
        <v>0</v>
      </c>
      <c r="AS34" s="60">
        <v>-1473850618.6095128</v>
      </c>
      <c r="AT34" s="60">
        <v>-147910007.99999997</v>
      </c>
      <c r="AU34" s="60">
        <v>-147944522.17999998</v>
      </c>
      <c r="AV34" s="60">
        <v>34514.18</v>
      </c>
      <c r="AW34" s="60">
        <v>16217187.169999996</v>
      </c>
      <c r="AX34" s="60">
        <v>15567223.709999993</v>
      </c>
      <c r="AY34" s="60">
        <v>-103769566.80999999</v>
      </c>
      <c r="AZ34" s="60">
        <v>-114952397.24351054</v>
      </c>
      <c r="BA34" s="60">
        <v>11182830.433510559</v>
      </c>
      <c r="BB34" s="60">
        <v>0</v>
      </c>
      <c r="BC34" s="60">
        <v>0</v>
      </c>
      <c r="BD34" s="60">
        <v>119336790.51999998</v>
      </c>
      <c r="BE34" s="60">
        <v>649963.46000000276</v>
      </c>
      <c r="BF34" s="60">
        <v>11500818.880000003</v>
      </c>
      <c r="BG34" s="60">
        <v>11545148.800717082</v>
      </c>
      <c r="BH34" s="60">
        <v>-44329.920717078814</v>
      </c>
      <c r="BI34" s="60">
        <v>0</v>
      </c>
      <c r="BJ34" s="60">
        <v>0</v>
      </c>
      <c r="BK34" s="60">
        <v>-10850855.42</v>
      </c>
      <c r="BL34" s="60">
        <v>0</v>
      </c>
      <c r="BM34" s="60">
        <v>0</v>
      </c>
      <c r="BN34" s="60">
        <v>0</v>
      </c>
      <c r="BO34" s="60">
        <v>-212672.31000000006</v>
      </c>
      <c r="BP34" s="60">
        <v>-212672.31000000006</v>
      </c>
      <c r="BQ34" s="60">
        <v>0</v>
      </c>
      <c r="BR34" s="60">
        <v>0</v>
      </c>
      <c r="BS34" s="60">
        <v>-1341945125.4695129</v>
      </c>
      <c r="BT34" s="60">
        <v>-19340432.31000004</v>
      </c>
      <c r="BU34" s="60">
        <v>-273114780.45888633</v>
      </c>
      <c r="BV34" s="60">
        <v>-43756126.294764444</v>
      </c>
      <c r="BW34" s="60">
        <v>0</v>
      </c>
      <c r="BX34" s="60">
        <v>-1591002.3770439127</v>
      </c>
      <c r="BY34" s="60">
        <v>-1003952878.5989866</v>
      </c>
      <c r="BZ34" s="60">
        <v>259347.9299999997</v>
      </c>
      <c r="CA34" s="60">
        <v>-449253.35983150935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298442767.68098164</v>
      </c>
    </row>
    <row r="35" spans="1:90" ht="12.75" customHeight="1">
      <c r="A35" s="43" t="s">
        <v>57</v>
      </c>
      <c r="B35" s="58">
        <v>1039</v>
      </c>
      <c r="C35" s="59" t="s">
        <v>376</v>
      </c>
      <c r="D35" s="60">
        <v>15950983.789999992</v>
      </c>
      <c r="E35" s="60">
        <v>19357964.729999997</v>
      </c>
      <c r="F35" s="60">
        <v>69615396.640000001</v>
      </c>
      <c r="G35" s="60">
        <v>-50257431.910000004</v>
      </c>
      <c r="H35" s="60">
        <v>0</v>
      </c>
      <c r="I35" s="60">
        <v>-4563077.9400000051</v>
      </c>
      <c r="J35" s="60">
        <v>-26946973.090000004</v>
      </c>
      <c r="K35" s="60">
        <v>-85674391.870000005</v>
      </c>
      <c r="L35" s="60">
        <v>58727418.780000001</v>
      </c>
      <c r="M35" s="60">
        <v>22383895.149999999</v>
      </c>
      <c r="N35" s="60">
        <v>58966971.519999996</v>
      </c>
      <c r="O35" s="60">
        <v>-36583076.369999997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1156097</v>
      </c>
      <c r="AN35" s="60">
        <v>2390316.88</v>
      </c>
      <c r="AO35" s="60">
        <v>-1234219.8799999999</v>
      </c>
      <c r="AP35" s="60">
        <v>0</v>
      </c>
      <c r="AQ35" s="60">
        <v>0</v>
      </c>
      <c r="AR35" s="60">
        <v>0</v>
      </c>
      <c r="AS35" s="60">
        <v>-7071512.8300000066</v>
      </c>
      <c r="AT35" s="60">
        <v>-7231406.8500000052</v>
      </c>
      <c r="AU35" s="60">
        <v>-18766108.410000004</v>
      </c>
      <c r="AV35" s="60">
        <v>11534701.559999999</v>
      </c>
      <c r="AW35" s="60">
        <v>4345196.9799999967</v>
      </c>
      <c r="AX35" s="60">
        <v>11092616.149999999</v>
      </c>
      <c r="AY35" s="60">
        <v>-14074506.16</v>
      </c>
      <c r="AZ35" s="60">
        <v>-11963285.16</v>
      </c>
      <c r="BA35" s="60">
        <v>-4983741</v>
      </c>
      <c r="BB35" s="60">
        <v>0</v>
      </c>
      <c r="BC35" s="60">
        <v>2872520</v>
      </c>
      <c r="BD35" s="60">
        <v>25167122.309999999</v>
      </c>
      <c r="BE35" s="60">
        <v>-6747419.1700000018</v>
      </c>
      <c r="BF35" s="60">
        <v>10645109.25</v>
      </c>
      <c r="BG35" s="60">
        <v>9183550.25</v>
      </c>
      <c r="BH35" s="60">
        <v>3634161</v>
      </c>
      <c r="BI35" s="60">
        <v>0</v>
      </c>
      <c r="BJ35" s="60">
        <v>-2172602</v>
      </c>
      <c r="BK35" s="60">
        <v>-17392528.420000002</v>
      </c>
      <c r="BL35" s="60">
        <v>0</v>
      </c>
      <c r="BM35" s="60">
        <v>0</v>
      </c>
      <c r="BN35" s="60">
        <v>0</v>
      </c>
      <c r="BO35" s="60">
        <v>-1173816.7400000002</v>
      </c>
      <c r="BP35" s="60">
        <v>-1173816.7400000002</v>
      </c>
      <c r="BQ35" s="60">
        <v>0</v>
      </c>
      <c r="BR35" s="60">
        <v>0</v>
      </c>
      <c r="BS35" s="60">
        <v>-3011486.2199999979</v>
      </c>
      <c r="BT35" s="60">
        <v>-10648020.919999998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7636534.7000000002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8879470.959999986</v>
      </c>
    </row>
    <row r="36" spans="1:90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</row>
    <row r="37" spans="1:90" ht="12.75" customHeight="1">
      <c r="A37" s="43" t="s">
        <v>61</v>
      </c>
      <c r="B37" s="58">
        <v>1043</v>
      </c>
      <c r="C37" s="59" t="s">
        <v>376</v>
      </c>
      <c r="D37" s="60">
        <v>523631380.03480911</v>
      </c>
      <c r="E37" s="60">
        <v>539503992.26999998</v>
      </c>
      <c r="F37" s="60">
        <v>796633097.05999994</v>
      </c>
      <c r="G37" s="60">
        <v>-257129104.79000002</v>
      </c>
      <c r="H37" s="60">
        <v>0</v>
      </c>
      <c r="I37" s="60">
        <v>-147734995.74000019</v>
      </c>
      <c r="J37" s="60">
        <v>-187301186.82000017</v>
      </c>
      <c r="K37" s="60">
        <v>-1335664401.5700002</v>
      </c>
      <c r="L37" s="60">
        <v>1148363214.75</v>
      </c>
      <c r="M37" s="60">
        <v>39566191.079999983</v>
      </c>
      <c r="N37" s="60">
        <v>343114830.90999997</v>
      </c>
      <c r="O37" s="60">
        <v>-303548639.82999998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131285784.64480932</v>
      </c>
      <c r="AA37" s="60">
        <v>131285784.64480932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576598.85999999754</v>
      </c>
      <c r="AN37" s="60">
        <v>10554308.869999999</v>
      </c>
      <c r="AO37" s="60">
        <v>-192199.63</v>
      </c>
      <c r="AP37" s="60">
        <v>0</v>
      </c>
      <c r="AQ37" s="60">
        <v>0</v>
      </c>
      <c r="AR37" s="60">
        <v>-9785510.3800000008</v>
      </c>
      <c r="AS37" s="60">
        <v>-353742315.48291826</v>
      </c>
      <c r="AT37" s="60">
        <v>-191926899.66999996</v>
      </c>
      <c r="AU37" s="60">
        <v>-302489036.35999995</v>
      </c>
      <c r="AV37" s="60">
        <v>110562136.68999998</v>
      </c>
      <c r="AW37" s="60">
        <v>-30304134.779999882</v>
      </c>
      <c r="AX37" s="60">
        <v>-57590344.799999893</v>
      </c>
      <c r="AY37" s="60">
        <v>-377987474.19999993</v>
      </c>
      <c r="AZ37" s="60">
        <v>-422928796.10999995</v>
      </c>
      <c r="BA37" s="60">
        <v>-41154135.880000003</v>
      </c>
      <c r="BB37" s="60">
        <v>0</v>
      </c>
      <c r="BC37" s="60">
        <v>86095457.789999992</v>
      </c>
      <c r="BD37" s="60">
        <v>320397129.40000004</v>
      </c>
      <c r="BE37" s="60">
        <v>27286210.020000011</v>
      </c>
      <c r="BF37" s="60">
        <v>134352664.33000001</v>
      </c>
      <c r="BG37" s="60">
        <v>152684872.61000001</v>
      </c>
      <c r="BH37" s="60">
        <v>10942292.710000001</v>
      </c>
      <c r="BI37" s="60">
        <v>0</v>
      </c>
      <c r="BJ37" s="60">
        <v>-29274500.989999998</v>
      </c>
      <c r="BK37" s="60">
        <v>-107066454.31</v>
      </c>
      <c r="BL37" s="60">
        <v>0</v>
      </c>
      <c r="BM37" s="60">
        <v>0</v>
      </c>
      <c r="BN37" s="60">
        <v>0</v>
      </c>
      <c r="BO37" s="60">
        <v>-15400011.49</v>
      </c>
      <c r="BP37" s="60">
        <v>-15400011.49</v>
      </c>
      <c r="BQ37" s="60">
        <v>0</v>
      </c>
      <c r="BR37" s="60">
        <v>0</v>
      </c>
      <c r="BS37" s="60">
        <v>-116111269.54291838</v>
      </c>
      <c r="BT37" s="60">
        <v>-118583996.88000001</v>
      </c>
      <c r="BU37" s="60">
        <v>-29020223.342529316</v>
      </c>
      <c r="BV37" s="60">
        <v>-1203231.6458591982</v>
      </c>
      <c r="BW37" s="60">
        <v>0</v>
      </c>
      <c r="BX37" s="60">
        <v>-3276156.316243038</v>
      </c>
      <c r="BY37" s="60">
        <v>-8762953.9550900366</v>
      </c>
      <c r="BZ37" s="60">
        <v>47604005.529999994</v>
      </c>
      <c r="CA37" s="60">
        <v>-2868712.93319675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169889064.55189085</v>
      </c>
    </row>
    <row r="38" spans="1:90" ht="12.75" customHeight="1">
      <c r="A38" s="43" t="s">
        <v>63</v>
      </c>
      <c r="B38" s="58">
        <v>1044</v>
      </c>
      <c r="C38" s="59" t="s">
        <v>376</v>
      </c>
      <c r="D38" s="60">
        <v>4591166.3600000003</v>
      </c>
      <c r="E38" s="60">
        <v>3266470.49</v>
      </c>
      <c r="F38" s="60">
        <v>4355666.53</v>
      </c>
      <c r="G38" s="60">
        <v>-1089196.04</v>
      </c>
      <c r="H38" s="60">
        <v>0</v>
      </c>
      <c r="I38" s="60">
        <v>-310443.35000000009</v>
      </c>
      <c r="J38" s="60">
        <v>-310443.35000000009</v>
      </c>
      <c r="K38" s="60">
        <v>-4268307.76</v>
      </c>
      <c r="L38" s="60">
        <v>3957864.4099999997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1615564.2200000002</v>
      </c>
      <c r="AA38" s="60">
        <v>1471597.1800000002</v>
      </c>
      <c r="AB38" s="60">
        <v>65670.87</v>
      </c>
      <c r="AC38" s="60">
        <v>89939.459999999992</v>
      </c>
      <c r="AD38" s="60">
        <v>-11643.29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19575</v>
      </c>
      <c r="AN38" s="60">
        <v>0</v>
      </c>
      <c r="AO38" s="60">
        <v>0</v>
      </c>
      <c r="AP38" s="60">
        <v>0</v>
      </c>
      <c r="AQ38" s="60">
        <v>0</v>
      </c>
      <c r="AR38" s="60">
        <v>19575</v>
      </c>
      <c r="AS38" s="60">
        <v>-4577542.9300000006</v>
      </c>
      <c r="AT38" s="60">
        <v>-1003124.4999999999</v>
      </c>
      <c r="AU38" s="60">
        <v>-1003124.4999999999</v>
      </c>
      <c r="AV38" s="60">
        <v>0</v>
      </c>
      <c r="AW38" s="60">
        <v>-27912.159999999989</v>
      </c>
      <c r="AX38" s="60">
        <v>-27907.049999999988</v>
      </c>
      <c r="AY38" s="60">
        <v>-188774.62</v>
      </c>
      <c r="AZ38" s="60">
        <v>-127400.86</v>
      </c>
      <c r="BA38" s="60">
        <v>-109283.45000000001</v>
      </c>
      <c r="BB38" s="60">
        <v>0</v>
      </c>
      <c r="BC38" s="60">
        <v>47909.69</v>
      </c>
      <c r="BD38" s="60">
        <v>160867.57</v>
      </c>
      <c r="BE38" s="60">
        <v>-5.1099999999999994</v>
      </c>
      <c r="BF38" s="60">
        <v>-37.809999999999995</v>
      </c>
      <c r="BG38" s="60">
        <v>0</v>
      </c>
      <c r="BH38" s="60">
        <v>-47.41</v>
      </c>
      <c r="BI38" s="60">
        <v>0</v>
      </c>
      <c r="BJ38" s="60">
        <v>9.6000000000000014</v>
      </c>
      <c r="BK38" s="60">
        <v>32.699999999999996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-3546506.2700000005</v>
      </c>
      <c r="BT38" s="60">
        <v>-940545.32000000007</v>
      </c>
      <c r="BU38" s="60">
        <v>-1492977.8399999999</v>
      </c>
      <c r="BV38" s="60">
        <v>-307279.31</v>
      </c>
      <c r="BW38" s="60">
        <v>0</v>
      </c>
      <c r="BX38" s="60">
        <v>-68250.63</v>
      </c>
      <c r="BY38" s="60">
        <v>-106326.01000000001</v>
      </c>
      <c r="BZ38" s="60">
        <v>0</v>
      </c>
      <c r="CA38" s="60">
        <v>-631127.16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13623.429999999702</v>
      </c>
    </row>
    <row r="39" spans="1:90" ht="12.75" customHeight="1">
      <c r="A39" s="43" t="s">
        <v>65</v>
      </c>
      <c r="B39" s="58">
        <v>1045</v>
      </c>
      <c r="C39" s="59" t="s">
        <v>376</v>
      </c>
      <c r="D39" s="60">
        <v>182535180.66317594</v>
      </c>
      <c r="E39" s="60">
        <v>40886615.349999994</v>
      </c>
      <c r="F39" s="60">
        <v>237529274.77000001</v>
      </c>
      <c r="G39" s="60">
        <v>-196642659.42000002</v>
      </c>
      <c r="H39" s="60">
        <v>0</v>
      </c>
      <c r="I39" s="60">
        <v>4166888.9499999583</v>
      </c>
      <c r="J39" s="60">
        <v>-44153500.200000048</v>
      </c>
      <c r="K39" s="60">
        <v>-246134162.72000003</v>
      </c>
      <c r="L39" s="60">
        <v>201980662.51999998</v>
      </c>
      <c r="M39" s="60">
        <v>48320389.150000006</v>
      </c>
      <c r="N39" s="60">
        <v>206373767.40000001</v>
      </c>
      <c r="O39" s="60">
        <v>-158053378.25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137468826.24317598</v>
      </c>
      <c r="AA39" s="60">
        <v>152062535.15320802</v>
      </c>
      <c r="AB39" s="60">
        <v>13671488.388363998</v>
      </c>
      <c r="AC39" s="60">
        <v>-30101079.386291999</v>
      </c>
      <c r="AD39" s="60">
        <v>1023498.4851399998</v>
      </c>
      <c r="AE39" s="60">
        <v>0</v>
      </c>
      <c r="AF39" s="60">
        <v>812383.60275599989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12850.120000000112</v>
      </c>
      <c r="AN39" s="60">
        <v>25700.25</v>
      </c>
      <c r="AO39" s="60">
        <v>-12850.129999999888</v>
      </c>
      <c r="AP39" s="60">
        <v>0</v>
      </c>
      <c r="AQ39" s="60">
        <v>0</v>
      </c>
      <c r="AR39" s="60">
        <v>0</v>
      </c>
      <c r="AS39" s="60">
        <v>-80553177.811864972</v>
      </c>
      <c r="AT39" s="60">
        <v>-17674127.600000001</v>
      </c>
      <c r="AU39" s="60">
        <v>-55864246.989999995</v>
      </c>
      <c r="AV39" s="60">
        <v>38190119.389999993</v>
      </c>
      <c r="AW39" s="60">
        <v>-25933431.909999967</v>
      </c>
      <c r="AX39" s="60">
        <v>-90045808.99999997</v>
      </c>
      <c r="AY39" s="60">
        <v>-181277127.08999997</v>
      </c>
      <c r="AZ39" s="60">
        <v>-151207887.13999999</v>
      </c>
      <c r="BA39" s="60">
        <v>-71412589.559999987</v>
      </c>
      <c r="BB39" s="60">
        <v>0</v>
      </c>
      <c r="BC39" s="60">
        <v>41343349.609999999</v>
      </c>
      <c r="BD39" s="60">
        <v>91231318.090000004</v>
      </c>
      <c r="BE39" s="60">
        <v>64112377.090000004</v>
      </c>
      <c r="BF39" s="60">
        <v>137938289.31</v>
      </c>
      <c r="BG39" s="60">
        <v>114654658.06999999</v>
      </c>
      <c r="BH39" s="60">
        <v>55417914.529999994</v>
      </c>
      <c r="BI39" s="60">
        <v>0</v>
      </c>
      <c r="BJ39" s="60">
        <v>-32134283.289999995</v>
      </c>
      <c r="BK39" s="60">
        <v>-73825912.219999999</v>
      </c>
      <c r="BL39" s="60">
        <v>0</v>
      </c>
      <c r="BM39" s="60">
        <v>0</v>
      </c>
      <c r="BN39" s="60">
        <v>0</v>
      </c>
      <c r="BO39" s="60">
        <v>-2249100.9900000002</v>
      </c>
      <c r="BP39" s="60">
        <v>-2249100.9900000002</v>
      </c>
      <c r="BQ39" s="60">
        <v>0</v>
      </c>
      <c r="BR39" s="60">
        <v>0</v>
      </c>
      <c r="BS39" s="60">
        <v>-34696517.311865002</v>
      </c>
      <c r="BT39" s="60">
        <v>-43130910.801405005</v>
      </c>
      <c r="BU39" s="60">
        <v>-7330943.6713650003</v>
      </c>
      <c r="BV39" s="60">
        <v>-10796726.136525001</v>
      </c>
      <c r="BW39" s="60">
        <v>0</v>
      </c>
      <c r="BX39" s="60">
        <v>-1056478.6917999999</v>
      </c>
      <c r="BY39" s="60">
        <v>-6176722.2230699994</v>
      </c>
      <c r="BZ39" s="60">
        <v>33795870.160000004</v>
      </c>
      <c r="CA39" s="60">
        <v>-605.94769999999994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101982002.85131097</v>
      </c>
    </row>
    <row r="40" spans="1:90" ht="12.75" customHeight="1">
      <c r="A40" s="43" t="s">
        <v>67</v>
      </c>
      <c r="B40" s="58">
        <v>1046</v>
      </c>
      <c r="C40" s="59" t="s">
        <v>376</v>
      </c>
      <c r="D40" s="60">
        <v>-107224.18000000012</v>
      </c>
      <c r="E40" s="60">
        <v>1678365.0799999991</v>
      </c>
      <c r="F40" s="60">
        <v>4843211.3499999996</v>
      </c>
      <c r="G40" s="60">
        <v>-3164846.2700000005</v>
      </c>
      <c r="H40" s="60">
        <v>0</v>
      </c>
      <c r="I40" s="60">
        <v>-270230.04999999935</v>
      </c>
      <c r="J40" s="60">
        <v>-124271.72999999952</v>
      </c>
      <c r="K40" s="60">
        <v>-3864671.9299999997</v>
      </c>
      <c r="L40" s="60">
        <v>3740400.2</v>
      </c>
      <c r="M40" s="60">
        <v>-145958.31999999983</v>
      </c>
      <c r="N40" s="60">
        <v>2128448.06</v>
      </c>
      <c r="O40" s="60">
        <v>-2274406.38</v>
      </c>
      <c r="P40" s="60">
        <v>0</v>
      </c>
      <c r="Q40" s="60">
        <v>0</v>
      </c>
      <c r="R40" s="60">
        <v>0</v>
      </c>
      <c r="S40" s="60">
        <v>-1627838.66</v>
      </c>
      <c r="T40" s="60">
        <v>-3566836.37</v>
      </c>
      <c r="U40" s="60">
        <v>-4010292.62</v>
      </c>
      <c r="V40" s="60">
        <v>443456.25</v>
      </c>
      <c r="W40" s="60">
        <v>1938997.7100000002</v>
      </c>
      <c r="X40" s="60">
        <v>2208647.91</v>
      </c>
      <c r="Y40" s="60">
        <v>-269650.2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112479.45</v>
      </c>
      <c r="AN40" s="60">
        <v>224958.9</v>
      </c>
      <c r="AO40" s="60">
        <v>-112479.45</v>
      </c>
      <c r="AP40" s="60">
        <v>0</v>
      </c>
      <c r="AQ40" s="60">
        <v>0</v>
      </c>
      <c r="AR40" s="60">
        <v>0</v>
      </c>
      <c r="AS40" s="60">
        <v>-5477784.0399999972</v>
      </c>
      <c r="AT40" s="60">
        <v>-4107001.71</v>
      </c>
      <c r="AU40" s="60">
        <v>-10512417.98</v>
      </c>
      <c r="AV40" s="60">
        <v>6405416.2700000005</v>
      </c>
      <c r="AW40" s="60">
        <v>-1184284.4099999974</v>
      </c>
      <c r="AX40" s="60">
        <v>-1555821.4999999991</v>
      </c>
      <c r="AY40" s="60">
        <v>-8584612.0699999984</v>
      </c>
      <c r="AZ40" s="60">
        <v>-11319389.899999999</v>
      </c>
      <c r="BA40" s="60">
        <v>1892017.52</v>
      </c>
      <c r="BB40" s="60">
        <v>0</v>
      </c>
      <c r="BC40" s="60">
        <v>842760.31</v>
      </c>
      <c r="BD40" s="60">
        <v>7028790.5699999994</v>
      </c>
      <c r="BE40" s="60">
        <v>371537.09000000171</v>
      </c>
      <c r="BF40" s="60">
        <v>5045858.6000000015</v>
      </c>
      <c r="BG40" s="60">
        <v>6709240.8500000015</v>
      </c>
      <c r="BH40" s="60">
        <v>-1167789.7</v>
      </c>
      <c r="BI40" s="60">
        <v>0</v>
      </c>
      <c r="BJ40" s="60">
        <v>-495592.55000000005</v>
      </c>
      <c r="BK40" s="60">
        <v>-4674321.51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-186497.92000000004</v>
      </c>
      <c r="BT40" s="60">
        <v>-920981.79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734483.87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-5585008.2199999969</v>
      </c>
    </row>
    <row r="41" spans="1:90" ht="12.75" customHeight="1">
      <c r="A41" s="43" t="s">
        <v>69</v>
      </c>
      <c r="B41" s="58">
        <v>1048</v>
      </c>
      <c r="C41" s="59" t="s">
        <v>376</v>
      </c>
      <c r="D41" s="60">
        <v>104980112.84045215</v>
      </c>
      <c r="E41" s="60">
        <v>83507301.499999642</v>
      </c>
      <c r="F41" s="60">
        <v>167641156.80999964</v>
      </c>
      <c r="G41" s="60">
        <v>-84133855.310000002</v>
      </c>
      <c r="H41" s="60">
        <v>0</v>
      </c>
      <c r="I41" s="60">
        <v>9471338.8200000226</v>
      </c>
      <c r="J41" s="60">
        <v>-5969906.2099999785</v>
      </c>
      <c r="K41" s="60">
        <v>-257388391.72999999</v>
      </c>
      <c r="L41" s="60">
        <v>251418485.52000001</v>
      </c>
      <c r="M41" s="60">
        <v>15441245.030000001</v>
      </c>
      <c r="N41" s="60">
        <v>116016888.19</v>
      </c>
      <c r="O41" s="60">
        <v>-100575643.16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7577967.5104524847</v>
      </c>
      <c r="AA41" s="60">
        <v>7577967.5104524847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4423505.01</v>
      </c>
      <c r="AN41" s="60">
        <v>1537819.39</v>
      </c>
      <c r="AO41" s="60">
        <v>-995077.39</v>
      </c>
      <c r="AP41" s="60">
        <v>0</v>
      </c>
      <c r="AQ41" s="60">
        <v>0</v>
      </c>
      <c r="AR41" s="60">
        <v>3880763.0100000002</v>
      </c>
      <c r="AS41" s="60">
        <v>-98509295.049999982</v>
      </c>
      <c r="AT41" s="60">
        <v>-21546686.149999999</v>
      </c>
      <c r="AU41" s="60">
        <v>-37182301.479999997</v>
      </c>
      <c r="AV41" s="60">
        <v>15635615.33</v>
      </c>
      <c r="AW41" s="60">
        <v>-20185201.329999983</v>
      </c>
      <c r="AX41" s="60">
        <v>-37232948.919999987</v>
      </c>
      <c r="AY41" s="60">
        <v>-202827546.64999998</v>
      </c>
      <c r="AZ41" s="60">
        <v>-46232608.550000027</v>
      </c>
      <c r="BA41" s="60">
        <v>-185791127.58999997</v>
      </c>
      <c r="BB41" s="60">
        <v>0</v>
      </c>
      <c r="BC41" s="60">
        <v>29196189.490000002</v>
      </c>
      <c r="BD41" s="60">
        <v>165594597.72999999</v>
      </c>
      <c r="BE41" s="60">
        <v>17047747.590000004</v>
      </c>
      <c r="BF41" s="60">
        <v>87537031.530000001</v>
      </c>
      <c r="BG41" s="60">
        <v>19691695.920000002</v>
      </c>
      <c r="BH41" s="60">
        <v>80426481.519999996</v>
      </c>
      <c r="BI41" s="60">
        <v>0</v>
      </c>
      <c r="BJ41" s="60">
        <v>-12581145.91</v>
      </c>
      <c r="BK41" s="60">
        <v>-70489283.939999998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-56777407.570000008</v>
      </c>
      <c r="BT41" s="60">
        <v>-35003743.180000007</v>
      </c>
      <c r="BU41" s="60">
        <v>-21081786.600000001</v>
      </c>
      <c r="BV41" s="60">
        <v>-6871227.0099999998</v>
      </c>
      <c r="BW41" s="60">
        <v>0</v>
      </c>
      <c r="BX41" s="60">
        <v>-5805604.8200000003</v>
      </c>
      <c r="BY41" s="60">
        <v>-3478142.3</v>
      </c>
      <c r="BZ41" s="60">
        <v>15454432.460000001</v>
      </c>
      <c r="CA41" s="60">
        <v>8663.8799999999992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6470817.7904521674</v>
      </c>
    </row>
    <row r="42" spans="1:90" ht="12.75" customHeight="1">
      <c r="A42" s="43" t="s">
        <v>71</v>
      </c>
      <c r="B42" s="58">
        <v>1049</v>
      </c>
      <c r="C42" s="59" t="s">
        <v>376</v>
      </c>
      <c r="D42" s="60">
        <v>2972077.0992507157</v>
      </c>
      <c r="E42" s="60">
        <v>1723948.71</v>
      </c>
      <c r="F42" s="60">
        <v>1730106.96</v>
      </c>
      <c r="G42" s="60">
        <v>-6158.25</v>
      </c>
      <c r="H42" s="60">
        <v>0</v>
      </c>
      <c r="I42" s="60">
        <v>698932.5900000009</v>
      </c>
      <c r="J42" s="60">
        <v>694801.43000000087</v>
      </c>
      <c r="K42" s="60">
        <v>-1786743.7899999993</v>
      </c>
      <c r="L42" s="60">
        <v>2481545.2200000002</v>
      </c>
      <c r="M42" s="60">
        <v>4131.16</v>
      </c>
      <c r="N42" s="60">
        <v>4131.16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517515.79925071512</v>
      </c>
      <c r="AA42" s="60">
        <v>308485.85827281163</v>
      </c>
      <c r="AB42" s="60">
        <v>197327.72830666287</v>
      </c>
      <c r="AC42" s="60">
        <v>10767.670606374879</v>
      </c>
      <c r="AD42" s="60">
        <v>934.54206486576493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31680</v>
      </c>
      <c r="AN42" s="60">
        <v>31680</v>
      </c>
      <c r="AO42" s="60">
        <v>0</v>
      </c>
      <c r="AP42" s="60">
        <v>0</v>
      </c>
      <c r="AQ42" s="60">
        <v>0</v>
      </c>
      <c r="AR42" s="60">
        <v>0</v>
      </c>
      <c r="AS42" s="60">
        <v>-4033628.4225931936</v>
      </c>
      <c r="AT42" s="60">
        <v>-1975509.92</v>
      </c>
      <c r="AU42" s="60">
        <v>-1975509.92</v>
      </c>
      <c r="AV42" s="60">
        <v>0</v>
      </c>
      <c r="AW42" s="60">
        <v>-5511.8399999997346</v>
      </c>
      <c r="AX42" s="60">
        <v>-5511.8399999997346</v>
      </c>
      <c r="AY42" s="60">
        <v>-364505.44999999972</v>
      </c>
      <c r="AZ42" s="60">
        <v>-376343.69999999972</v>
      </c>
      <c r="BA42" s="60">
        <v>-56967.640000000014</v>
      </c>
      <c r="BB42" s="60">
        <v>0</v>
      </c>
      <c r="BC42" s="60">
        <v>68805.890000000014</v>
      </c>
      <c r="BD42" s="60">
        <v>358993.61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-2046535.0625931937</v>
      </c>
      <c r="BT42" s="60">
        <v>-540188.62</v>
      </c>
      <c r="BU42" s="60">
        <v>-819627.39649605949</v>
      </c>
      <c r="BV42" s="60">
        <v>-571697.71563221246</v>
      </c>
      <c r="BW42" s="60">
        <v>0</v>
      </c>
      <c r="BX42" s="60">
        <v>-65061.580373277073</v>
      </c>
      <c r="BY42" s="60">
        <v>-50567.870091645069</v>
      </c>
      <c r="BZ42" s="60">
        <v>608.11999999999989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-6071.6</v>
      </c>
      <c r="CJ42" s="60">
        <v>-6071.6</v>
      </c>
      <c r="CK42" s="60">
        <v>0</v>
      </c>
      <c r="CL42" s="60">
        <v>-1061551.3233424779</v>
      </c>
    </row>
    <row r="43" spans="1:90" ht="12.75" customHeight="1">
      <c r="A43" s="43" t="s">
        <v>73</v>
      </c>
      <c r="B43" s="58">
        <v>1051</v>
      </c>
      <c r="C43" s="59" t="s">
        <v>376</v>
      </c>
      <c r="D43" s="60">
        <v>9475876.5499999989</v>
      </c>
      <c r="E43" s="60">
        <v>-1371216.8900000001</v>
      </c>
      <c r="F43" s="60">
        <v>-1371216.8900000001</v>
      </c>
      <c r="G43" s="60">
        <v>0</v>
      </c>
      <c r="H43" s="60">
        <v>0</v>
      </c>
      <c r="I43" s="60">
        <v>10765191.140000001</v>
      </c>
      <c r="J43" s="60">
        <v>14308529.050000001</v>
      </c>
      <c r="K43" s="60">
        <v>-14133603.140000001</v>
      </c>
      <c r="L43" s="60">
        <v>28442132.190000001</v>
      </c>
      <c r="M43" s="60">
        <v>-3543337.9099999992</v>
      </c>
      <c r="N43" s="60">
        <v>8358197.0300000003</v>
      </c>
      <c r="O43" s="60">
        <v>-11901534.939999999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35986.450000000004</v>
      </c>
      <c r="AK43" s="60">
        <v>35986.450000000004</v>
      </c>
      <c r="AL43" s="60">
        <v>0</v>
      </c>
      <c r="AM43" s="60">
        <v>45915.85</v>
      </c>
      <c r="AN43" s="60">
        <v>47401.97</v>
      </c>
      <c r="AO43" s="60">
        <v>-3973.3</v>
      </c>
      <c r="AP43" s="60">
        <v>0</v>
      </c>
      <c r="AQ43" s="60">
        <v>0</v>
      </c>
      <c r="AR43" s="60">
        <v>2487.1800000000003</v>
      </c>
      <c r="AS43" s="60">
        <v>-18325852.601669889</v>
      </c>
      <c r="AT43" s="60">
        <v>-7832181.6600000011</v>
      </c>
      <c r="AU43" s="60">
        <v>-8986279.6000000015</v>
      </c>
      <c r="AV43" s="60">
        <v>1154097.9400000002</v>
      </c>
      <c r="AW43" s="60">
        <v>-1038006.7899999991</v>
      </c>
      <c r="AX43" s="60">
        <v>-3390096.7100000009</v>
      </c>
      <c r="AY43" s="60">
        <v>-62986322.869999997</v>
      </c>
      <c r="AZ43" s="60">
        <v>-62986322.869999997</v>
      </c>
      <c r="BA43" s="60">
        <v>0</v>
      </c>
      <c r="BB43" s="60">
        <v>0</v>
      </c>
      <c r="BC43" s="60">
        <v>0</v>
      </c>
      <c r="BD43" s="60">
        <v>59596226.159999996</v>
      </c>
      <c r="BE43" s="60">
        <v>2352089.9200000018</v>
      </c>
      <c r="BF43" s="60">
        <v>24763842.640000001</v>
      </c>
      <c r="BG43" s="60">
        <v>24763842.640000001</v>
      </c>
      <c r="BH43" s="60">
        <v>0</v>
      </c>
      <c r="BI43" s="60">
        <v>0</v>
      </c>
      <c r="BJ43" s="60">
        <v>0</v>
      </c>
      <c r="BK43" s="60">
        <v>-22411752.719999999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-9455664.1516698897</v>
      </c>
      <c r="BT43" s="60">
        <v>-2820130.0300000003</v>
      </c>
      <c r="BU43" s="60">
        <v>-4781666.8090284364</v>
      </c>
      <c r="BV43" s="60">
        <v>-1903829.2151185418</v>
      </c>
      <c r="BW43" s="60">
        <v>0</v>
      </c>
      <c r="BX43" s="60">
        <v>-16065.609095220962</v>
      </c>
      <c r="BY43" s="60">
        <v>-99291.328427690052</v>
      </c>
      <c r="BZ43" s="60">
        <v>165318.84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-8849976.0516698901</v>
      </c>
    </row>
    <row r="44" spans="1:90" ht="12.75" customHeight="1">
      <c r="A44" s="43" t="s">
        <v>75</v>
      </c>
      <c r="B44" s="58">
        <v>1052</v>
      </c>
      <c r="C44" s="59" t="s">
        <v>376</v>
      </c>
      <c r="D44" s="60">
        <v>-7278042.4080447424</v>
      </c>
      <c r="E44" s="60">
        <v>-8622762.6999999993</v>
      </c>
      <c r="F44" s="60">
        <v>7471148.9100000001</v>
      </c>
      <c r="G44" s="60">
        <v>-16093911.609999999</v>
      </c>
      <c r="H44" s="60">
        <v>0</v>
      </c>
      <c r="I44" s="60">
        <v>-2371195.2599999998</v>
      </c>
      <c r="J44" s="60">
        <v>352616.8200000003</v>
      </c>
      <c r="K44" s="60">
        <v>-8970361.0600000005</v>
      </c>
      <c r="L44" s="60">
        <v>9322977.8800000008</v>
      </c>
      <c r="M44" s="60">
        <v>-2723812.08</v>
      </c>
      <c r="N44" s="60">
        <v>5733299.1699999999</v>
      </c>
      <c r="O44" s="60">
        <v>-8457111.25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3715915.5519552566</v>
      </c>
      <c r="AA44" s="60">
        <v>2880315.1119435276</v>
      </c>
      <c r="AB44" s="60">
        <v>0</v>
      </c>
      <c r="AC44" s="60">
        <v>0</v>
      </c>
      <c r="AD44" s="60">
        <v>43631.943327216883</v>
      </c>
      <c r="AE44" s="60">
        <v>0</v>
      </c>
      <c r="AF44" s="60">
        <v>0</v>
      </c>
      <c r="AG44" s="60">
        <v>0</v>
      </c>
      <c r="AH44" s="60">
        <v>0</v>
      </c>
      <c r="AI44" s="60">
        <v>791968.49668451212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-8174712.7950910237</v>
      </c>
      <c r="AT44" s="60">
        <v>-962985.9700000002</v>
      </c>
      <c r="AU44" s="60">
        <v>-1622276.0400000003</v>
      </c>
      <c r="AV44" s="60">
        <v>659290.07000000007</v>
      </c>
      <c r="AW44" s="60">
        <v>29800.280000000028</v>
      </c>
      <c r="AX44" s="60">
        <v>648728.04</v>
      </c>
      <c r="AY44" s="60">
        <v>-2631882.42</v>
      </c>
      <c r="AZ44" s="60">
        <v>-1567431.4200000002</v>
      </c>
      <c r="BA44" s="60">
        <v>-1664560</v>
      </c>
      <c r="BB44" s="60">
        <v>0</v>
      </c>
      <c r="BC44" s="60">
        <v>600109</v>
      </c>
      <c r="BD44" s="60">
        <v>3280610.46</v>
      </c>
      <c r="BE44" s="60">
        <v>-618927.76</v>
      </c>
      <c r="BF44" s="60">
        <v>419093.1</v>
      </c>
      <c r="BG44" s="60">
        <v>166780.09999999998</v>
      </c>
      <c r="BH44" s="60">
        <v>347873</v>
      </c>
      <c r="BI44" s="60">
        <v>0</v>
      </c>
      <c r="BJ44" s="60">
        <v>-95560</v>
      </c>
      <c r="BK44" s="60">
        <v>-1038020.86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-7241527.1050910233</v>
      </c>
      <c r="BT44" s="60">
        <v>147441.09999999995</v>
      </c>
      <c r="BU44" s="60">
        <v>-4165216.0289412597</v>
      </c>
      <c r="BV44" s="60">
        <v>-3189054.6148590962</v>
      </c>
      <c r="BW44" s="60">
        <v>0</v>
      </c>
      <c r="BX44" s="60">
        <v>-24975.057654676602</v>
      </c>
      <c r="BY44" s="60">
        <v>-473824.99363599095</v>
      </c>
      <c r="BZ44" s="60">
        <v>464102.49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-15452755.203135766</v>
      </c>
    </row>
    <row r="45" spans="1:90" ht="12.75" customHeight="1">
      <c r="A45" s="43" t="s">
        <v>77</v>
      </c>
      <c r="B45" s="58">
        <v>1053</v>
      </c>
      <c r="C45" s="59" t="s">
        <v>376</v>
      </c>
      <c r="D45" s="60">
        <v>26389.880000000005</v>
      </c>
      <c r="E45" s="60">
        <v>50714.880000000005</v>
      </c>
      <c r="F45" s="60">
        <v>50714.880000000005</v>
      </c>
      <c r="G45" s="60">
        <v>0</v>
      </c>
      <c r="H45" s="60">
        <v>0</v>
      </c>
      <c r="I45" s="60">
        <v>-10679.800000000003</v>
      </c>
      <c r="J45" s="60">
        <v>-10679.800000000003</v>
      </c>
      <c r="K45" s="60">
        <v>-50133.090000000004</v>
      </c>
      <c r="L45" s="60">
        <v>39453.29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26617.299999999996</v>
      </c>
      <c r="AA45" s="60">
        <v>2341.08</v>
      </c>
      <c r="AB45" s="60">
        <v>0</v>
      </c>
      <c r="AC45" s="60">
        <v>22305.55</v>
      </c>
      <c r="AD45" s="60">
        <v>1962.25</v>
      </c>
      <c r="AE45" s="60">
        <v>0</v>
      </c>
      <c r="AF45" s="60">
        <v>0</v>
      </c>
      <c r="AG45" s="60">
        <v>0</v>
      </c>
      <c r="AH45" s="60">
        <v>8.42</v>
      </c>
      <c r="AI45" s="60">
        <v>0</v>
      </c>
      <c r="AJ45" s="60">
        <v>0</v>
      </c>
      <c r="AK45" s="60">
        <v>0</v>
      </c>
      <c r="AL45" s="60">
        <v>0</v>
      </c>
      <c r="AM45" s="60">
        <v>-40262.5</v>
      </c>
      <c r="AN45" s="60">
        <v>158567</v>
      </c>
      <c r="AO45" s="60">
        <v>0</v>
      </c>
      <c r="AP45" s="60">
        <v>0</v>
      </c>
      <c r="AQ45" s="60">
        <v>0</v>
      </c>
      <c r="AR45" s="60">
        <v>-198829.5</v>
      </c>
      <c r="AS45" s="60">
        <v>-80461.920253521355</v>
      </c>
      <c r="AT45" s="60">
        <v>-1677060.97</v>
      </c>
      <c r="AU45" s="60">
        <v>-1677060.97</v>
      </c>
      <c r="AV45" s="60">
        <v>0</v>
      </c>
      <c r="AW45" s="60">
        <v>2040776.3100000003</v>
      </c>
      <c r="AX45" s="60">
        <v>2040776.3100000003</v>
      </c>
      <c r="AY45" s="60">
        <v>-448696.47000000003</v>
      </c>
      <c r="AZ45" s="60">
        <v>-359964.2</v>
      </c>
      <c r="BA45" s="60">
        <v>-142498</v>
      </c>
      <c r="BB45" s="60">
        <v>0</v>
      </c>
      <c r="BC45" s="60">
        <v>53765.729999999996</v>
      </c>
      <c r="BD45" s="60">
        <v>2489472.7800000003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-444177.26025352167</v>
      </c>
      <c r="BT45" s="60">
        <v>-7423.54</v>
      </c>
      <c r="BU45" s="60">
        <v>-183876.1592008603</v>
      </c>
      <c r="BV45" s="60">
        <v>-15985.149041203602</v>
      </c>
      <c r="BW45" s="60">
        <v>0</v>
      </c>
      <c r="BX45" s="60">
        <v>-75755.712857896477</v>
      </c>
      <c r="BY45" s="60">
        <v>-116225.1358266859</v>
      </c>
      <c r="BZ45" s="60">
        <v>0</v>
      </c>
      <c r="CA45" s="60">
        <v>-44911.563326875388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-54072.040253521351</v>
      </c>
    </row>
    <row r="46" spans="1:90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</row>
    <row r="47" spans="1:90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</row>
    <row r="48" spans="1:90" ht="12.75" customHeight="1">
      <c r="A48" s="43" t="s">
        <v>83</v>
      </c>
      <c r="B48" s="58">
        <v>1056</v>
      </c>
      <c r="C48" s="59" t="s">
        <v>376</v>
      </c>
      <c r="D48" s="60">
        <v>-267333.90000000008</v>
      </c>
      <c r="E48" s="60">
        <v>-368523.84</v>
      </c>
      <c r="F48" s="60">
        <v>0</v>
      </c>
      <c r="G48" s="60">
        <v>-368523.84</v>
      </c>
      <c r="H48" s="60">
        <v>0</v>
      </c>
      <c r="I48" s="60">
        <v>101189.93999999994</v>
      </c>
      <c r="J48" s="60">
        <v>467245.93999999994</v>
      </c>
      <c r="K48" s="60">
        <v>-373482.89</v>
      </c>
      <c r="L48" s="60">
        <v>840728.83</v>
      </c>
      <c r="M48" s="60">
        <v>-366056</v>
      </c>
      <c r="N48" s="60">
        <v>292587</v>
      </c>
      <c r="O48" s="60">
        <v>-658643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-281231.60000000003</v>
      </c>
      <c r="AT48" s="60">
        <v>0</v>
      </c>
      <c r="AU48" s="60">
        <v>0</v>
      </c>
      <c r="AV48" s="60">
        <v>0</v>
      </c>
      <c r="AW48" s="60">
        <v>-127290.02000000002</v>
      </c>
      <c r="AX48" s="60">
        <v>-127290.02000000002</v>
      </c>
      <c r="AY48" s="60">
        <v>-396416.16</v>
      </c>
      <c r="AZ48" s="60">
        <v>-2689.55</v>
      </c>
      <c r="BA48" s="60">
        <v>-394142</v>
      </c>
      <c r="BB48" s="60">
        <v>0</v>
      </c>
      <c r="BC48" s="60">
        <v>415.39</v>
      </c>
      <c r="BD48" s="60">
        <v>269126.13999999996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-153941.58000000002</v>
      </c>
      <c r="BT48" s="60">
        <v>-46724.59</v>
      </c>
      <c r="BU48" s="60">
        <v>-6218.14</v>
      </c>
      <c r="BV48" s="60">
        <v>-10667.679999999998</v>
      </c>
      <c r="BW48" s="60">
        <v>0</v>
      </c>
      <c r="BX48" s="60">
        <v>-150.91000000000003</v>
      </c>
      <c r="BY48" s="60">
        <v>-2404.2599999999998</v>
      </c>
      <c r="BZ48" s="60">
        <v>-87776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-548565.50000000012</v>
      </c>
    </row>
    <row r="49" spans="1:90" ht="12.75" customHeight="1">
      <c r="A49" s="43" t="s">
        <v>85</v>
      </c>
      <c r="B49" s="58">
        <v>1057</v>
      </c>
      <c r="C49" s="59" t="s">
        <v>376</v>
      </c>
      <c r="D49" s="60">
        <v>106894034.97000001</v>
      </c>
      <c r="E49" s="60">
        <v>86183381.429999992</v>
      </c>
      <c r="F49" s="60">
        <v>102912472.97</v>
      </c>
      <c r="G49" s="60">
        <v>-16729091.540000001</v>
      </c>
      <c r="H49" s="60">
        <v>0</v>
      </c>
      <c r="I49" s="60">
        <v>-740534.31999998493</v>
      </c>
      <c r="J49" s="60">
        <v>-2583440.3599999845</v>
      </c>
      <c r="K49" s="60">
        <v>-156057078.81999999</v>
      </c>
      <c r="L49" s="60">
        <v>153473638.46000001</v>
      </c>
      <c r="M49" s="60">
        <v>1842906.0399999996</v>
      </c>
      <c r="N49" s="60">
        <v>2962444.4299999997</v>
      </c>
      <c r="O49" s="60">
        <v>-1119538.3900000001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21451187.859999999</v>
      </c>
      <c r="AA49" s="60">
        <v>20745779.039999999</v>
      </c>
      <c r="AB49" s="60">
        <v>0</v>
      </c>
      <c r="AC49" s="60">
        <v>0</v>
      </c>
      <c r="AD49" s="60">
        <v>705408.82000000007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-44028876.659999996</v>
      </c>
      <c r="AT49" s="60">
        <v>-7279828.4500000002</v>
      </c>
      <c r="AU49" s="60">
        <v>-7298140</v>
      </c>
      <c r="AV49" s="60">
        <v>18311.55</v>
      </c>
      <c r="AW49" s="60">
        <v>15654432.160000004</v>
      </c>
      <c r="AX49" s="60">
        <v>16536594.410000004</v>
      </c>
      <c r="AY49" s="60">
        <v>-21582671.460000001</v>
      </c>
      <c r="AZ49" s="60">
        <v>-11305300.469999999</v>
      </c>
      <c r="BA49" s="60">
        <v>-10277370.99</v>
      </c>
      <c r="BB49" s="60">
        <v>0</v>
      </c>
      <c r="BC49" s="60">
        <v>0</v>
      </c>
      <c r="BD49" s="60">
        <v>38119265.870000005</v>
      </c>
      <c r="BE49" s="60">
        <v>-882162.25</v>
      </c>
      <c r="BF49" s="60">
        <v>491142.49</v>
      </c>
      <c r="BG49" s="60">
        <v>202122.42</v>
      </c>
      <c r="BH49" s="60">
        <v>289020.07</v>
      </c>
      <c r="BI49" s="60">
        <v>0</v>
      </c>
      <c r="BJ49" s="60">
        <v>0</v>
      </c>
      <c r="BK49" s="60">
        <v>-1373304.74</v>
      </c>
      <c r="BL49" s="60">
        <v>0</v>
      </c>
      <c r="BM49" s="60">
        <v>0</v>
      </c>
      <c r="BN49" s="60">
        <v>0</v>
      </c>
      <c r="BO49" s="60">
        <v>-4114564.29</v>
      </c>
      <c r="BP49" s="60">
        <v>-4114564.29</v>
      </c>
      <c r="BQ49" s="60">
        <v>0</v>
      </c>
      <c r="BR49" s="60">
        <v>0</v>
      </c>
      <c r="BS49" s="60">
        <v>-47645046.359999999</v>
      </c>
      <c r="BT49" s="60">
        <v>-38482988.609999999</v>
      </c>
      <c r="BU49" s="60">
        <v>-7442277.8600000003</v>
      </c>
      <c r="BV49" s="60">
        <v>-91503.17</v>
      </c>
      <c r="BW49" s="60">
        <v>0</v>
      </c>
      <c r="BX49" s="60">
        <v>-10819.31</v>
      </c>
      <c r="BY49" s="60">
        <v>-1596889.1199999999</v>
      </c>
      <c r="BZ49" s="60">
        <v>276091.02999999997</v>
      </c>
      <c r="CA49" s="60">
        <v>-296659.31999999995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-643869.72</v>
      </c>
      <c r="CJ49" s="60">
        <v>-643869.72</v>
      </c>
      <c r="CK49" s="60">
        <v>0</v>
      </c>
      <c r="CL49" s="60">
        <v>62865158.310000017</v>
      </c>
    </row>
    <row r="50" spans="1:90" ht="12.75" customHeight="1">
      <c r="A50" s="43" t="s">
        <v>87</v>
      </c>
      <c r="B50" s="58">
        <v>1058</v>
      </c>
      <c r="C50" s="59" t="s">
        <v>376</v>
      </c>
      <c r="D50" s="60">
        <v>441535072.24000007</v>
      </c>
      <c r="E50" s="60">
        <v>413099940.45999998</v>
      </c>
      <c r="F50" s="60">
        <v>432756596.70999998</v>
      </c>
      <c r="G50" s="60">
        <v>-19656656.25</v>
      </c>
      <c r="H50" s="60">
        <v>0</v>
      </c>
      <c r="I50" s="60">
        <v>-50596313.019999951</v>
      </c>
      <c r="J50" s="60">
        <v>-24707007.059999943</v>
      </c>
      <c r="K50" s="60">
        <v>-502437397.25999999</v>
      </c>
      <c r="L50" s="60">
        <v>477730390.20000005</v>
      </c>
      <c r="M50" s="60">
        <v>-25889305.960000008</v>
      </c>
      <c r="N50" s="60">
        <v>58170695.840000004</v>
      </c>
      <c r="O50" s="60">
        <v>-84060001.800000012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79031444.799999997</v>
      </c>
      <c r="AA50" s="60">
        <v>62227945.5</v>
      </c>
      <c r="AB50" s="60">
        <v>0</v>
      </c>
      <c r="AC50" s="60">
        <v>0</v>
      </c>
      <c r="AD50" s="60">
        <v>16803499.300000001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-243110905.65000004</v>
      </c>
      <c r="AT50" s="60">
        <v>-6224445.3100000024</v>
      </c>
      <c r="AU50" s="60">
        <v>-54783453.060000002</v>
      </c>
      <c r="AV50" s="60">
        <v>48559007.75</v>
      </c>
      <c r="AW50" s="60">
        <v>-33683811.470000014</v>
      </c>
      <c r="AX50" s="60">
        <v>-72734888.299999997</v>
      </c>
      <c r="AY50" s="60">
        <v>-161565249.56999999</v>
      </c>
      <c r="AZ50" s="60">
        <v>-36035706.009999998</v>
      </c>
      <c r="BA50" s="60">
        <v>-162368856.50999999</v>
      </c>
      <c r="BB50" s="60">
        <v>0</v>
      </c>
      <c r="BC50" s="60">
        <v>36839312.950000003</v>
      </c>
      <c r="BD50" s="60">
        <v>88830361.269999996</v>
      </c>
      <c r="BE50" s="60">
        <v>39051076.829999983</v>
      </c>
      <c r="BF50" s="60">
        <v>90015658.469999984</v>
      </c>
      <c r="BG50" s="60">
        <v>25646563.93</v>
      </c>
      <c r="BH50" s="60">
        <v>84894021.899999991</v>
      </c>
      <c r="BI50" s="60">
        <v>0</v>
      </c>
      <c r="BJ50" s="60">
        <v>-20524927.359999999</v>
      </c>
      <c r="BK50" s="60">
        <v>-50964581.640000001</v>
      </c>
      <c r="BL50" s="60">
        <v>0</v>
      </c>
      <c r="BM50" s="60">
        <v>0</v>
      </c>
      <c r="BN50" s="60">
        <v>0</v>
      </c>
      <c r="BO50" s="60">
        <v>-7982.2200000000103</v>
      </c>
      <c r="BP50" s="60">
        <v>-7982.2200000000103</v>
      </c>
      <c r="BQ50" s="60">
        <v>0</v>
      </c>
      <c r="BR50" s="60">
        <v>0</v>
      </c>
      <c r="BS50" s="60">
        <v>-202558666.65000001</v>
      </c>
      <c r="BT50" s="60">
        <v>-84790228.250000015</v>
      </c>
      <c r="BU50" s="60">
        <v>-36141263.039999999</v>
      </c>
      <c r="BV50" s="60">
        <v>-25116851.349999998</v>
      </c>
      <c r="BW50" s="60">
        <v>0</v>
      </c>
      <c r="BX50" s="60">
        <v>-55654678.420000002</v>
      </c>
      <c r="BY50" s="60">
        <v>-2532545.19</v>
      </c>
      <c r="BZ50" s="60">
        <v>1676899.6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-636000</v>
      </c>
      <c r="CJ50" s="60">
        <v>-636000</v>
      </c>
      <c r="CK50" s="60">
        <v>0</v>
      </c>
      <c r="CL50" s="60">
        <v>198424166.59000003</v>
      </c>
    </row>
    <row r="51" spans="1:90" ht="12.75" customHeight="1">
      <c r="A51" s="43" t="s">
        <v>89</v>
      </c>
      <c r="B51" s="58">
        <v>1059</v>
      </c>
      <c r="C51" s="59" t="s">
        <v>376</v>
      </c>
      <c r="D51" s="60">
        <v>430945533.09090459</v>
      </c>
      <c r="E51" s="60">
        <v>453146748.75999999</v>
      </c>
      <c r="F51" s="60">
        <v>453146748.75999999</v>
      </c>
      <c r="G51" s="60">
        <v>0</v>
      </c>
      <c r="H51" s="60">
        <v>0</v>
      </c>
      <c r="I51" s="60">
        <v>-108540737.82000005</v>
      </c>
      <c r="J51" s="60">
        <v>-108540737.82000005</v>
      </c>
      <c r="K51" s="60">
        <v>-753964152.71000004</v>
      </c>
      <c r="L51" s="60">
        <v>645423414.88999999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86338091.540904611</v>
      </c>
      <c r="AA51" s="60">
        <v>86322981.096495673</v>
      </c>
      <c r="AB51" s="60">
        <v>0</v>
      </c>
      <c r="AC51" s="60">
        <v>0</v>
      </c>
      <c r="AD51" s="60">
        <v>15110.444408937314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1430.61</v>
      </c>
      <c r="AN51" s="60">
        <v>0</v>
      </c>
      <c r="AO51" s="60">
        <v>0</v>
      </c>
      <c r="AP51" s="60">
        <v>1430.61</v>
      </c>
      <c r="AQ51" s="60">
        <v>0</v>
      </c>
      <c r="AR51" s="60">
        <v>0</v>
      </c>
      <c r="AS51" s="60">
        <v>-256508633.16532618</v>
      </c>
      <c r="AT51" s="60">
        <v>-16418121.439999999</v>
      </c>
      <c r="AU51" s="60">
        <v>-16418121.439999999</v>
      </c>
      <c r="AV51" s="60">
        <v>0</v>
      </c>
      <c r="AW51" s="60">
        <v>-21345236.469999995</v>
      </c>
      <c r="AX51" s="60">
        <v>-21345236.469999995</v>
      </c>
      <c r="AY51" s="60">
        <v>-42081112.519999996</v>
      </c>
      <c r="AZ51" s="60">
        <v>-11278730.52</v>
      </c>
      <c r="BA51" s="60">
        <v>-40397510</v>
      </c>
      <c r="BB51" s="60">
        <v>0</v>
      </c>
      <c r="BC51" s="60">
        <v>9595128</v>
      </c>
      <c r="BD51" s="60">
        <v>20735876.050000001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-218745275.25532618</v>
      </c>
      <c r="BT51" s="60">
        <v>-91663902.995618016</v>
      </c>
      <c r="BU51" s="60">
        <v>-62898027.837130859</v>
      </c>
      <c r="BV51" s="60">
        <v>-10561801.283833118</v>
      </c>
      <c r="BW51" s="60">
        <v>0</v>
      </c>
      <c r="BX51" s="60">
        <v>-44960420.566168487</v>
      </c>
      <c r="BY51" s="60">
        <v>-4061788.4463577094</v>
      </c>
      <c r="BZ51" s="60">
        <v>0</v>
      </c>
      <c r="CA51" s="60">
        <v>-4599334.1262179874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174436899.92557842</v>
      </c>
    </row>
    <row r="52" spans="1:90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</row>
    <row r="53" spans="1:90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</row>
    <row r="54" spans="1:90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</row>
    <row r="55" spans="1:90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</row>
    <row r="56" spans="1:90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</row>
    <row r="57" spans="1:90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</row>
    <row r="58" spans="1:90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</row>
    <row r="59" spans="1:90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</row>
    <row r="60" spans="1:90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</row>
    <row r="61" spans="1:90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</row>
    <row r="62" spans="1:90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</row>
    <row r="63" spans="1:90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</row>
    <row r="64" spans="1:90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</row>
    <row r="65" spans="1:90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</row>
    <row r="66" spans="1:90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</row>
    <row r="67" spans="1:90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</row>
    <row r="68" spans="1:90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</row>
    <row r="69" spans="1:90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</row>
    <row r="70" spans="1:90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</row>
    <row r="71" spans="1:90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</row>
    <row r="72" spans="1:90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</row>
    <row r="73" spans="1:90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</row>
    <row r="74" spans="1:90" ht="13.5" customHeight="1">
      <c r="A74" s="43" t="s">
        <v>125</v>
      </c>
      <c r="B74" s="58">
        <v>4002</v>
      </c>
      <c r="C74" s="59" t="s">
        <v>379</v>
      </c>
      <c r="D74" s="60">
        <v>1433189006.5299997</v>
      </c>
      <c r="E74" s="60">
        <v>1155058285.7</v>
      </c>
      <c r="F74" s="60">
        <v>1155597110.5800002</v>
      </c>
      <c r="G74" s="60">
        <v>-538824.87999999989</v>
      </c>
      <c r="H74" s="60">
        <v>0</v>
      </c>
      <c r="I74" s="60">
        <v>-13195722.660000276</v>
      </c>
      <c r="J74" s="60">
        <v>-12963477.710000277</v>
      </c>
      <c r="K74" s="60">
        <v>-1211016644.3700001</v>
      </c>
      <c r="L74" s="60">
        <v>1198053166.6599998</v>
      </c>
      <c r="M74" s="60">
        <v>-232244.95000000007</v>
      </c>
      <c r="N74" s="60">
        <v>714524.87</v>
      </c>
      <c r="O74" s="60">
        <v>-946769.82000000007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248273133.45999995</v>
      </c>
      <c r="AA74" s="60">
        <v>137576895.46999997</v>
      </c>
      <c r="AB74" s="60">
        <v>26212628.539999999</v>
      </c>
      <c r="AC74" s="60">
        <v>55409769.489999995</v>
      </c>
      <c r="AD74" s="60">
        <v>22938667.210000001</v>
      </c>
      <c r="AE74" s="60">
        <v>0</v>
      </c>
      <c r="AF74" s="60">
        <v>0</v>
      </c>
      <c r="AG74" s="60">
        <v>0</v>
      </c>
      <c r="AH74" s="60">
        <v>6135172.75</v>
      </c>
      <c r="AI74" s="60">
        <v>0</v>
      </c>
      <c r="AJ74" s="60">
        <v>43053310.029999994</v>
      </c>
      <c r="AK74" s="60">
        <v>42978647.659999996</v>
      </c>
      <c r="AL74" s="60">
        <v>74662.37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-984884620.67000031</v>
      </c>
      <c r="AT74" s="60">
        <v>-662774342.34000003</v>
      </c>
      <c r="AU74" s="60">
        <v>-666337857.24000001</v>
      </c>
      <c r="AV74" s="60">
        <v>3563514.9</v>
      </c>
      <c r="AW74" s="60">
        <v>39633720.989999823</v>
      </c>
      <c r="AX74" s="60">
        <v>10208189.679999828</v>
      </c>
      <c r="AY74" s="60">
        <v>-3269579958.1300001</v>
      </c>
      <c r="AZ74" s="60">
        <v>-1804255083.54</v>
      </c>
      <c r="BA74" s="60">
        <v>-1465324874.5900002</v>
      </c>
      <c r="BB74" s="60">
        <v>0</v>
      </c>
      <c r="BC74" s="60">
        <v>0</v>
      </c>
      <c r="BD74" s="60">
        <v>3279788147.8099999</v>
      </c>
      <c r="BE74" s="60">
        <v>29425531.309999995</v>
      </c>
      <c r="BF74" s="60">
        <v>41050699.619999997</v>
      </c>
      <c r="BG74" s="60">
        <v>39683044.57</v>
      </c>
      <c r="BH74" s="60">
        <v>1367655.05</v>
      </c>
      <c r="BI74" s="60">
        <v>0</v>
      </c>
      <c r="BJ74" s="60">
        <v>0</v>
      </c>
      <c r="BK74" s="60">
        <v>-11625168.310000001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-361743999.31999999</v>
      </c>
      <c r="BT74" s="60">
        <v>-257964906.70000002</v>
      </c>
      <c r="BU74" s="60">
        <v>-70929423.069999993</v>
      </c>
      <c r="BV74" s="60">
        <v>-16985042.650000002</v>
      </c>
      <c r="BW74" s="60">
        <v>0</v>
      </c>
      <c r="BX74" s="60">
        <v>0</v>
      </c>
      <c r="BY74" s="60">
        <v>-4728365.97</v>
      </c>
      <c r="BZ74" s="60">
        <v>292755.93</v>
      </c>
      <c r="CA74" s="60">
        <v>-11429016.859999999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448304385.85999942</v>
      </c>
    </row>
    <row r="75" spans="1:90" ht="13.5" customHeight="1">
      <c r="A75" s="44" t="s">
        <v>126</v>
      </c>
      <c r="B75" s="61">
        <v>4003</v>
      </c>
      <c r="C75" s="59" t="s">
        <v>379</v>
      </c>
      <c r="D75" s="60">
        <v>87381368.707172483</v>
      </c>
      <c r="E75" s="60">
        <v>-4379583.810000062</v>
      </c>
      <c r="F75" s="60">
        <v>440138142.26999992</v>
      </c>
      <c r="G75" s="60">
        <v>-444517726.07999998</v>
      </c>
      <c r="H75" s="60">
        <v>0</v>
      </c>
      <c r="I75" s="60">
        <v>87031695.420000017</v>
      </c>
      <c r="J75" s="60">
        <v>-154060816.24000001</v>
      </c>
      <c r="K75" s="60">
        <v>-488005468.34000003</v>
      </c>
      <c r="L75" s="60">
        <v>333944652.10000002</v>
      </c>
      <c r="M75" s="60">
        <v>241092511.66000003</v>
      </c>
      <c r="N75" s="60">
        <v>330986704.21000004</v>
      </c>
      <c r="O75" s="60">
        <v>-89894192.550000012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4729257.0971725341</v>
      </c>
      <c r="AA75" s="60">
        <v>1862309.6578874888</v>
      </c>
      <c r="AB75" s="60">
        <v>0</v>
      </c>
      <c r="AC75" s="60">
        <v>0</v>
      </c>
      <c r="AD75" s="60">
        <v>2866947.4392850455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-126878150.65000001</v>
      </c>
      <c r="AT75" s="60">
        <v>-36802039.140000008</v>
      </c>
      <c r="AU75" s="60">
        <v>-90526214.970000014</v>
      </c>
      <c r="AV75" s="60">
        <v>53724175.830000006</v>
      </c>
      <c r="AW75" s="60">
        <v>-76119532.829999983</v>
      </c>
      <c r="AX75" s="60">
        <v>-185277371.23000002</v>
      </c>
      <c r="AY75" s="60">
        <v>-749773791.69000006</v>
      </c>
      <c r="AZ75" s="60">
        <v>-477999701.55000001</v>
      </c>
      <c r="BA75" s="60">
        <v>-271774090.13999999</v>
      </c>
      <c r="BB75" s="60">
        <v>0</v>
      </c>
      <c r="BC75" s="60">
        <v>0</v>
      </c>
      <c r="BD75" s="60">
        <v>564496420.46000004</v>
      </c>
      <c r="BE75" s="60">
        <v>109157838.40000004</v>
      </c>
      <c r="BF75" s="60">
        <v>541768435.23000002</v>
      </c>
      <c r="BG75" s="60">
        <v>343478309.68000001</v>
      </c>
      <c r="BH75" s="60">
        <v>198290125.55000001</v>
      </c>
      <c r="BI75" s="60">
        <v>0</v>
      </c>
      <c r="BJ75" s="60">
        <v>0</v>
      </c>
      <c r="BK75" s="60">
        <v>-432610596.82999998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-13956578.680000007</v>
      </c>
      <c r="BT75" s="60">
        <v>-59461882.520000003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45505303.839999996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-39496781.942827523</v>
      </c>
    </row>
    <row r="76" spans="1:90" ht="12.75" customHeight="1">
      <c r="A76" s="44" t="s">
        <v>127</v>
      </c>
      <c r="B76" s="61">
        <v>4004</v>
      </c>
      <c r="C76" s="59" t="s">
        <v>379</v>
      </c>
      <c r="D76" s="60">
        <v>828049694.37000012</v>
      </c>
      <c r="E76" s="60">
        <v>800421491.20999992</v>
      </c>
      <c r="F76" s="60">
        <v>1130698129.1099999</v>
      </c>
      <c r="G76" s="60">
        <v>-330276637.89999998</v>
      </c>
      <c r="H76" s="60">
        <v>0</v>
      </c>
      <c r="I76" s="60">
        <v>-93381747.649999902</v>
      </c>
      <c r="J76" s="60">
        <v>-93426242.7299999</v>
      </c>
      <c r="K76" s="60">
        <v>-845955355.19999993</v>
      </c>
      <c r="L76" s="60">
        <v>752529112.47000003</v>
      </c>
      <c r="M76" s="60">
        <v>44495.079999999958</v>
      </c>
      <c r="N76" s="60">
        <v>738861.95</v>
      </c>
      <c r="O76" s="60">
        <v>-694366.87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120839328.83999999</v>
      </c>
      <c r="AA76" s="60">
        <v>98725609.169999987</v>
      </c>
      <c r="AB76" s="60">
        <v>7675272.9699999997</v>
      </c>
      <c r="AC76" s="60">
        <v>11260304.440000001</v>
      </c>
      <c r="AD76" s="60">
        <v>3178142.2600000002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170621.97</v>
      </c>
      <c r="AK76" s="60">
        <v>170621.97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-902027415.0800004</v>
      </c>
      <c r="AT76" s="60">
        <v>-401216634.98000008</v>
      </c>
      <c r="AU76" s="60">
        <v>-402503893.76000005</v>
      </c>
      <c r="AV76" s="60">
        <v>1287258.7800000003</v>
      </c>
      <c r="AW76" s="60">
        <v>-165980238.91000021</v>
      </c>
      <c r="AX76" s="60">
        <v>-161310711.80000019</v>
      </c>
      <c r="AY76" s="60">
        <v>-1159699060.46</v>
      </c>
      <c r="AZ76" s="60">
        <v>-833219691.03999996</v>
      </c>
      <c r="BA76" s="60">
        <v>-590908240.95000005</v>
      </c>
      <c r="BB76" s="60">
        <v>0</v>
      </c>
      <c r="BC76" s="60">
        <v>264428871.53</v>
      </c>
      <c r="BD76" s="60">
        <v>998388348.65999985</v>
      </c>
      <c r="BE76" s="60">
        <v>-4669527.1100000013</v>
      </c>
      <c r="BF76" s="60">
        <v>14010778.279999999</v>
      </c>
      <c r="BG76" s="60">
        <v>7866496.9799999995</v>
      </c>
      <c r="BH76" s="60">
        <v>9338949.9899999984</v>
      </c>
      <c r="BI76" s="60">
        <v>0</v>
      </c>
      <c r="BJ76" s="60">
        <v>-3194668.69</v>
      </c>
      <c r="BK76" s="60">
        <v>-18680305.390000001</v>
      </c>
      <c r="BL76" s="60">
        <v>0</v>
      </c>
      <c r="BM76" s="60">
        <v>0</v>
      </c>
      <c r="BN76" s="60">
        <v>0</v>
      </c>
      <c r="BO76" s="60">
        <v>-13627673.010000002</v>
      </c>
      <c r="BP76" s="60">
        <v>-13627673.010000002</v>
      </c>
      <c r="BQ76" s="60">
        <v>0</v>
      </c>
      <c r="BR76" s="60">
        <v>0</v>
      </c>
      <c r="BS76" s="60">
        <v>-320333660.70000005</v>
      </c>
      <c r="BT76" s="60">
        <v>-267668789.37</v>
      </c>
      <c r="BU76" s="60">
        <v>-29114230.289999999</v>
      </c>
      <c r="BV76" s="60">
        <v>-7479262.7999999998</v>
      </c>
      <c r="BW76" s="60">
        <v>0</v>
      </c>
      <c r="BX76" s="60">
        <v>0</v>
      </c>
      <c r="BY76" s="60">
        <v>-16147233.08</v>
      </c>
      <c r="BZ76" s="60">
        <v>75854.84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-869207.48</v>
      </c>
      <c r="CJ76" s="60">
        <v>-869207.48</v>
      </c>
      <c r="CK76" s="60">
        <v>0</v>
      </c>
      <c r="CL76" s="60">
        <v>-73977720.710000277</v>
      </c>
    </row>
    <row r="77" spans="1:90" ht="12.75" customHeight="1">
      <c r="A77" s="44" t="s">
        <v>128</v>
      </c>
      <c r="B77" s="61">
        <v>4005</v>
      </c>
      <c r="C77" s="59" t="s">
        <v>379</v>
      </c>
      <c r="D77" s="60">
        <v>83432540.540000007</v>
      </c>
      <c r="E77" s="60">
        <v>79237621.120000005</v>
      </c>
      <c r="F77" s="60">
        <v>122596788.17999999</v>
      </c>
      <c r="G77" s="60">
        <v>-43359167.059999995</v>
      </c>
      <c r="H77" s="60">
        <v>0</v>
      </c>
      <c r="I77" s="60">
        <v>-9145335.549999997</v>
      </c>
      <c r="J77" s="60">
        <v>-9145335.549999997</v>
      </c>
      <c r="K77" s="60">
        <v>-65094829.999999993</v>
      </c>
      <c r="L77" s="60">
        <v>55949494.449999996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13340254.970000001</v>
      </c>
      <c r="AA77" s="60">
        <v>11318807.300000001</v>
      </c>
      <c r="AB77" s="60">
        <v>0</v>
      </c>
      <c r="AC77" s="60">
        <v>1076374.6400000001</v>
      </c>
      <c r="AD77" s="60">
        <v>945073.03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-88633142.73999998</v>
      </c>
      <c r="AT77" s="60">
        <v>-30567822.57</v>
      </c>
      <c r="AU77" s="60">
        <v>-30734550.07</v>
      </c>
      <c r="AV77" s="60">
        <v>166727.5</v>
      </c>
      <c r="AW77" s="60">
        <v>-30583938.509999976</v>
      </c>
      <c r="AX77" s="60">
        <v>-31916402.609999985</v>
      </c>
      <c r="AY77" s="60">
        <v>-226815920.60999998</v>
      </c>
      <c r="AZ77" s="60">
        <v>-87213149.439999998</v>
      </c>
      <c r="BA77" s="60">
        <v>-191320220.95999998</v>
      </c>
      <c r="BB77" s="60">
        <v>0</v>
      </c>
      <c r="BC77" s="60">
        <v>51717449.789999999</v>
      </c>
      <c r="BD77" s="60">
        <v>194899518</v>
      </c>
      <c r="BE77" s="60">
        <v>1332464.1000000089</v>
      </c>
      <c r="BF77" s="60">
        <v>43200475.910000004</v>
      </c>
      <c r="BG77" s="60">
        <v>613303.96</v>
      </c>
      <c r="BH77" s="60">
        <v>52437531.840000004</v>
      </c>
      <c r="BI77" s="60">
        <v>0</v>
      </c>
      <c r="BJ77" s="60">
        <v>-9850359.8899999987</v>
      </c>
      <c r="BK77" s="60">
        <v>-41868011.809999995</v>
      </c>
      <c r="BL77" s="60">
        <v>0</v>
      </c>
      <c r="BM77" s="60">
        <v>0</v>
      </c>
      <c r="BN77" s="60">
        <v>0</v>
      </c>
      <c r="BO77" s="60">
        <v>-657449.11</v>
      </c>
      <c r="BP77" s="60">
        <v>-657449.11</v>
      </c>
      <c r="BQ77" s="60">
        <v>0</v>
      </c>
      <c r="BR77" s="60">
        <v>0</v>
      </c>
      <c r="BS77" s="60">
        <v>-26823932.550000004</v>
      </c>
      <c r="BT77" s="60">
        <v>-24043762.460000001</v>
      </c>
      <c r="BU77" s="60">
        <v>-1574245.92</v>
      </c>
      <c r="BV77" s="60">
        <v>-293682.53000000003</v>
      </c>
      <c r="BW77" s="60">
        <v>0</v>
      </c>
      <c r="BX77" s="60">
        <v>0</v>
      </c>
      <c r="BY77" s="60">
        <v>-912241.64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-5200602.1999999732</v>
      </c>
    </row>
    <row r="78" spans="1:90" ht="12.75" customHeight="1">
      <c r="A78" s="45" t="s">
        <v>129</v>
      </c>
      <c r="B78" s="62">
        <v>9000</v>
      </c>
      <c r="C78" s="59" t="s">
        <v>380</v>
      </c>
      <c r="D78" s="63">
        <v>16121625865.032925</v>
      </c>
      <c r="E78" s="63">
        <v>14316995954.509998</v>
      </c>
      <c r="F78" s="63">
        <v>28548372872.029999</v>
      </c>
      <c r="G78" s="63">
        <v>-14231376917.520004</v>
      </c>
      <c r="H78" s="63">
        <v>0</v>
      </c>
      <c r="I78" s="63">
        <v>-3187469170.7900014</v>
      </c>
      <c r="J78" s="63">
        <v>-7136775085.4199963</v>
      </c>
      <c r="K78" s="63">
        <v>-52986828278.470009</v>
      </c>
      <c r="L78" s="63">
        <v>45850053193.049995</v>
      </c>
      <c r="M78" s="63">
        <v>3949305914.6299982</v>
      </c>
      <c r="N78" s="63">
        <v>24689474479.149998</v>
      </c>
      <c r="O78" s="63">
        <v>-20740168564.520004</v>
      </c>
      <c r="P78" s="63">
        <v>0</v>
      </c>
      <c r="Q78" s="63">
        <v>0</v>
      </c>
      <c r="R78" s="63">
        <v>0</v>
      </c>
      <c r="S78" s="63">
        <v>-40157929.479999997</v>
      </c>
      <c r="T78" s="63">
        <v>-29882913.940000001</v>
      </c>
      <c r="U78" s="63">
        <v>-80697587.900000006</v>
      </c>
      <c r="V78" s="63">
        <v>50814673.960000001</v>
      </c>
      <c r="W78" s="63">
        <v>-10275015.539999999</v>
      </c>
      <c r="X78" s="63">
        <v>24379455.050000001</v>
      </c>
      <c r="Y78" s="63">
        <v>-34654470.590000004</v>
      </c>
      <c r="Z78" s="63">
        <v>4940593640.2829275</v>
      </c>
      <c r="AA78" s="63">
        <v>2613213186.852356</v>
      </c>
      <c r="AB78" s="63">
        <v>303108250.64699769</v>
      </c>
      <c r="AC78" s="63">
        <v>1763004052.4595098</v>
      </c>
      <c r="AD78" s="63">
        <v>205349586.59240961</v>
      </c>
      <c r="AE78" s="63">
        <v>22513979.409638427</v>
      </c>
      <c r="AF78" s="63">
        <v>13563275.328992572</v>
      </c>
      <c r="AG78" s="63">
        <v>21096154.778401893</v>
      </c>
      <c r="AH78" s="63">
        <v>-1712855.5000000002</v>
      </c>
      <c r="AI78" s="63">
        <v>458009.71461988636</v>
      </c>
      <c r="AJ78" s="63">
        <v>14802580.659999998</v>
      </c>
      <c r="AK78" s="63">
        <v>20936616.559999999</v>
      </c>
      <c r="AL78" s="63">
        <v>-6134035.8999999994</v>
      </c>
      <c r="AM78" s="63">
        <v>76860789.849999964</v>
      </c>
      <c r="AN78" s="63">
        <v>195655275.19</v>
      </c>
      <c r="AO78" s="63">
        <v>-86976545.569999993</v>
      </c>
      <c r="AP78" s="63">
        <v>1441683.35</v>
      </c>
      <c r="AQ78" s="63">
        <v>-689.55</v>
      </c>
      <c r="AR78" s="63">
        <v>-33258933.569999997</v>
      </c>
      <c r="AS78" s="63">
        <v>-12022124373.099113</v>
      </c>
      <c r="AT78" s="63">
        <v>-3300978231.5815516</v>
      </c>
      <c r="AU78" s="63">
        <v>-7450134028.3699999</v>
      </c>
      <c r="AV78" s="63">
        <v>4149155796.7884483</v>
      </c>
      <c r="AW78" s="63">
        <v>-1719935345.2454081</v>
      </c>
      <c r="AX78" s="63">
        <v>-3343082309.1135993</v>
      </c>
      <c r="AY78" s="63">
        <v>-20891580165.743603</v>
      </c>
      <c r="AZ78" s="63">
        <v>-18347063089.397114</v>
      </c>
      <c r="BA78" s="63">
        <v>-5512308720.4764891</v>
      </c>
      <c r="BB78" s="63">
        <v>0</v>
      </c>
      <c r="BC78" s="63">
        <v>2967791644.1299992</v>
      </c>
      <c r="BD78" s="63">
        <v>17548497856.629993</v>
      </c>
      <c r="BE78" s="63">
        <v>1623146963.8681908</v>
      </c>
      <c r="BF78" s="63">
        <v>14323287278.468185</v>
      </c>
      <c r="BG78" s="63">
        <v>12611542081.708906</v>
      </c>
      <c r="BH78" s="63">
        <v>3879826839.4492836</v>
      </c>
      <c r="BI78" s="63">
        <v>0</v>
      </c>
      <c r="BJ78" s="63">
        <v>-2168081642.6900001</v>
      </c>
      <c r="BK78" s="63">
        <v>-12700140314.6</v>
      </c>
      <c r="BL78" s="63">
        <v>-0.2</v>
      </c>
      <c r="BM78" s="63">
        <v>0</v>
      </c>
      <c r="BN78" s="63">
        <v>-0.2</v>
      </c>
      <c r="BO78" s="63">
        <v>-304726758.80000013</v>
      </c>
      <c r="BP78" s="63">
        <v>-304726758.80000013</v>
      </c>
      <c r="BQ78" s="63">
        <v>0</v>
      </c>
      <c r="BR78" s="63">
        <v>0</v>
      </c>
      <c r="BS78" s="63">
        <v>-5806270932.6121492</v>
      </c>
      <c r="BT78" s="63">
        <v>-4119053102.1596656</v>
      </c>
      <c r="BU78" s="63">
        <v>-1514562044.4012787</v>
      </c>
      <c r="BV78" s="63">
        <v>-359395387.49844027</v>
      </c>
      <c r="BW78" s="63">
        <v>-49611.799999999996</v>
      </c>
      <c r="BX78" s="63">
        <v>-207255189.30127132</v>
      </c>
      <c r="BY78" s="63">
        <v>-1184661574.2473705</v>
      </c>
      <c r="BZ78" s="63">
        <v>1657946100.3800001</v>
      </c>
      <c r="CA78" s="63">
        <v>-79240123.584123701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-890213104.66000021</v>
      </c>
      <c r="CJ78" s="63">
        <v>-890213104.66000021</v>
      </c>
      <c r="CK78" s="63">
        <v>0</v>
      </c>
      <c r="CL78" s="63">
        <v>4099501491.933814</v>
      </c>
    </row>
    <row r="79" spans="1:90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</row>
    <row r="80" spans="1:90" ht="12.75" customHeight="1">
      <c r="A80" s="45" t="s">
        <v>132</v>
      </c>
      <c r="B80" s="62">
        <v>9002</v>
      </c>
      <c r="C80" s="59" t="s">
        <v>382</v>
      </c>
      <c r="D80" s="63">
        <v>2432052610.147172</v>
      </c>
      <c r="E80" s="63">
        <v>2030337814.2199998</v>
      </c>
      <c r="F80" s="63">
        <v>2849030170.1399999</v>
      </c>
      <c r="G80" s="63">
        <v>-818692355.91999984</v>
      </c>
      <c r="H80" s="63">
        <v>0</v>
      </c>
      <c r="I80" s="63">
        <v>-28691110.440000162</v>
      </c>
      <c r="J80" s="63">
        <v>-269595872.2300002</v>
      </c>
      <c r="K80" s="63">
        <v>-2610072297.9099998</v>
      </c>
      <c r="L80" s="63">
        <v>2340476425.6799994</v>
      </c>
      <c r="M80" s="63">
        <v>240904761.79000005</v>
      </c>
      <c r="N80" s="63">
        <v>332440091.03000003</v>
      </c>
      <c r="O80" s="63">
        <v>-91535329.24000001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387181974.36717248</v>
      </c>
      <c r="AA80" s="63">
        <v>249483621.59788746</v>
      </c>
      <c r="AB80" s="63">
        <v>33887901.509999998</v>
      </c>
      <c r="AC80" s="63">
        <v>67746448.569999993</v>
      </c>
      <c r="AD80" s="63">
        <v>29928829.939285051</v>
      </c>
      <c r="AE80" s="63">
        <v>0</v>
      </c>
      <c r="AF80" s="63">
        <v>0</v>
      </c>
      <c r="AG80" s="63">
        <v>0</v>
      </c>
      <c r="AH80" s="63">
        <v>6135172.75</v>
      </c>
      <c r="AI80" s="63">
        <v>0</v>
      </c>
      <c r="AJ80" s="63">
        <v>43223931.999999993</v>
      </c>
      <c r="AK80" s="63">
        <v>43149269.629999995</v>
      </c>
      <c r="AL80" s="63">
        <v>74662.37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-2102423329.1400008</v>
      </c>
      <c r="AT80" s="63">
        <v>-1131360839.03</v>
      </c>
      <c r="AU80" s="63">
        <v>-1190102516.04</v>
      </c>
      <c r="AV80" s="63">
        <v>58741677.010000005</v>
      </c>
      <c r="AW80" s="63">
        <v>-233049989.26000035</v>
      </c>
      <c r="AX80" s="63">
        <v>-368296295.9600004</v>
      </c>
      <c r="AY80" s="63">
        <v>-5405868730.8900003</v>
      </c>
      <c r="AZ80" s="63">
        <v>-3202687625.5700002</v>
      </c>
      <c r="BA80" s="63">
        <v>-2519327426.6400003</v>
      </c>
      <c r="BB80" s="63">
        <v>0</v>
      </c>
      <c r="BC80" s="63">
        <v>316146321.31999999</v>
      </c>
      <c r="BD80" s="63">
        <v>5037572434.9300003</v>
      </c>
      <c r="BE80" s="63">
        <v>135246306.70000005</v>
      </c>
      <c r="BF80" s="63">
        <v>640030389.03999996</v>
      </c>
      <c r="BG80" s="63">
        <v>391641155.19</v>
      </c>
      <c r="BH80" s="63">
        <v>261434262.43000004</v>
      </c>
      <c r="BI80" s="63">
        <v>0</v>
      </c>
      <c r="BJ80" s="63">
        <v>-13045028.579999998</v>
      </c>
      <c r="BK80" s="63">
        <v>-504784082.33999997</v>
      </c>
      <c r="BL80" s="63">
        <v>0</v>
      </c>
      <c r="BM80" s="63">
        <v>0</v>
      </c>
      <c r="BN80" s="63">
        <v>0</v>
      </c>
      <c r="BO80" s="63">
        <v>-14285122.120000001</v>
      </c>
      <c r="BP80" s="63">
        <v>-14285122.120000001</v>
      </c>
      <c r="BQ80" s="63">
        <v>0</v>
      </c>
      <c r="BR80" s="63">
        <v>0</v>
      </c>
      <c r="BS80" s="63">
        <v>-722858171.25</v>
      </c>
      <c r="BT80" s="63">
        <v>-609139341.05000007</v>
      </c>
      <c r="BU80" s="63">
        <v>-101617899.27999999</v>
      </c>
      <c r="BV80" s="63">
        <v>-24757987.980000004</v>
      </c>
      <c r="BW80" s="63">
        <v>0</v>
      </c>
      <c r="BX80" s="63">
        <v>0</v>
      </c>
      <c r="BY80" s="63">
        <v>-21787840.690000001</v>
      </c>
      <c r="BZ80" s="63">
        <v>45873914.609999999</v>
      </c>
      <c r="CA80" s="63">
        <v>-11429016.859999999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-869207.48</v>
      </c>
      <c r="CJ80" s="63">
        <v>-869207.48</v>
      </c>
      <c r="CK80" s="63">
        <v>0</v>
      </c>
      <c r="CL80" s="63">
        <v>329629281.00717163</v>
      </c>
    </row>
    <row r="81" spans="1:90">
      <c r="A81" s="45" t="s">
        <v>134</v>
      </c>
      <c r="B81" s="62">
        <v>9003</v>
      </c>
      <c r="C81" s="59" t="s">
        <v>383</v>
      </c>
      <c r="D81" s="63">
        <v>16121625865.032925</v>
      </c>
      <c r="E81" s="63">
        <v>14316995954.509998</v>
      </c>
      <c r="F81" s="63">
        <v>28548372872.029999</v>
      </c>
      <c r="G81" s="63">
        <v>-14231376917.520004</v>
      </c>
      <c r="H81" s="63">
        <v>0</v>
      </c>
      <c r="I81" s="63">
        <v>-3187469170.7900014</v>
      </c>
      <c r="J81" s="63">
        <v>-7136775085.4199963</v>
      </c>
      <c r="K81" s="63">
        <v>-52986828278.470009</v>
      </c>
      <c r="L81" s="63">
        <v>45850053193.049995</v>
      </c>
      <c r="M81" s="63">
        <v>3949305914.6299982</v>
      </c>
      <c r="N81" s="63">
        <v>24689474479.149998</v>
      </c>
      <c r="O81" s="63">
        <v>-20740168564.520004</v>
      </c>
      <c r="P81" s="63">
        <v>0</v>
      </c>
      <c r="Q81" s="63">
        <v>0</v>
      </c>
      <c r="R81" s="63">
        <v>0</v>
      </c>
      <c r="S81" s="63">
        <v>-40157929.479999997</v>
      </c>
      <c r="T81" s="63">
        <v>-29882913.940000001</v>
      </c>
      <c r="U81" s="63">
        <v>-80697587.900000006</v>
      </c>
      <c r="V81" s="63">
        <v>50814673.960000001</v>
      </c>
      <c r="W81" s="63">
        <v>-10275015.539999999</v>
      </c>
      <c r="X81" s="63">
        <v>24379455.050000001</v>
      </c>
      <c r="Y81" s="63">
        <v>-34654470.590000004</v>
      </c>
      <c r="Z81" s="63">
        <v>4940593640.2829275</v>
      </c>
      <c r="AA81" s="63">
        <v>2613213186.852356</v>
      </c>
      <c r="AB81" s="63">
        <v>303108250.64699769</v>
      </c>
      <c r="AC81" s="63">
        <v>1763004052.4595098</v>
      </c>
      <c r="AD81" s="63">
        <v>205349586.59240961</v>
      </c>
      <c r="AE81" s="63">
        <v>22513979.409638427</v>
      </c>
      <c r="AF81" s="63">
        <v>13563275.328992572</v>
      </c>
      <c r="AG81" s="63">
        <v>21096154.778401893</v>
      </c>
      <c r="AH81" s="63">
        <v>-1712855.5000000002</v>
      </c>
      <c r="AI81" s="63">
        <v>458009.71461988636</v>
      </c>
      <c r="AJ81" s="63">
        <v>14802580.659999998</v>
      </c>
      <c r="AK81" s="63">
        <v>20936616.559999999</v>
      </c>
      <c r="AL81" s="63">
        <v>-6134035.8999999994</v>
      </c>
      <c r="AM81" s="63">
        <v>76860789.849999964</v>
      </c>
      <c r="AN81" s="63">
        <v>195655275.19</v>
      </c>
      <c r="AO81" s="63">
        <v>-86976545.569999993</v>
      </c>
      <c r="AP81" s="63">
        <v>1441683.35</v>
      </c>
      <c r="AQ81" s="63">
        <v>-689.55</v>
      </c>
      <c r="AR81" s="63">
        <v>-33258933.569999997</v>
      </c>
      <c r="AS81" s="63">
        <v>-12022124373.099113</v>
      </c>
      <c r="AT81" s="63">
        <v>-3300978231.5815516</v>
      </c>
      <c r="AU81" s="63">
        <v>-7450134028.3699999</v>
      </c>
      <c r="AV81" s="63">
        <v>4149155796.7884483</v>
      </c>
      <c r="AW81" s="63">
        <v>-1719935345.2454081</v>
      </c>
      <c r="AX81" s="63">
        <v>-3343082309.1135993</v>
      </c>
      <c r="AY81" s="63">
        <v>-20891580165.743603</v>
      </c>
      <c r="AZ81" s="63">
        <v>-18347063089.397114</v>
      </c>
      <c r="BA81" s="63">
        <v>-5512308720.4764891</v>
      </c>
      <c r="BB81" s="63">
        <v>0</v>
      </c>
      <c r="BC81" s="63">
        <v>2967791644.1299992</v>
      </c>
      <c r="BD81" s="63">
        <v>17548497856.629993</v>
      </c>
      <c r="BE81" s="63">
        <v>1623146963.8681908</v>
      </c>
      <c r="BF81" s="63">
        <v>14323287278.468185</v>
      </c>
      <c r="BG81" s="63">
        <v>12611542081.708906</v>
      </c>
      <c r="BH81" s="63">
        <v>3879826839.4492836</v>
      </c>
      <c r="BI81" s="63">
        <v>0</v>
      </c>
      <c r="BJ81" s="63">
        <v>-2168081642.6900001</v>
      </c>
      <c r="BK81" s="63">
        <v>-12700140314.6</v>
      </c>
      <c r="BL81" s="63">
        <v>-0.2</v>
      </c>
      <c r="BM81" s="63">
        <v>0</v>
      </c>
      <c r="BN81" s="63">
        <v>-0.2</v>
      </c>
      <c r="BO81" s="63">
        <v>-304726758.80000013</v>
      </c>
      <c r="BP81" s="63">
        <v>-304726758.80000013</v>
      </c>
      <c r="BQ81" s="63">
        <v>0</v>
      </c>
      <c r="BR81" s="63">
        <v>0</v>
      </c>
      <c r="BS81" s="63">
        <v>-5806270932.6121492</v>
      </c>
      <c r="BT81" s="63">
        <v>-4119053102.1596656</v>
      </c>
      <c r="BU81" s="63">
        <v>-1514562044.4012787</v>
      </c>
      <c r="BV81" s="63">
        <v>-359395387.49844027</v>
      </c>
      <c r="BW81" s="63">
        <v>-49611.799999999996</v>
      </c>
      <c r="BX81" s="63">
        <v>-207255189.30127132</v>
      </c>
      <c r="BY81" s="63">
        <v>-1184661574.2473705</v>
      </c>
      <c r="BZ81" s="63">
        <v>1657946100.3800001</v>
      </c>
      <c r="CA81" s="63">
        <v>-79240123.584123701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-890213104.66000021</v>
      </c>
      <c r="CJ81" s="63">
        <v>-890213104.66000021</v>
      </c>
      <c r="CK81" s="63">
        <v>0</v>
      </c>
      <c r="CL81" s="63">
        <v>4099501491.933814</v>
      </c>
    </row>
    <row r="82" spans="1:90" ht="12.75" customHeight="1">
      <c r="A82" s="46" t="s">
        <v>136</v>
      </c>
      <c r="B82" s="64"/>
      <c r="C82" s="59" t="s">
        <v>384</v>
      </c>
      <c r="D82" s="63">
        <v>18553678475.180096</v>
      </c>
      <c r="E82" s="63">
        <v>16347333768.729998</v>
      </c>
      <c r="F82" s="63">
        <v>31397403042.169998</v>
      </c>
      <c r="G82" s="63">
        <v>-15050069273.440004</v>
      </c>
      <c r="H82" s="63">
        <v>0</v>
      </c>
      <c r="I82" s="63">
        <v>-3216160281.2300014</v>
      </c>
      <c r="J82" s="63">
        <v>-7406370957.6499968</v>
      </c>
      <c r="K82" s="63">
        <v>-55596900576.380005</v>
      </c>
      <c r="L82" s="63">
        <v>48190529618.729996</v>
      </c>
      <c r="M82" s="63">
        <v>4190210676.4199982</v>
      </c>
      <c r="N82" s="63">
        <v>25021914570.179996</v>
      </c>
      <c r="O82" s="63">
        <v>-20831703893.760006</v>
      </c>
      <c r="P82" s="63">
        <v>0</v>
      </c>
      <c r="Q82" s="63">
        <v>0</v>
      </c>
      <c r="R82" s="63">
        <v>0</v>
      </c>
      <c r="S82" s="63">
        <v>-40157929.479999997</v>
      </c>
      <c r="T82" s="63">
        <v>-29882913.940000001</v>
      </c>
      <c r="U82" s="63">
        <v>-80697587.900000006</v>
      </c>
      <c r="V82" s="63">
        <v>50814673.960000001</v>
      </c>
      <c r="W82" s="63">
        <v>-10275015.539999999</v>
      </c>
      <c r="X82" s="63">
        <v>24379455.050000001</v>
      </c>
      <c r="Y82" s="63">
        <v>-34654470.590000004</v>
      </c>
      <c r="Z82" s="63">
        <v>5327775614.6500998</v>
      </c>
      <c r="AA82" s="63">
        <v>2862696808.4502435</v>
      </c>
      <c r="AB82" s="63">
        <v>336996152.15699768</v>
      </c>
      <c r="AC82" s="63">
        <v>1830750501.0295098</v>
      </c>
      <c r="AD82" s="63">
        <v>235278416.53169465</v>
      </c>
      <c r="AE82" s="63">
        <v>22513979.409638427</v>
      </c>
      <c r="AF82" s="63">
        <v>13563275.328992572</v>
      </c>
      <c r="AG82" s="63">
        <v>21096154.778401893</v>
      </c>
      <c r="AH82" s="63">
        <v>4422317.25</v>
      </c>
      <c r="AI82" s="63">
        <v>458009.71461988636</v>
      </c>
      <c r="AJ82" s="63">
        <v>58026512.659999989</v>
      </c>
      <c r="AK82" s="63">
        <v>64085886.189999998</v>
      </c>
      <c r="AL82" s="63">
        <v>-6059373.5299999993</v>
      </c>
      <c r="AM82" s="63">
        <v>76860789.849999964</v>
      </c>
      <c r="AN82" s="63">
        <v>195655275.19</v>
      </c>
      <c r="AO82" s="63">
        <v>-86976545.569999993</v>
      </c>
      <c r="AP82" s="63">
        <v>1441683.35</v>
      </c>
      <c r="AQ82" s="63">
        <v>-689.55</v>
      </c>
      <c r="AR82" s="63">
        <v>-33258933.569999997</v>
      </c>
      <c r="AS82" s="63">
        <v>-14124547702.239115</v>
      </c>
      <c r="AT82" s="63">
        <v>-4432339070.6115513</v>
      </c>
      <c r="AU82" s="63">
        <v>-8640236544.4099998</v>
      </c>
      <c r="AV82" s="63">
        <v>4207897473.7984486</v>
      </c>
      <c r="AW82" s="63">
        <v>-1952985334.5054083</v>
      </c>
      <c r="AX82" s="63">
        <v>-3711378605.0735998</v>
      </c>
      <c r="AY82" s="63">
        <v>-26297448896.633602</v>
      </c>
      <c r="AZ82" s="63">
        <v>-21549750714.967113</v>
      </c>
      <c r="BA82" s="63">
        <v>-8031636147.1164894</v>
      </c>
      <c r="BB82" s="63">
        <v>0</v>
      </c>
      <c r="BC82" s="63">
        <v>3283937965.4499993</v>
      </c>
      <c r="BD82" s="63">
        <v>22586070291.559994</v>
      </c>
      <c r="BE82" s="63">
        <v>1758393270.5681908</v>
      </c>
      <c r="BF82" s="63">
        <v>14963317667.508186</v>
      </c>
      <c r="BG82" s="63">
        <v>13003183236.898907</v>
      </c>
      <c r="BH82" s="63">
        <v>4141261101.8792834</v>
      </c>
      <c r="BI82" s="63">
        <v>0</v>
      </c>
      <c r="BJ82" s="63">
        <v>-2181126671.27</v>
      </c>
      <c r="BK82" s="63">
        <v>-13204924396.940001</v>
      </c>
      <c r="BL82" s="63">
        <v>-0.2</v>
      </c>
      <c r="BM82" s="63">
        <v>0</v>
      </c>
      <c r="BN82" s="63">
        <v>-0.2</v>
      </c>
      <c r="BO82" s="63">
        <v>-319011880.92000014</v>
      </c>
      <c r="BP82" s="63">
        <v>-319011880.92000014</v>
      </c>
      <c r="BQ82" s="63">
        <v>0</v>
      </c>
      <c r="BR82" s="63">
        <v>0</v>
      </c>
      <c r="BS82" s="63">
        <v>-6529129103.8621492</v>
      </c>
      <c r="BT82" s="63">
        <v>-4728192443.2096653</v>
      </c>
      <c r="BU82" s="63">
        <v>-1616179943.6812787</v>
      </c>
      <c r="BV82" s="63">
        <v>-384153375.47844028</v>
      </c>
      <c r="BW82" s="63">
        <v>-49611.799999999996</v>
      </c>
      <c r="BX82" s="63">
        <v>-207255189.30127132</v>
      </c>
      <c r="BY82" s="63">
        <v>-1206449414.9373705</v>
      </c>
      <c r="BZ82" s="63">
        <v>1703820014.99</v>
      </c>
      <c r="CA82" s="63">
        <v>-90669140.4441237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-891082312.14000022</v>
      </c>
      <c r="CJ82" s="63">
        <v>-891082312.14000022</v>
      </c>
      <c r="CK82" s="63">
        <v>0</v>
      </c>
      <c r="CL82" s="63">
        <v>4429130772.9409857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61ABA-3975-46AF-BFC7-4BB093B6B503}">
  <dimension ref="A1:CV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99" width="15.7109375" style="4" customWidth="1"/>
    <col min="100" max="16384" width="9.140625" style="4"/>
  </cols>
  <sheetData>
    <row r="1" spans="1:10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</row>
    <row r="2" spans="1:100" s="77" customFormat="1" ht="15" customHeight="1">
      <c r="A2" s="47" t="s">
        <v>277</v>
      </c>
      <c r="B2" s="75">
        <v>790</v>
      </c>
      <c r="C2" s="75">
        <v>791</v>
      </c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</row>
    <row r="3" spans="1:10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</row>
    <row r="4" spans="1:100" ht="15" customHeight="1"/>
    <row r="5" spans="1:100" s="3" customFormat="1" ht="22.5" customHeight="1">
      <c r="D5" s="51">
        <v>62</v>
      </c>
      <c r="E5" s="52">
        <v>620</v>
      </c>
      <c r="F5" s="53">
        <v>62001</v>
      </c>
      <c r="G5" s="53">
        <v>62002</v>
      </c>
      <c r="H5" s="52">
        <v>621</v>
      </c>
      <c r="I5" s="53">
        <v>62101</v>
      </c>
      <c r="J5" s="54">
        <v>621011</v>
      </c>
      <c r="K5" s="54">
        <v>621012</v>
      </c>
      <c r="L5" s="53">
        <v>62102</v>
      </c>
      <c r="M5" s="54">
        <v>621021</v>
      </c>
      <c r="N5" s="54">
        <v>621022</v>
      </c>
      <c r="O5" s="52">
        <v>622</v>
      </c>
      <c r="P5" s="53">
        <v>62201</v>
      </c>
      <c r="Q5" s="54">
        <v>622011</v>
      </c>
      <c r="R5" s="54">
        <v>622012</v>
      </c>
      <c r="S5" s="53">
        <v>62202</v>
      </c>
      <c r="T5" s="54">
        <v>622021</v>
      </c>
      <c r="U5" s="54">
        <v>622022</v>
      </c>
      <c r="V5" s="52">
        <v>623</v>
      </c>
      <c r="W5" s="53">
        <v>62301</v>
      </c>
      <c r="X5" s="53">
        <v>62302</v>
      </c>
      <c r="Y5" s="53">
        <v>62303</v>
      </c>
      <c r="Z5" s="53">
        <v>62304</v>
      </c>
      <c r="AA5" s="53">
        <v>62305</v>
      </c>
      <c r="AB5" s="53">
        <v>62306</v>
      </c>
      <c r="AC5" s="53">
        <v>62307</v>
      </c>
      <c r="AD5" s="53">
        <v>62308</v>
      </c>
      <c r="AE5" s="53">
        <v>62399</v>
      </c>
      <c r="AF5" s="52">
        <v>624</v>
      </c>
      <c r="AG5" s="52">
        <v>625</v>
      </c>
      <c r="AH5" s="53">
        <v>62501</v>
      </c>
      <c r="AI5" s="53">
        <v>62502</v>
      </c>
      <c r="AJ5" s="52">
        <v>626</v>
      </c>
      <c r="AK5" s="53">
        <v>62601</v>
      </c>
      <c r="AL5" s="53">
        <v>62602</v>
      </c>
      <c r="AM5" s="53">
        <v>62605</v>
      </c>
      <c r="AN5" s="51">
        <v>63</v>
      </c>
      <c r="AO5" s="52">
        <v>630</v>
      </c>
      <c r="AP5" s="53">
        <v>63001</v>
      </c>
      <c r="AQ5" s="53">
        <v>63002</v>
      </c>
      <c r="AR5" s="52">
        <v>631</v>
      </c>
      <c r="AS5" s="53">
        <v>63101</v>
      </c>
      <c r="AT5" s="54">
        <v>631011</v>
      </c>
      <c r="AU5" s="55">
        <v>63101101</v>
      </c>
      <c r="AV5" s="55">
        <v>63101102</v>
      </c>
      <c r="AW5" s="55">
        <v>63101104</v>
      </c>
      <c r="AX5" s="55">
        <v>63101108</v>
      </c>
      <c r="AY5" s="54">
        <v>631012</v>
      </c>
      <c r="AZ5" s="53">
        <v>63102</v>
      </c>
      <c r="BA5" s="54">
        <v>631021</v>
      </c>
      <c r="BB5" s="55">
        <v>63102101</v>
      </c>
      <c r="BC5" s="55">
        <v>63102102</v>
      </c>
      <c r="BD5" s="55">
        <v>63102104</v>
      </c>
      <c r="BE5" s="55">
        <v>63102108</v>
      </c>
      <c r="BF5" s="54">
        <v>631022</v>
      </c>
      <c r="BG5" s="52">
        <v>632</v>
      </c>
      <c r="BH5" s="53">
        <v>63201</v>
      </c>
      <c r="BI5" s="53">
        <v>63202</v>
      </c>
      <c r="BJ5" s="52">
        <v>633</v>
      </c>
      <c r="BK5" s="53">
        <v>63301</v>
      </c>
      <c r="BL5" s="54">
        <v>633011</v>
      </c>
      <c r="BM5" s="54">
        <v>633012</v>
      </c>
      <c r="BN5" s="53">
        <v>63302</v>
      </c>
      <c r="BO5" s="54">
        <v>633021</v>
      </c>
      <c r="BP5" s="54">
        <v>633022</v>
      </c>
      <c r="BQ5" s="52">
        <v>635</v>
      </c>
      <c r="BR5" s="53">
        <v>63501</v>
      </c>
      <c r="BS5" s="53">
        <v>63502</v>
      </c>
      <c r="BT5" s="53">
        <v>63599</v>
      </c>
      <c r="BU5" s="52">
        <v>636</v>
      </c>
      <c r="BV5" s="53">
        <v>63601</v>
      </c>
      <c r="BW5" s="53">
        <v>63602</v>
      </c>
      <c r="BX5" s="53">
        <v>63603</v>
      </c>
      <c r="BY5" s="53">
        <v>63604</v>
      </c>
      <c r="BZ5" s="53">
        <v>63605</v>
      </c>
      <c r="CA5" s="53">
        <v>63606</v>
      </c>
      <c r="CB5" s="53">
        <v>63607</v>
      </c>
      <c r="CC5" s="53">
        <v>63699</v>
      </c>
      <c r="CD5" s="52">
        <v>637</v>
      </c>
      <c r="CE5" s="53">
        <v>63701</v>
      </c>
      <c r="CF5" s="53">
        <v>63702</v>
      </c>
      <c r="CG5" s="53">
        <v>63703</v>
      </c>
      <c r="CH5" s="53">
        <v>63704</v>
      </c>
      <c r="CI5" s="53">
        <v>63705</v>
      </c>
      <c r="CJ5" s="52">
        <v>638</v>
      </c>
      <c r="CK5" s="52">
        <v>639</v>
      </c>
      <c r="CL5" s="53">
        <v>63901</v>
      </c>
      <c r="CM5" s="53">
        <v>63902</v>
      </c>
      <c r="CN5" s="53">
        <v>63903</v>
      </c>
      <c r="CO5" s="53">
        <v>63904</v>
      </c>
      <c r="CP5" s="53">
        <v>63905</v>
      </c>
      <c r="CQ5" s="53">
        <v>63906</v>
      </c>
      <c r="CR5" s="53">
        <v>63907</v>
      </c>
      <c r="CS5" s="53">
        <v>63908</v>
      </c>
      <c r="CT5" s="53">
        <v>63999</v>
      </c>
      <c r="CU5" s="56" t="s">
        <v>253</v>
      </c>
      <c r="CV5" s="4"/>
    </row>
    <row r="6" spans="1:100" s="3" customFormat="1" ht="80.099999999999994" customHeight="1">
      <c r="A6" s="56" t="s">
        <v>290</v>
      </c>
      <c r="B6" s="56" t="s">
        <v>291</v>
      </c>
      <c r="C6" s="56" t="s">
        <v>292</v>
      </c>
      <c r="D6" s="51" t="s">
        <v>385</v>
      </c>
      <c r="E6" s="52" t="s">
        <v>386</v>
      </c>
      <c r="F6" s="53" t="s">
        <v>295</v>
      </c>
      <c r="G6" s="53" t="s">
        <v>296</v>
      </c>
      <c r="H6" s="52" t="s">
        <v>298</v>
      </c>
      <c r="I6" s="53" t="s">
        <v>387</v>
      </c>
      <c r="J6" s="54" t="s">
        <v>300</v>
      </c>
      <c r="K6" s="54" t="s">
        <v>301</v>
      </c>
      <c r="L6" s="53" t="s">
        <v>388</v>
      </c>
      <c r="M6" s="54" t="s">
        <v>303</v>
      </c>
      <c r="N6" s="54" t="s">
        <v>304</v>
      </c>
      <c r="O6" s="52" t="s">
        <v>389</v>
      </c>
      <c r="P6" s="53" t="s">
        <v>309</v>
      </c>
      <c r="Q6" s="54" t="s">
        <v>310</v>
      </c>
      <c r="R6" s="54" t="s">
        <v>311</v>
      </c>
      <c r="S6" s="53" t="s">
        <v>390</v>
      </c>
      <c r="T6" s="54" t="s">
        <v>313</v>
      </c>
      <c r="U6" s="54" t="s">
        <v>314</v>
      </c>
      <c r="V6" s="52" t="s">
        <v>391</v>
      </c>
      <c r="W6" s="53" t="s">
        <v>316</v>
      </c>
      <c r="X6" s="53" t="s">
        <v>317</v>
      </c>
      <c r="Y6" s="53" t="s">
        <v>318</v>
      </c>
      <c r="Z6" s="53" t="s">
        <v>319</v>
      </c>
      <c r="AA6" s="53" t="s">
        <v>320</v>
      </c>
      <c r="AB6" s="53" t="s">
        <v>321</v>
      </c>
      <c r="AC6" s="53" t="s">
        <v>322</v>
      </c>
      <c r="AD6" s="53" t="s">
        <v>323</v>
      </c>
      <c r="AE6" s="53" t="s">
        <v>324</v>
      </c>
      <c r="AF6" s="52" t="s">
        <v>392</v>
      </c>
      <c r="AG6" s="52" t="s">
        <v>325</v>
      </c>
      <c r="AH6" s="53" t="s">
        <v>326</v>
      </c>
      <c r="AI6" s="53" t="s">
        <v>393</v>
      </c>
      <c r="AJ6" s="52" t="s">
        <v>329</v>
      </c>
      <c r="AK6" s="53" t="s">
        <v>394</v>
      </c>
      <c r="AL6" s="53" t="s">
        <v>330</v>
      </c>
      <c r="AM6" s="53" t="s">
        <v>395</v>
      </c>
      <c r="AN6" s="51" t="s">
        <v>396</v>
      </c>
      <c r="AO6" s="52" t="s">
        <v>397</v>
      </c>
      <c r="AP6" s="53" t="s">
        <v>336</v>
      </c>
      <c r="AQ6" s="53" t="s">
        <v>398</v>
      </c>
      <c r="AR6" s="52" t="s">
        <v>399</v>
      </c>
      <c r="AS6" s="53" t="s">
        <v>339</v>
      </c>
      <c r="AT6" s="54" t="s">
        <v>400</v>
      </c>
      <c r="AU6" s="55" t="s">
        <v>341</v>
      </c>
      <c r="AV6" s="55" t="s">
        <v>342</v>
      </c>
      <c r="AW6" s="55" t="s">
        <v>343</v>
      </c>
      <c r="AX6" s="55" t="s">
        <v>401</v>
      </c>
      <c r="AY6" s="54" t="s">
        <v>402</v>
      </c>
      <c r="AZ6" s="53" t="s">
        <v>403</v>
      </c>
      <c r="BA6" s="54" t="s">
        <v>404</v>
      </c>
      <c r="BB6" s="55" t="s">
        <v>341</v>
      </c>
      <c r="BC6" s="55" t="s">
        <v>342</v>
      </c>
      <c r="BD6" s="55" t="s">
        <v>343</v>
      </c>
      <c r="BE6" s="55" t="s">
        <v>348</v>
      </c>
      <c r="BF6" s="54" t="s">
        <v>405</v>
      </c>
      <c r="BG6" s="52" t="s">
        <v>406</v>
      </c>
      <c r="BH6" s="53" t="s">
        <v>407</v>
      </c>
      <c r="BI6" s="53" t="s">
        <v>408</v>
      </c>
      <c r="BJ6" s="52" t="s">
        <v>409</v>
      </c>
      <c r="BK6" s="53" t="s">
        <v>367</v>
      </c>
      <c r="BL6" s="54" t="s">
        <v>368</v>
      </c>
      <c r="BM6" s="54" t="s">
        <v>410</v>
      </c>
      <c r="BN6" s="53" t="s">
        <v>411</v>
      </c>
      <c r="BO6" s="54" t="s">
        <v>412</v>
      </c>
      <c r="BP6" s="54" t="s">
        <v>372</v>
      </c>
      <c r="BQ6" s="52" t="s">
        <v>413</v>
      </c>
      <c r="BR6" s="53" t="s">
        <v>414</v>
      </c>
      <c r="BS6" s="53" t="s">
        <v>415</v>
      </c>
      <c r="BT6" s="53" t="s">
        <v>416</v>
      </c>
      <c r="BU6" s="52" t="s">
        <v>357</v>
      </c>
      <c r="BV6" s="53" t="s">
        <v>358</v>
      </c>
      <c r="BW6" s="53" t="s">
        <v>417</v>
      </c>
      <c r="BX6" s="53" t="s">
        <v>360</v>
      </c>
      <c r="BY6" s="53" t="s">
        <v>361</v>
      </c>
      <c r="BZ6" s="53" t="s">
        <v>362</v>
      </c>
      <c r="CA6" s="53" t="s">
        <v>418</v>
      </c>
      <c r="CB6" s="53" t="s">
        <v>364</v>
      </c>
      <c r="CC6" s="53" t="s">
        <v>365</v>
      </c>
      <c r="CD6" s="52" t="s">
        <v>419</v>
      </c>
      <c r="CE6" s="53" t="s">
        <v>420</v>
      </c>
      <c r="CF6" s="53" t="s">
        <v>421</v>
      </c>
      <c r="CG6" s="53" t="s">
        <v>422</v>
      </c>
      <c r="CH6" s="53" t="s">
        <v>423</v>
      </c>
      <c r="CI6" s="53" t="s">
        <v>424</v>
      </c>
      <c r="CJ6" s="52" t="s">
        <v>425</v>
      </c>
      <c r="CK6" s="52" t="s">
        <v>426</v>
      </c>
      <c r="CL6" s="53" t="s">
        <v>427</v>
      </c>
      <c r="CM6" s="53" t="s">
        <v>428</v>
      </c>
      <c r="CN6" s="53" t="s">
        <v>429</v>
      </c>
      <c r="CO6" s="53" t="s">
        <v>430</v>
      </c>
      <c r="CP6" s="53" t="s">
        <v>431</v>
      </c>
      <c r="CQ6" s="53" t="s">
        <v>432</v>
      </c>
      <c r="CR6" s="53" t="s">
        <v>433</v>
      </c>
      <c r="CS6" s="53" t="s">
        <v>434</v>
      </c>
      <c r="CT6" s="53" t="s">
        <v>435</v>
      </c>
      <c r="CU6" s="56" t="s">
        <v>252</v>
      </c>
      <c r="CV6" s="4"/>
    </row>
    <row r="7" spans="1:10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  <c r="CM7" s="60">
        <v>0</v>
      </c>
      <c r="CN7" s="60">
        <v>0</v>
      </c>
      <c r="CO7" s="60">
        <v>0</v>
      </c>
      <c r="CP7" s="60">
        <v>0</v>
      </c>
      <c r="CQ7" s="60">
        <v>0</v>
      </c>
      <c r="CR7" s="60">
        <v>0</v>
      </c>
      <c r="CS7" s="60">
        <v>0</v>
      </c>
      <c r="CT7" s="60">
        <v>0</v>
      </c>
      <c r="CU7" s="60">
        <v>0</v>
      </c>
    </row>
    <row r="8" spans="1:100" ht="12.75" customHeight="1">
      <c r="A8" s="43" t="s">
        <v>4</v>
      </c>
      <c r="B8" s="58">
        <v>1003</v>
      </c>
      <c r="C8" s="59" t="s">
        <v>376</v>
      </c>
      <c r="D8" s="60">
        <v>199202.85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199202.85</v>
      </c>
      <c r="W8" s="60">
        <v>0</v>
      </c>
      <c r="X8" s="60">
        <v>0</v>
      </c>
      <c r="Y8" s="60">
        <v>199202.85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-976151.2999999997</v>
      </c>
      <c r="AO8" s="60">
        <v>-256889.66</v>
      </c>
      <c r="AP8" s="60">
        <v>-256889.66</v>
      </c>
      <c r="AQ8" s="60">
        <v>0</v>
      </c>
      <c r="AR8" s="60">
        <v>32011</v>
      </c>
      <c r="AS8" s="60">
        <v>32011</v>
      </c>
      <c r="AT8" s="60">
        <v>-71409.509999999995</v>
      </c>
      <c r="AU8" s="60">
        <v>-71409.509999999995</v>
      </c>
      <c r="AV8" s="60">
        <v>0</v>
      </c>
      <c r="AW8" s="60">
        <v>0</v>
      </c>
      <c r="AX8" s="60">
        <v>0</v>
      </c>
      <c r="AY8" s="60">
        <v>103420.51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-751272.63999999966</v>
      </c>
      <c r="BK8" s="60">
        <v>-751272.63999999966</v>
      </c>
      <c r="BL8" s="60">
        <v>-4739760.46</v>
      </c>
      <c r="BM8" s="60">
        <v>3988487.8200000003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60">
        <v>0</v>
      </c>
      <c r="CA8" s="60">
        <v>0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</v>
      </c>
      <c r="CM8" s="60">
        <v>0</v>
      </c>
      <c r="CN8" s="60">
        <v>0</v>
      </c>
      <c r="CO8" s="60">
        <v>0</v>
      </c>
      <c r="CP8" s="60">
        <v>0</v>
      </c>
      <c r="CQ8" s="60">
        <v>0</v>
      </c>
      <c r="CR8" s="60">
        <v>0</v>
      </c>
      <c r="CS8" s="60">
        <v>0</v>
      </c>
      <c r="CT8" s="60">
        <v>0</v>
      </c>
      <c r="CU8" s="60">
        <v>-776948.44999999972</v>
      </c>
    </row>
    <row r="9" spans="1:10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  <c r="CM9" s="60">
        <v>0</v>
      </c>
      <c r="CN9" s="60">
        <v>0</v>
      </c>
      <c r="CO9" s="60">
        <v>0</v>
      </c>
      <c r="CP9" s="60">
        <v>0</v>
      </c>
      <c r="CQ9" s="60">
        <v>0</v>
      </c>
      <c r="CR9" s="60">
        <v>0</v>
      </c>
      <c r="CS9" s="60">
        <v>0</v>
      </c>
      <c r="CT9" s="60">
        <v>0</v>
      </c>
      <c r="CU9" s="60">
        <v>0</v>
      </c>
    </row>
    <row r="10" spans="1:10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  <c r="CM10" s="60">
        <v>0</v>
      </c>
      <c r="CN10" s="60">
        <v>0</v>
      </c>
      <c r="CO10" s="60">
        <v>0</v>
      </c>
      <c r="CP10" s="60">
        <v>0</v>
      </c>
      <c r="CQ10" s="60">
        <v>0</v>
      </c>
      <c r="CR10" s="60">
        <v>0</v>
      </c>
      <c r="CS10" s="60">
        <v>0</v>
      </c>
      <c r="CT10" s="60">
        <v>0</v>
      </c>
      <c r="CU10" s="60">
        <v>0</v>
      </c>
    </row>
    <row r="11" spans="1:10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  <c r="CM11" s="60">
        <v>0</v>
      </c>
      <c r="CN11" s="60">
        <v>0</v>
      </c>
      <c r="CO11" s="60">
        <v>0</v>
      </c>
      <c r="CP11" s="60">
        <v>0</v>
      </c>
      <c r="CQ11" s="60">
        <v>0</v>
      </c>
      <c r="CR11" s="60">
        <v>0</v>
      </c>
      <c r="CS11" s="60">
        <v>0</v>
      </c>
      <c r="CT11" s="60">
        <v>0</v>
      </c>
      <c r="CU11" s="60">
        <v>0</v>
      </c>
    </row>
    <row r="12" spans="1:10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  <c r="CM12" s="60">
        <v>0</v>
      </c>
      <c r="CN12" s="60">
        <v>0</v>
      </c>
      <c r="CO12" s="60">
        <v>0</v>
      </c>
      <c r="CP12" s="60">
        <v>0</v>
      </c>
      <c r="CQ12" s="60">
        <v>0</v>
      </c>
      <c r="CR12" s="60">
        <v>0</v>
      </c>
      <c r="CS12" s="60">
        <v>0</v>
      </c>
      <c r="CT12" s="60">
        <v>0</v>
      </c>
      <c r="CU12" s="60">
        <v>0</v>
      </c>
    </row>
    <row r="13" spans="1:10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  <c r="CM13" s="60">
        <v>0</v>
      </c>
      <c r="CN13" s="60">
        <v>0</v>
      </c>
      <c r="CO13" s="60">
        <v>0</v>
      </c>
      <c r="CP13" s="60">
        <v>0</v>
      </c>
      <c r="CQ13" s="60">
        <v>0</v>
      </c>
      <c r="CR13" s="60">
        <v>0</v>
      </c>
      <c r="CS13" s="60">
        <v>0</v>
      </c>
      <c r="CT13" s="60">
        <v>0</v>
      </c>
      <c r="CU13" s="60">
        <v>0</v>
      </c>
    </row>
    <row r="14" spans="1:10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  <c r="CM14" s="60">
        <v>0</v>
      </c>
      <c r="CN14" s="60">
        <v>0</v>
      </c>
      <c r="CO14" s="60">
        <v>0</v>
      </c>
      <c r="CP14" s="60">
        <v>0</v>
      </c>
      <c r="CQ14" s="60">
        <v>0</v>
      </c>
      <c r="CR14" s="60">
        <v>0</v>
      </c>
      <c r="CS14" s="60">
        <v>0</v>
      </c>
      <c r="CT14" s="60">
        <v>0</v>
      </c>
      <c r="CU14" s="60">
        <v>0</v>
      </c>
    </row>
    <row r="15" spans="1:10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  <c r="CM15" s="60">
        <v>0</v>
      </c>
      <c r="CN15" s="60">
        <v>0</v>
      </c>
      <c r="CO15" s="60">
        <v>0</v>
      </c>
      <c r="CP15" s="60">
        <v>0</v>
      </c>
      <c r="CQ15" s="60">
        <v>0</v>
      </c>
      <c r="CR15" s="60">
        <v>0</v>
      </c>
      <c r="CS15" s="60">
        <v>0</v>
      </c>
      <c r="CT15" s="60">
        <v>0</v>
      </c>
      <c r="CU15" s="60">
        <v>0</v>
      </c>
    </row>
    <row r="16" spans="1:10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  <c r="CM16" s="60">
        <v>0</v>
      </c>
      <c r="CN16" s="60">
        <v>0</v>
      </c>
      <c r="CO16" s="60">
        <v>0</v>
      </c>
      <c r="CP16" s="60">
        <v>0</v>
      </c>
      <c r="CQ16" s="60">
        <v>0</v>
      </c>
      <c r="CR16" s="60">
        <v>0</v>
      </c>
      <c r="CS16" s="60">
        <v>0</v>
      </c>
      <c r="CT16" s="60">
        <v>0</v>
      </c>
      <c r="CU16" s="60">
        <v>0</v>
      </c>
    </row>
    <row r="17" spans="1:99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  <c r="CM17" s="60">
        <v>0</v>
      </c>
      <c r="CN17" s="60">
        <v>0</v>
      </c>
      <c r="CO17" s="60">
        <v>0</v>
      </c>
      <c r="CP17" s="60">
        <v>0</v>
      </c>
      <c r="CQ17" s="60">
        <v>0</v>
      </c>
      <c r="CR17" s="60">
        <v>0</v>
      </c>
      <c r="CS17" s="60">
        <v>0</v>
      </c>
      <c r="CT17" s="60">
        <v>0</v>
      </c>
      <c r="CU17" s="60">
        <v>0</v>
      </c>
    </row>
    <row r="18" spans="1:99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  <c r="CM18" s="60">
        <v>0</v>
      </c>
      <c r="CN18" s="60">
        <v>0</v>
      </c>
      <c r="CO18" s="60">
        <v>0</v>
      </c>
      <c r="CP18" s="60">
        <v>0</v>
      </c>
      <c r="CQ18" s="60">
        <v>0</v>
      </c>
      <c r="CR18" s="60">
        <v>0</v>
      </c>
      <c r="CS18" s="60">
        <v>0</v>
      </c>
      <c r="CT18" s="60">
        <v>0</v>
      </c>
      <c r="CU18" s="60">
        <v>0</v>
      </c>
    </row>
    <row r="19" spans="1:99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  <c r="CM19" s="60">
        <v>0</v>
      </c>
      <c r="CN19" s="60">
        <v>0</v>
      </c>
      <c r="CO19" s="60">
        <v>0</v>
      </c>
      <c r="CP19" s="60">
        <v>0</v>
      </c>
      <c r="CQ19" s="60">
        <v>0</v>
      </c>
      <c r="CR19" s="60">
        <v>0</v>
      </c>
      <c r="CS19" s="60">
        <v>0</v>
      </c>
      <c r="CT19" s="60">
        <v>0</v>
      </c>
      <c r="CU19" s="60">
        <v>0</v>
      </c>
    </row>
    <row r="20" spans="1:99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  <c r="CM20" s="60">
        <v>0</v>
      </c>
      <c r="CN20" s="60">
        <v>0</v>
      </c>
      <c r="CO20" s="60">
        <v>0</v>
      </c>
      <c r="CP20" s="60">
        <v>0</v>
      </c>
      <c r="CQ20" s="60">
        <v>0</v>
      </c>
      <c r="CR20" s="60">
        <v>0</v>
      </c>
      <c r="CS20" s="60">
        <v>0</v>
      </c>
      <c r="CT20" s="60">
        <v>0</v>
      </c>
      <c r="CU20" s="60">
        <v>0</v>
      </c>
    </row>
    <row r="21" spans="1:99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  <c r="CM21" s="60">
        <v>0</v>
      </c>
      <c r="CN21" s="60">
        <v>0</v>
      </c>
      <c r="CO21" s="60">
        <v>0</v>
      </c>
      <c r="CP21" s="60">
        <v>0</v>
      </c>
      <c r="CQ21" s="60">
        <v>0</v>
      </c>
      <c r="CR21" s="60">
        <v>0</v>
      </c>
      <c r="CS21" s="60">
        <v>0</v>
      </c>
      <c r="CT21" s="60">
        <v>0</v>
      </c>
      <c r="CU21" s="60">
        <v>0</v>
      </c>
    </row>
    <row r="22" spans="1:99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  <c r="CM22" s="60">
        <v>0</v>
      </c>
      <c r="CN22" s="60">
        <v>0</v>
      </c>
      <c r="CO22" s="60">
        <v>0</v>
      </c>
      <c r="CP22" s="60">
        <v>0</v>
      </c>
      <c r="CQ22" s="60">
        <v>0</v>
      </c>
      <c r="CR22" s="60">
        <v>0</v>
      </c>
      <c r="CS22" s="60">
        <v>0</v>
      </c>
      <c r="CT22" s="60">
        <v>0</v>
      </c>
      <c r="CU22" s="60">
        <v>0</v>
      </c>
    </row>
    <row r="23" spans="1:99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  <c r="CM23" s="60">
        <v>0</v>
      </c>
      <c r="CN23" s="60">
        <v>0</v>
      </c>
      <c r="CO23" s="60">
        <v>0</v>
      </c>
      <c r="CP23" s="60">
        <v>0</v>
      </c>
      <c r="CQ23" s="60">
        <v>0</v>
      </c>
      <c r="CR23" s="60">
        <v>0</v>
      </c>
      <c r="CS23" s="60">
        <v>0</v>
      </c>
      <c r="CT23" s="60">
        <v>0</v>
      </c>
      <c r="CU23" s="60">
        <v>0</v>
      </c>
    </row>
    <row r="24" spans="1:99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  <c r="CM24" s="60">
        <v>0</v>
      </c>
      <c r="CN24" s="60">
        <v>0</v>
      </c>
      <c r="CO24" s="60">
        <v>0</v>
      </c>
      <c r="CP24" s="60">
        <v>0</v>
      </c>
      <c r="CQ24" s="60">
        <v>0</v>
      </c>
      <c r="CR24" s="60">
        <v>0</v>
      </c>
      <c r="CS24" s="60">
        <v>0</v>
      </c>
      <c r="CT24" s="60">
        <v>0</v>
      </c>
      <c r="CU24" s="60">
        <v>0</v>
      </c>
    </row>
    <row r="25" spans="1:99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  <c r="CM25" s="60">
        <v>0</v>
      </c>
      <c r="CN25" s="60">
        <v>0</v>
      </c>
      <c r="CO25" s="60">
        <v>0</v>
      </c>
      <c r="CP25" s="60">
        <v>0</v>
      </c>
      <c r="CQ25" s="60">
        <v>0</v>
      </c>
      <c r="CR25" s="60">
        <v>0</v>
      </c>
      <c r="CS25" s="60">
        <v>0</v>
      </c>
      <c r="CT25" s="60">
        <v>0</v>
      </c>
      <c r="CU25" s="60">
        <v>0</v>
      </c>
    </row>
    <row r="26" spans="1:99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  <c r="CM26" s="60">
        <v>0</v>
      </c>
      <c r="CN26" s="60">
        <v>0</v>
      </c>
      <c r="CO26" s="60">
        <v>0</v>
      </c>
      <c r="CP26" s="60">
        <v>0</v>
      </c>
      <c r="CQ26" s="60">
        <v>0</v>
      </c>
      <c r="CR26" s="60">
        <v>0</v>
      </c>
      <c r="CS26" s="60">
        <v>0</v>
      </c>
      <c r="CT26" s="60">
        <v>0</v>
      </c>
      <c r="CU26" s="60">
        <v>0</v>
      </c>
    </row>
    <row r="27" spans="1:99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  <c r="CM27" s="60">
        <v>0</v>
      </c>
      <c r="CN27" s="60">
        <v>0</v>
      </c>
      <c r="CO27" s="60">
        <v>0</v>
      </c>
      <c r="CP27" s="60">
        <v>0</v>
      </c>
      <c r="CQ27" s="60">
        <v>0</v>
      </c>
      <c r="CR27" s="60">
        <v>0</v>
      </c>
      <c r="CS27" s="60">
        <v>0</v>
      </c>
      <c r="CT27" s="60">
        <v>0</v>
      </c>
      <c r="CU27" s="60">
        <v>0</v>
      </c>
    </row>
    <row r="28" spans="1:99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  <c r="CM28" s="60">
        <v>0</v>
      </c>
      <c r="CN28" s="60">
        <v>0</v>
      </c>
      <c r="CO28" s="60">
        <v>0</v>
      </c>
      <c r="CP28" s="60">
        <v>0</v>
      </c>
      <c r="CQ28" s="60">
        <v>0</v>
      </c>
      <c r="CR28" s="60">
        <v>0</v>
      </c>
      <c r="CS28" s="60">
        <v>0</v>
      </c>
      <c r="CT28" s="60">
        <v>0</v>
      </c>
      <c r="CU28" s="60">
        <v>0</v>
      </c>
    </row>
    <row r="29" spans="1:99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  <c r="CM29" s="60">
        <v>0</v>
      </c>
      <c r="CN29" s="60">
        <v>0</v>
      </c>
      <c r="CO29" s="60">
        <v>0</v>
      </c>
      <c r="CP29" s="60">
        <v>0</v>
      </c>
      <c r="CQ29" s="60">
        <v>0</v>
      </c>
      <c r="CR29" s="60">
        <v>0</v>
      </c>
      <c r="CS29" s="60">
        <v>0</v>
      </c>
      <c r="CT29" s="60">
        <v>0</v>
      </c>
      <c r="CU29" s="60">
        <v>0</v>
      </c>
    </row>
    <row r="30" spans="1:99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  <c r="CM30" s="60">
        <v>0</v>
      </c>
      <c r="CN30" s="60">
        <v>0</v>
      </c>
      <c r="CO30" s="60">
        <v>0</v>
      </c>
      <c r="CP30" s="60">
        <v>0</v>
      </c>
      <c r="CQ30" s="60">
        <v>0</v>
      </c>
      <c r="CR30" s="60">
        <v>0</v>
      </c>
      <c r="CS30" s="60">
        <v>0</v>
      </c>
      <c r="CT30" s="60">
        <v>0</v>
      </c>
      <c r="CU30" s="60">
        <v>0</v>
      </c>
    </row>
    <row r="31" spans="1:99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  <c r="CM31" s="60">
        <v>0</v>
      </c>
      <c r="CN31" s="60">
        <v>0</v>
      </c>
      <c r="CO31" s="60">
        <v>0</v>
      </c>
      <c r="CP31" s="60">
        <v>0</v>
      </c>
      <c r="CQ31" s="60">
        <v>0</v>
      </c>
      <c r="CR31" s="60">
        <v>0</v>
      </c>
      <c r="CS31" s="60">
        <v>0</v>
      </c>
      <c r="CT31" s="60">
        <v>0</v>
      </c>
      <c r="CU31" s="60">
        <v>0</v>
      </c>
    </row>
    <row r="32" spans="1:99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  <c r="CM32" s="60">
        <v>0</v>
      </c>
      <c r="CN32" s="60">
        <v>0</v>
      </c>
      <c r="CO32" s="60">
        <v>0</v>
      </c>
      <c r="CP32" s="60">
        <v>0</v>
      </c>
      <c r="CQ32" s="60">
        <v>0</v>
      </c>
      <c r="CR32" s="60">
        <v>0</v>
      </c>
      <c r="CS32" s="60">
        <v>0</v>
      </c>
      <c r="CT32" s="60">
        <v>0</v>
      </c>
      <c r="CU32" s="60">
        <v>0</v>
      </c>
    </row>
    <row r="33" spans="1:99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  <c r="CM33" s="60">
        <v>0</v>
      </c>
      <c r="CN33" s="60">
        <v>0</v>
      </c>
      <c r="CO33" s="60">
        <v>0</v>
      </c>
      <c r="CP33" s="60">
        <v>0</v>
      </c>
      <c r="CQ33" s="60">
        <v>0</v>
      </c>
      <c r="CR33" s="60">
        <v>0</v>
      </c>
      <c r="CS33" s="60">
        <v>0</v>
      </c>
      <c r="CT33" s="60">
        <v>0</v>
      </c>
      <c r="CU33" s="60">
        <v>0</v>
      </c>
    </row>
    <row r="34" spans="1:99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  <c r="CM34" s="60">
        <v>0</v>
      </c>
      <c r="CN34" s="60">
        <v>0</v>
      </c>
      <c r="CO34" s="60">
        <v>0</v>
      </c>
      <c r="CP34" s="60">
        <v>0</v>
      </c>
      <c r="CQ34" s="60">
        <v>0</v>
      </c>
      <c r="CR34" s="60">
        <v>0</v>
      </c>
      <c r="CS34" s="60">
        <v>0</v>
      </c>
      <c r="CT34" s="60">
        <v>0</v>
      </c>
      <c r="CU34" s="60">
        <v>0</v>
      </c>
    </row>
    <row r="35" spans="1:99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  <c r="CM35" s="60">
        <v>0</v>
      </c>
      <c r="CN35" s="60">
        <v>0</v>
      </c>
      <c r="CO35" s="60">
        <v>0</v>
      </c>
      <c r="CP35" s="60">
        <v>0</v>
      </c>
      <c r="CQ35" s="60">
        <v>0</v>
      </c>
      <c r="CR35" s="60">
        <v>0</v>
      </c>
      <c r="CS35" s="60">
        <v>0</v>
      </c>
      <c r="CT35" s="60">
        <v>0</v>
      </c>
      <c r="CU35" s="60">
        <v>0</v>
      </c>
    </row>
    <row r="36" spans="1:99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  <c r="CM36" s="60">
        <v>0</v>
      </c>
      <c r="CN36" s="60">
        <v>0</v>
      </c>
      <c r="CO36" s="60">
        <v>0</v>
      </c>
      <c r="CP36" s="60">
        <v>0</v>
      </c>
      <c r="CQ36" s="60">
        <v>0</v>
      </c>
      <c r="CR36" s="60">
        <v>0</v>
      </c>
      <c r="CS36" s="60">
        <v>0</v>
      </c>
      <c r="CT36" s="60">
        <v>0</v>
      </c>
      <c r="CU36" s="60">
        <v>0</v>
      </c>
    </row>
    <row r="37" spans="1:99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  <c r="CM37" s="60">
        <v>0</v>
      </c>
      <c r="CN37" s="60">
        <v>0</v>
      </c>
      <c r="CO37" s="60">
        <v>0</v>
      </c>
      <c r="CP37" s="60">
        <v>0</v>
      </c>
      <c r="CQ37" s="60">
        <v>0</v>
      </c>
      <c r="CR37" s="60">
        <v>0</v>
      </c>
      <c r="CS37" s="60">
        <v>0</v>
      </c>
      <c r="CT37" s="60">
        <v>0</v>
      </c>
      <c r="CU37" s="60">
        <v>0</v>
      </c>
    </row>
    <row r="38" spans="1:99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  <c r="CM38" s="60">
        <v>0</v>
      </c>
      <c r="CN38" s="60">
        <v>0</v>
      </c>
      <c r="CO38" s="60">
        <v>0</v>
      </c>
      <c r="CP38" s="60">
        <v>0</v>
      </c>
      <c r="CQ38" s="60">
        <v>0</v>
      </c>
      <c r="CR38" s="60">
        <v>0</v>
      </c>
      <c r="CS38" s="60">
        <v>0</v>
      </c>
      <c r="CT38" s="60">
        <v>0</v>
      </c>
      <c r="CU38" s="60">
        <v>0</v>
      </c>
    </row>
    <row r="39" spans="1:99" ht="12.75" customHeight="1">
      <c r="A39" s="43" t="s">
        <v>65</v>
      </c>
      <c r="B39" s="58">
        <v>1045</v>
      </c>
      <c r="C39" s="59" t="s">
        <v>376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0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  <c r="CM39" s="60">
        <v>0</v>
      </c>
      <c r="CN39" s="60">
        <v>0</v>
      </c>
      <c r="CO39" s="60">
        <v>0</v>
      </c>
      <c r="CP39" s="60">
        <v>0</v>
      </c>
      <c r="CQ39" s="60">
        <v>0</v>
      </c>
      <c r="CR39" s="60">
        <v>0</v>
      </c>
      <c r="CS39" s="60">
        <v>0</v>
      </c>
      <c r="CT39" s="60">
        <v>0</v>
      </c>
      <c r="CU39" s="60">
        <v>0</v>
      </c>
    </row>
    <row r="40" spans="1:99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  <c r="CM40" s="60">
        <v>0</v>
      </c>
      <c r="CN40" s="60">
        <v>0</v>
      </c>
      <c r="CO40" s="60">
        <v>0</v>
      </c>
      <c r="CP40" s="60">
        <v>0</v>
      </c>
      <c r="CQ40" s="60">
        <v>0</v>
      </c>
      <c r="CR40" s="60">
        <v>0</v>
      </c>
      <c r="CS40" s="60">
        <v>0</v>
      </c>
      <c r="CT40" s="60">
        <v>0</v>
      </c>
      <c r="CU40" s="60">
        <v>0</v>
      </c>
    </row>
    <row r="41" spans="1:99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  <c r="CM41" s="60">
        <v>0</v>
      </c>
      <c r="CN41" s="60">
        <v>0</v>
      </c>
      <c r="CO41" s="60">
        <v>0</v>
      </c>
      <c r="CP41" s="60">
        <v>0</v>
      </c>
      <c r="CQ41" s="60">
        <v>0</v>
      </c>
      <c r="CR41" s="60">
        <v>0</v>
      </c>
      <c r="CS41" s="60">
        <v>0</v>
      </c>
      <c r="CT41" s="60">
        <v>0</v>
      </c>
      <c r="CU41" s="60">
        <v>0</v>
      </c>
    </row>
    <row r="42" spans="1:99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  <c r="CM42" s="60">
        <v>0</v>
      </c>
      <c r="CN42" s="60">
        <v>0</v>
      </c>
      <c r="CO42" s="60">
        <v>0</v>
      </c>
      <c r="CP42" s="60">
        <v>0</v>
      </c>
      <c r="CQ42" s="60">
        <v>0</v>
      </c>
      <c r="CR42" s="60">
        <v>0</v>
      </c>
      <c r="CS42" s="60">
        <v>0</v>
      </c>
      <c r="CT42" s="60">
        <v>0</v>
      </c>
      <c r="CU42" s="60">
        <v>0</v>
      </c>
    </row>
    <row r="43" spans="1:99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  <c r="CM43" s="60">
        <v>0</v>
      </c>
      <c r="CN43" s="60">
        <v>0</v>
      </c>
      <c r="CO43" s="60">
        <v>0</v>
      </c>
      <c r="CP43" s="60">
        <v>0</v>
      </c>
      <c r="CQ43" s="60">
        <v>0</v>
      </c>
      <c r="CR43" s="60">
        <v>0</v>
      </c>
      <c r="CS43" s="60">
        <v>0</v>
      </c>
      <c r="CT43" s="60">
        <v>0</v>
      </c>
      <c r="CU43" s="60">
        <v>0</v>
      </c>
    </row>
    <row r="44" spans="1:99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  <c r="CM44" s="60">
        <v>0</v>
      </c>
      <c r="CN44" s="60">
        <v>0</v>
      </c>
      <c r="CO44" s="60">
        <v>0</v>
      </c>
      <c r="CP44" s="60">
        <v>0</v>
      </c>
      <c r="CQ44" s="60">
        <v>0</v>
      </c>
      <c r="CR44" s="60">
        <v>0</v>
      </c>
      <c r="CS44" s="60">
        <v>0</v>
      </c>
      <c r="CT44" s="60">
        <v>0</v>
      </c>
      <c r="CU44" s="60">
        <v>0</v>
      </c>
    </row>
    <row r="45" spans="1:99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  <c r="CM45" s="60">
        <v>0</v>
      </c>
      <c r="CN45" s="60">
        <v>0</v>
      </c>
      <c r="CO45" s="60">
        <v>0</v>
      </c>
      <c r="CP45" s="60">
        <v>0</v>
      </c>
      <c r="CQ45" s="60">
        <v>0</v>
      </c>
      <c r="CR45" s="60">
        <v>0</v>
      </c>
      <c r="CS45" s="60">
        <v>0</v>
      </c>
      <c r="CT45" s="60">
        <v>0</v>
      </c>
      <c r="CU45" s="60">
        <v>0</v>
      </c>
    </row>
    <row r="46" spans="1:99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  <c r="CM46" s="60">
        <v>0</v>
      </c>
      <c r="CN46" s="60">
        <v>0</v>
      </c>
      <c r="CO46" s="60">
        <v>0</v>
      </c>
      <c r="CP46" s="60">
        <v>0</v>
      </c>
      <c r="CQ46" s="60">
        <v>0</v>
      </c>
      <c r="CR46" s="60">
        <v>0</v>
      </c>
      <c r="CS46" s="60">
        <v>0</v>
      </c>
      <c r="CT46" s="60">
        <v>0</v>
      </c>
      <c r="CU46" s="60">
        <v>0</v>
      </c>
    </row>
    <row r="47" spans="1:99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  <c r="CM47" s="60">
        <v>0</v>
      </c>
      <c r="CN47" s="60">
        <v>0</v>
      </c>
      <c r="CO47" s="60">
        <v>0</v>
      </c>
      <c r="CP47" s="60">
        <v>0</v>
      </c>
      <c r="CQ47" s="60">
        <v>0</v>
      </c>
      <c r="CR47" s="60">
        <v>0</v>
      </c>
      <c r="CS47" s="60">
        <v>0</v>
      </c>
      <c r="CT47" s="60">
        <v>0</v>
      </c>
      <c r="CU47" s="60">
        <v>0</v>
      </c>
    </row>
    <row r="48" spans="1:99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  <c r="CM48" s="60">
        <v>0</v>
      </c>
      <c r="CN48" s="60">
        <v>0</v>
      </c>
      <c r="CO48" s="60">
        <v>0</v>
      </c>
      <c r="CP48" s="60">
        <v>0</v>
      </c>
      <c r="CQ48" s="60">
        <v>0</v>
      </c>
      <c r="CR48" s="60">
        <v>0</v>
      </c>
      <c r="CS48" s="60">
        <v>0</v>
      </c>
      <c r="CT48" s="60">
        <v>0</v>
      </c>
      <c r="CU48" s="60">
        <v>0</v>
      </c>
    </row>
    <row r="49" spans="1:99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  <c r="CM49" s="60">
        <v>0</v>
      </c>
      <c r="CN49" s="60">
        <v>0</v>
      </c>
      <c r="CO49" s="60">
        <v>0</v>
      </c>
      <c r="CP49" s="60">
        <v>0</v>
      </c>
      <c r="CQ49" s="60">
        <v>0</v>
      </c>
      <c r="CR49" s="60">
        <v>0</v>
      </c>
      <c r="CS49" s="60">
        <v>0</v>
      </c>
      <c r="CT49" s="60">
        <v>0</v>
      </c>
      <c r="CU49" s="60">
        <v>0</v>
      </c>
    </row>
    <row r="50" spans="1:99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  <c r="CM50" s="60">
        <v>0</v>
      </c>
      <c r="CN50" s="60">
        <v>0</v>
      </c>
      <c r="CO50" s="60">
        <v>0</v>
      </c>
      <c r="CP50" s="60">
        <v>0</v>
      </c>
      <c r="CQ50" s="60">
        <v>0</v>
      </c>
      <c r="CR50" s="60">
        <v>0</v>
      </c>
      <c r="CS50" s="60">
        <v>0</v>
      </c>
      <c r="CT50" s="60">
        <v>0</v>
      </c>
      <c r="CU50" s="60">
        <v>0</v>
      </c>
    </row>
    <row r="51" spans="1:99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  <c r="CM51" s="60">
        <v>0</v>
      </c>
      <c r="CN51" s="60">
        <v>0</v>
      </c>
      <c r="CO51" s="60">
        <v>0</v>
      </c>
      <c r="CP51" s="60">
        <v>0</v>
      </c>
      <c r="CQ51" s="60">
        <v>0</v>
      </c>
      <c r="CR51" s="60">
        <v>0</v>
      </c>
      <c r="CS51" s="60">
        <v>0</v>
      </c>
      <c r="CT51" s="60">
        <v>0</v>
      </c>
      <c r="CU51" s="60">
        <v>0</v>
      </c>
    </row>
    <row r="52" spans="1:99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  <c r="CM52" s="60">
        <v>0</v>
      </c>
      <c r="CN52" s="60">
        <v>0</v>
      </c>
      <c r="CO52" s="60">
        <v>0</v>
      </c>
      <c r="CP52" s="60">
        <v>0</v>
      </c>
      <c r="CQ52" s="60">
        <v>0</v>
      </c>
      <c r="CR52" s="60">
        <v>0</v>
      </c>
      <c r="CS52" s="60">
        <v>0</v>
      </c>
      <c r="CT52" s="60">
        <v>0</v>
      </c>
      <c r="CU52" s="60">
        <v>0</v>
      </c>
    </row>
    <row r="53" spans="1:99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  <c r="CM53" s="60">
        <v>0</v>
      </c>
      <c r="CN53" s="60">
        <v>0</v>
      </c>
      <c r="CO53" s="60">
        <v>0</v>
      </c>
      <c r="CP53" s="60">
        <v>0</v>
      </c>
      <c r="CQ53" s="60">
        <v>0</v>
      </c>
      <c r="CR53" s="60">
        <v>0</v>
      </c>
      <c r="CS53" s="60">
        <v>0</v>
      </c>
      <c r="CT53" s="60">
        <v>0</v>
      </c>
      <c r="CU53" s="60">
        <v>0</v>
      </c>
    </row>
    <row r="54" spans="1:99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-485401.19000000012</v>
      </c>
      <c r="AU54" s="60">
        <v>-485401.19000000012</v>
      </c>
      <c r="AV54" s="60">
        <v>0</v>
      </c>
      <c r="AW54" s="60">
        <v>0</v>
      </c>
      <c r="AX54" s="60">
        <v>0</v>
      </c>
      <c r="AY54" s="60">
        <v>485401.19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  <c r="CM54" s="60">
        <v>0</v>
      </c>
      <c r="CN54" s="60">
        <v>0</v>
      </c>
      <c r="CO54" s="60">
        <v>0</v>
      </c>
      <c r="CP54" s="60">
        <v>0</v>
      </c>
      <c r="CQ54" s="60">
        <v>0</v>
      </c>
      <c r="CR54" s="60">
        <v>0</v>
      </c>
      <c r="CS54" s="60">
        <v>0</v>
      </c>
      <c r="CT54" s="60">
        <v>0</v>
      </c>
      <c r="CU54" s="60">
        <v>0</v>
      </c>
    </row>
    <row r="55" spans="1:99" ht="12.75" customHeight="1">
      <c r="A55" s="43" t="s">
        <v>97</v>
      </c>
      <c r="B55" s="58">
        <v>2002</v>
      </c>
      <c r="C55" s="59" t="s">
        <v>377</v>
      </c>
      <c r="D55" s="60">
        <v>1953728582.6499991</v>
      </c>
      <c r="E55" s="60">
        <v>2172672752.8399997</v>
      </c>
      <c r="F55" s="60">
        <v>2176408647.4799995</v>
      </c>
      <c r="G55" s="60">
        <v>-3735894.64</v>
      </c>
      <c r="H55" s="60">
        <v>-219396887.05000043</v>
      </c>
      <c r="I55" s="60">
        <v>-219396887.05000043</v>
      </c>
      <c r="J55" s="60">
        <v>-1396622064.0200005</v>
      </c>
      <c r="K55" s="60">
        <v>1177225176.97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452716.86000000004</v>
      </c>
      <c r="W55" s="60">
        <v>369955.62</v>
      </c>
      <c r="X55" s="60">
        <v>0</v>
      </c>
      <c r="Y55" s="60">
        <v>83550.78</v>
      </c>
      <c r="Z55" s="60">
        <v>-789.53999999999985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-1997246302.0299997</v>
      </c>
      <c r="AO55" s="60">
        <v>-427697382.28999996</v>
      </c>
      <c r="AP55" s="60">
        <v>-427697382.28999996</v>
      </c>
      <c r="AQ55" s="60">
        <v>0</v>
      </c>
      <c r="AR55" s="60">
        <v>-105250341.1700002</v>
      </c>
      <c r="AS55" s="60">
        <v>-105250341.1700002</v>
      </c>
      <c r="AT55" s="60">
        <v>-688944704.12000024</v>
      </c>
      <c r="AU55" s="60">
        <v>-539235049.05000019</v>
      </c>
      <c r="AV55" s="60">
        <v>-149709655.07000005</v>
      </c>
      <c r="AW55" s="60">
        <v>0</v>
      </c>
      <c r="AX55" s="60">
        <v>0</v>
      </c>
      <c r="AY55" s="60">
        <v>583694362.95000005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-18219869.229999959</v>
      </c>
      <c r="BK55" s="60">
        <v>-18219869.229999959</v>
      </c>
      <c r="BL55" s="60">
        <v>-188528794.29999995</v>
      </c>
      <c r="BM55" s="60">
        <v>170308925.06999999</v>
      </c>
      <c r="BN55" s="60">
        <v>0</v>
      </c>
      <c r="BO55" s="60">
        <v>0</v>
      </c>
      <c r="BP55" s="60">
        <v>0</v>
      </c>
      <c r="BQ55" s="60">
        <v>-88016.099999996834</v>
      </c>
      <c r="BR55" s="60">
        <v>-88016.099999996834</v>
      </c>
      <c r="BS55" s="60">
        <v>0</v>
      </c>
      <c r="BT55" s="60">
        <v>0</v>
      </c>
      <c r="BU55" s="60">
        <v>-1445990693.2399995</v>
      </c>
      <c r="BV55" s="60">
        <v>-1205585895.1399996</v>
      </c>
      <c r="BW55" s="60">
        <v>-159120301.78</v>
      </c>
      <c r="BX55" s="60">
        <v>-27455894.929999996</v>
      </c>
      <c r="BY55" s="60">
        <v>0</v>
      </c>
      <c r="BZ55" s="60">
        <v>-2678931.29</v>
      </c>
      <c r="CA55" s="60">
        <v>-51149670.100000001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  <c r="CM55" s="60">
        <v>0</v>
      </c>
      <c r="CN55" s="60">
        <v>0</v>
      </c>
      <c r="CO55" s="60">
        <v>0</v>
      </c>
      <c r="CP55" s="60">
        <v>0</v>
      </c>
      <c r="CQ55" s="60">
        <v>0</v>
      </c>
      <c r="CR55" s="60">
        <v>0</v>
      </c>
      <c r="CS55" s="60">
        <v>0</v>
      </c>
      <c r="CT55" s="60">
        <v>0</v>
      </c>
      <c r="CU55" s="60">
        <v>-43517719.380000591</v>
      </c>
    </row>
    <row r="56" spans="1:99" ht="12.75" customHeight="1">
      <c r="A56" s="43" t="s">
        <v>99</v>
      </c>
      <c r="B56" s="58">
        <v>2005</v>
      </c>
      <c r="C56" s="59" t="s">
        <v>377</v>
      </c>
      <c r="D56" s="60">
        <v>5211943.2699999996</v>
      </c>
      <c r="E56" s="60">
        <v>79974.59</v>
      </c>
      <c r="F56" s="60">
        <v>89621.95</v>
      </c>
      <c r="G56" s="60">
        <v>-9647.36</v>
      </c>
      <c r="H56" s="60">
        <v>37369.339999999997</v>
      </c>
      <c r="I56" s="60">
        <v>29137.61</v>
      </c>
      <c r="J56" s="60">
        <v>-113316.79</v>
      </c>
      <c r="K56" s="60">
        <v>142454.39999999999</v>
      </c>
      <c r="L56" s="60">
        <v>8231.73</v>
      </c>
      <c r="M56" s="60">
        <v>14708.93</v>
      </c>
      <c r="N56" s="60">
        <v>-6477.2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5094599.34</v>
      </c>
      <c r="W56" s="60">
        <v>2492775.5300000003</v>
      </c>
      <c r="X56" s="60">
        <v>0</v>
      </c>
      <c r="Y56" s="60">
        <v>0</v>
      </c>
      <c r="Z56" s="60">
        <v>2601823.81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-1404488.1800000009</v>
      </c>
      <c r="AO56" s="60">
        <v>-2929523.6</v>
      </c>
      <c r="AP56" s="60">
        <v>-2929523.6</v>
      </c>
      <c r="AQ56" s="60">
        <v>0</v>
      </c>
      <c r="AR56" s="60">
        <v>89381.889999999665</v>
      </c>
      <c r="AS56" s="60">
        <v>89381.889999999665</v>
      </c>
      <c r="AT56" s="60">
        <v>-3649380.72</v>
      </c>
      <c r="AU56" s="60">
        <v>-3649380.72</v>
      </c>
      <c r="AV56" s="60">
        <v>0</v>
      </c>
      <c r="AW56" s="60">
        <v>0</v>
      </c>
      <c r="AX56" s="60">
        <v>0</v>
      </c>
      <c r="AY56" s="60">
        <v>3738762.61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1816758.6899999995</v>
      </c>
      <c r="BK56" s="60">
        <v>1816758.6899999995</v>
      </c>
      <c r="BL56" s="60">
        <v>-4435504.3499999996</v>
      </c>
      <c r="BM56" s="60">
        <v>6252263.0399999991</v>
      </c>
      <c r="BN56" s="60">
        <v>0</v>
      </c>
      <c r="BO56" s="60">
        <v>0</v>
      </c>
      <c r="BP56" s="60">
        <v>0</v>
      </c>
      <c r="BQ56" s="60">
        <v>-272.07</v>
      </c>
      <c r="BR56" s="60">
        <v>-272.07</v>
      </c>
      <c r="BS56" s="60">
        <v>0</v>
      </c>
      <c r="BT56" s="60">
        <v>0</v>
      </c>
      <c r="BU56" s="60">
        <v>-109924.02</v>
      </c>
      <c r="BV56" s="60">
        <v>-11975.48</v>
      </c>
      <c r="BW56" s="60">
        <v>-74798.84</v>
      </c>
      <c r="BX56" s="60">
        <v>-7543.85</v>
      </c>
      <c r="BY56" s="60">
        <v>0</v>
      </c>
      <c r="BZ56" s="60">
        <v>-5316.99</v>
      </c>
      <c r="CA56" s="60">
        <v>-9794.25</v>
      </c>
      <c r="CB56" s="60">
        <v>0</v>
      </c>
      <c r="CC56" s="60">
        <v>-494.61</v>
      </c>
      <c r="CD56" s="60">
        <v>-270909.07</v>
      </c>
      <c r="CE56" s="60">
        <v>0</v>
      </c>
      <c r="CF56" s="60">
        <v>0</v>
      </c>
      <c r="CG56" s="60">
        <v>0</v>
      </c>
      <c r="CH56" s="60">
        <v>0</v>
      </c>
      <c r="CI56" s="60">
        <v>-270909.07</v>
      </c>
      <c r="CJ56" s="60">
        <v>0</v>
      </c>
      <c r="CK56" s="60">
        <v>0</v>
      </c>
      <c r="CL56" s="60">
        <v>0</v>
      </c>
      <c r="CM56" s="60">
        <v>0</v>
      </c>
      <c r="CN56" s="60">
        <v>0</v>
      </c>
      <c r="CO56" s="60">
        <v>0</v>
      </c>
      <c r="CP56" s="60">
        <v>0</v>
      </c>
      <c r="CQ56" s="60">
        <v>0</v>
      </c>
      <c r="CR56" s="60">
        <v>0</v>
      </c>
      <c r="CS56" s="60">
        <v>0</v>
      </c>
      <c r="CT56" s="60">
        <v>0</v>
      </c>
      <c r="CU56" s="60">
        <v>3807455.0899999989</v>
      </c>
    </row>
    <row r="57" spans="1:99" ht="12.75" customHeight="1">
      <c r="A57" s="43" t="s">
        <v>101</v>
      </c>
      <c r="B57" s="58">
        <v>2006</v>
      </c>
      <c r="C57" s="59" t="s">
        <v>378</v>
      </c>
      <c r="D57" s="60">
        <v>338204532.06999999</v>
      </c>
      <c r="E57" s="60">
        <v>325314050.07999998</v>
      </c>
      <c r="F57" s="60">
        <v>355933407.65999997</v>
      </c>
      <c r="G57" s="60">
        <v>-30619357.579999998</v>
      </c>
      <c r="H57" s="60">
        <v>-54921716.29999999</v>
      </c>
      <c r="I57" s="60">
        <v>-47223689.75999999</v>
      </c>
      <c r="J57" s="60">
        <v>-214869761.56</v>
      </c>
      <c r="K57" s="60">
        <v>167646071.80000001</v>
      </c>
      <c r="L57" s="60">
        <v>-7698026.54</v>
      </c>
      <c r="M57" s="60">
        <v>1395706.97</v>
      </c>
      <c r="N57" s="60">
        <v>-9093733.5099999998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58237627.359999992</v>
      </c>
      <c r="W57" s="60">
        <v>115.9</v>
      </c>
      <c r="X57" s="60">
        <v>0</v>
      </c>
      <c r="Y57" s="60">
        <v>-72962.58</v>
      </c>
      <c r="Z57" s="60">
        <v>58310474.039999992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-4.9000000000000004</v>
      </c>
      <c r="AG57" s="60">
        <v>9574575.8300000001</v>
      </c>
      <c r="AH57" s="60">
        <v>9574575.8300000001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-451025863.54587674</v>
      </c>
      <c r="AO57" s="60">
        <v>-63956001.5</v>
      </c>
      <c r="AP57" s="60">
        <v>-75430293.5</v>
      </c>
      <c r="AQ57" s="60">
        <v>11474292</v>
      </c>
      <c r="AR57" s="60">
        <v>22106846.599999994</v>
      </c>
      <c r="AS57" s="60">
        <v>21510298.049999997</v>
      </c>
      <c r="AT57" s="60">
        <v>-94042066.340000004</v>
      </c>
      <c r="AU57" s="60">
        <v>-83298646.340000004</v>
      </c>
      <c r="AV57" s="60">
        <v>-10743420</v>
      </c>
      <c r="AW57" s="60">
        <v>0</v>
      </c>
      <c r="AX57" s="60">
        <v>0</v>
      </c>
      <c r="AY57" s="60">
        <v>115552364.39</v>
      </c>
      <c r="AZ57" s="60">
        <v>596548.54999999702</v>
      </c>
      <c r="BA57" s="60">
        <v>20113983.859999999</v>
      </c>
      <c r="BB57" s="60">
        <v>16592144.76</v>
      </c>
      <c r="BC57" s="60">
        <v>3521839.1</v>
      </c>
      <c r="BD57" s="60">
        <v>0</v>
      </c>
      <c r="BE57" s="60">
        <v>0</v>
      </c>
      <c r="BF57" s="60">
        <v>-19517435.310000002</v>
      </c>
      <c r="BG57" s="60">
        <v>0</v>
      </c>
      <c r="BH57" s="60">
        <v>0</v>
      </c>
      <c r="BI57" s="60">
        <v>0</v>
      </c>
      <c r="BJ57" s="60">
        <v>-99453300.789999858</v>
      </c>
      <c r="BK57" s="60">
        <v>-99068192.649999857</v>
      </c>
      <c r="BL57" s="60">
        <v>-948793557.82999992</v>
      </c>
      <c r="BM57" s="60">
        <v>849725365.18000007</v>
      </c>
      <c r="BN57" s="60">
        <v>-385108.14</v>
      </c>
      <c r="BO57" s="60">
        <v>480534.5</v>
      </c>
      <c r="BP57" s="60">
        <v>-865642.64</v>
      </c>
      <c r="BQ57" s="60">
        <v>-1736601.5000000028</v>
      </c>
      <c r="BR57" s="60">
        <v>-1736601.5000000028</v>
      </c>
      <c r="BS57" s="60">
        <v>0</v>
      </c>
      <c r="BT57" s="60">
        <v>0</v>
      </c>
      <c r="BU57" s="60">
        <v>-307986806.35587686</v>
      </c>
      <c r="BV57" s="60">
        <v>-109816908.41587682</v>
      </c>
      <c r="BW57" s="60">
        <v>-113301160.54000001</v>
      </c>
      <c r="BX57" s="60">
        <v>-66333340.719999999</v>
      </c>
      <c r="BY57" s="60">
        <v>0</v>
      </c>
      <c r="BZ57" s="60">
        <v>-2703780.02</v>
      </c>
      <c r="CA57" s="60">
        <v>0</v>
      </c>
      <c r="CB57" s="60">
        <v>501496.13</v>
      </c>
      <c r="CC57" s="60">
        <v>-16333112.789999997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  <c r="CM57" s="60">
        <v>0</v>
      </c>
      <c r="CN57" s="60">
        <v>0</v>
      </c>
      <c r="CO57" s="60">
        <v>0</v>
      </c>
      <c r="CP57" s="60">
        <v>0</v>
      </c>
      <c r="CQ57" s="60">
        <v>0</v>
      </c>
      <c r="CR57" s="60">
        <v>0</v>
      </c>
      <c r="CS57" s="60">
        <v>0</v>
      </c>
      <c r="CT57" s="60">
        <v>0</v>
      </c>
      <c r="CU57" s="60">
        <v>-112821331.47587675</v>
      </c>
    </row>
    <row r="58" spans="1:99" ht="12.75" customHeight="1">
      <c r="A58" s="43" t="s">
        <v>103</v>
      </c>
      <c r="B58" s="58">
        <v>2007</v>
      </c>
      <c r="C58" s="59" t="s">
        <v>377</v>
      </c>
      <c r="D58" s="60">
        <v>287762488.64999998</v>
      </c>
      <c r="E58" s="60">
        <v>238038548.30000001</v>
      </c>
      <c r="F58" s="60">
        <v>247168340</v>
      </c>
      <c r="G58" s="60">
        <v>-9129791.6999999993</v>
      </c>
      <c r="H58" s="60">
        <v>-9160099.2800000012</v>
      </c>
      <c r="I58" s="60">
        <v>-9160099.2800000012</v>
      </c>
      <c r="J58" s="60">
        <v>-46556963.060000002</v>
      </c>
      <c r="K58" s="60">
        <v>37396863.780000001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58426053.549999997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58426053.549999997</v>
      </c>
      <c r="AF58" s="60">
        <v>0</v>
      </c>
      <c r="AG58" s="60">
        <v>457986.08</v>
      </c>
      <c r="AH58" s="60">
        <v>457986.08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-181227871.95999998</v>
      </c>
      <c r="AO58" s="60">
        <v>-11167951.369999999</v>
      </c>
      <c r="AP58" s="60">
        <v>-11167951.369999999</v>
      </c>
      <c r="AQ58" s="60">
        <v>0</v>
      </c>
      <c r="AR58" s="60">
        <v>-9948281.4000000004</v>
      </c>
      <c r="AS58" s="60">
        <v>-9938677.0500000007</v>
      </c>
      <c r="AT58" s="60">
        <v>-16404350.620000001</v>
      </c>
      <c r="AU58" s="60">
        <v>-10817628.82</v>
      </c>
      <c r="AV58" s="60">
        <v>-5586721.7999999998</v>
      </c>
      <c r="AW58" s="60">
        <v>0</v>
      </c>
      <c r="AX58" s="60">
        <v>0</v>
      </c>
      <c r="AY58" s="60">
        <v>6465673.5700000003</v>
      </c>
      <c r="AZ58" s="60">
        <v>-9604.35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-9604.35</v>
      </c>
      <c r="BG58" s="60">
        <v>0</v>
      </c>
      <c r="BH58" s="60">
        <v>0</v>
      </c>
      <c r="BI58" s="60">
        <v>0</v>
      </c>
      <c r="BJ58" s="60">
        <v>-39330591.960000008</v>
      </c>
      <c r="BK58" s="60">
        <v>-39330591.960000008</v>
      </c>
      <c r="BL58" s="60">
        <v>-159838445.93000001</v>
      </c>
      <c r="BM58" s="60">
        <v>120507853.97</v>
      </c>
      <c r="BN58" s="60">
        <v>0</v>
      </c>
      <c r="BO58" s="60">
        <v>0</v>
      </c>
      <c r="BP58" s="60">
        <v>0</v>
      </c>
      <c r="BQ58" s="60">
        <v>-3115895.0700000003</v>
      </c>
      <c r="BR58" s="60">
        <v>-3115895.0700000003</v>
      </c>
      <c r="BS58" s="60">
        <v>0</v>
      </c>
      <c r="BT58" s="60">
        <v>0</v>
      </c>
      <c r="BU58" s="60">
        <v>-117665152.15999998</v>
      </c>
      <c r="BV58" s="60">
        <v>-84524130.049999982</v>
      </c>
      <c r="BW58" s="60">
        <v>-29049834.839999996</v>
      </c>
      <c r="BX58" s="60">
        <v>-11762562.060000002</v>
      </c>
      <c r="BY58" s="60">
        <v>0</v>
      </c>
      <c r="BZ58" s="60">
        <v>27210824.109999999</v>
      </c>
      <c r="CA58" s="60">
        <v>-29914989.399999991</v>
      </c>
      <c r="CB58" s="60">
        <v>0</v>
      </c>
      <c r="CC58" s="60">
        <v>10375540.079999998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  <c r="CM58" s="60">
        <v>0</v>
      </c>
      <c r="CN58" s="60">
        <v>0</v>
      </c>
      <c r="CO58" s="60">
        <v>0</v>
      </c>
      <c r="CP58" s="60">
        <v>0</v>
      </c>
      <c r="CQ58" s="60">
        <v>0</v>
      </c>
      <c r="CR58" s="60">
        <v>0</v>
      </c>
      <c r="CS58" s="60">
        <v>0</v>
      </c>
      <c r="CT58" s="60">
        <v>0</v>
      </c>
      <c r="CU58" s="60">
        <v>106534616.69</v>
      </c>
    </row>
    <row r="59" spans="1:99" ht="12.75" customHeight="1">
      <c r="A59" s="43" t="s">
        <v>105</v>
      </c>
      <c r="B59" s="58">
        <v>2008</v>
      </c>
      <c r="C59" s="59" t="s">
        <v>377</v>
      </c>
      <c r="D59" s="60">
        <v>269166549.53999996</v>
      </c>
      <c r="E59" s="60">
        <v>172348246.56999999</v>
      </c>
      <c r="F59" s="60">
        <v>172348246.56999999</v>
      </c>
      <c r="G59" s="60">
        <v>0</v>
      </c>
      <c r="H59" s="60">
        <v>-6240032.5900000036</v>
      </c>
      <c r="I59" s="60">
        <v>-6240032.5900000036</v>
      </c>
      <c r="J59" s="60">
        <v>-182130103.72</v>
      </c>
      <c r="K59" s="60">
        <v>175890071.13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103058335.56</v>
      </c>
      <c r="W59" s="60">
        <v>88564373.579999998</v>
      </c>
      <c r="X59" s="60">
        <v>0</v>
      </c>
      <c r="Y59" s="60">
        <v>14493961.98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-211302400.69511998</v>
      </c>
      <c r="AO59" s="60">
        <v>-18623409.219999999</v>
      </c>
      <c r="AP59" s="60">
        <v>-18623409.219999999</v>
      </c>
      <c r="AQ59" s="60">
        <v>0</v>
      </c>
      <c r="AR59" s="60">
        <v>-49764789.669999994</v>
      </c>
      <c r="AS59" s="60">
        <v>-49764789.669999994</v>
      </c>
      <c r="AT59" s="60">
        <v>-100387035.94</v>
      </c>
      <c r="AU59" s="60">
        <v>-8508125</v>
      </c>
      <c r="AV59" s="60">
        <v>-91878910.939999998</v>
      </c>
      <c r="AW59" s="60">
        <v>0</v>
      </c>
      <c r="AX59" s="60">
        <v>0</v>
      </c>
      <c r="AY59" s="60">
        <v>50622246.270000003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-2496247.6700000004</v>
      </c>
      <c r="BK59" s="60">
        <v>-2496247.6700000004</v>
      </c>
      <c r="BL59" s="60">
        <v>-3123679.49</v>
      </c>
      <c r="BM59" s="60">
        <v>627431.81999999995</v>
      </c>
      <c r="BN59" s="60">
        <v>0</v>
      </c>
      <c r="BO59" s="60">
        <v>0</v>
      </c>
      <c r="BP59" s="60">
        <v>0</v>
      </c>
      <c r="BQ59" s="60">
        <v>-1499638.84</v>
      </c>
      <c r="BR59" s="60">
        <v>-1499638.84</v>
      </c>
      <c r="BS59" s="60">
        <v>0</v>
      </c>
      <c r="BT59" s="60">
        <v>0</v>
      </c>
      <c r="BU59" s="60">
        <v>-138918315.29512</v>
      </c>
      <c r="BV59" s="60">
        <v>-6176594.5099999998</v>
      </c>
      <c r="BW59" s="60">
        <v>-39624754.253842004</v>
      </c>
      <c r="BX59" s="60">
        <v>-10983911.338288</v>
      </c>
      <c r="BY59" s="60">
        <v>0</v>
      </c>
      <c r="BZ59" s="60">
        <v>0</v>
      </c>
      <c r="CA59" s="60">
        <v>-82132855.192990005</v>
      </c>
      <c r="CB59" s="60">
        <v>0</v>
      </c>
      <c r="CC59" s="60">
        <v>-200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  <c r="CM59" s="60">
        <v>0</v>
      </c>
      <c r="CN59" s="60">
        <v>0</v>
      </c>
      <c r="CO59" s="60">
        <v>0</v>
      </c>
      <c r="CP59" s="60">
        <v>0</v>
      </c>
      <c r="CQ59" s="60">
        <v>0</v>
      </c>
      <c r="CR59" s="60">
        <v>0</v>
      </c>
      <c r="CS59" s="60">
        <v>0</v>
      </c>
      <c r="CT59" s="60">
        <v>0</v>
      </c>
      <c r="CU59" s="60">
        <v>57864148.844879985</v>
      </c>
    </row>
    <row r="60" spans="1:99" ht="12.75" customHeight="1">
      <c r="A60" s="43" t="s">
        <v>107</v>
      </c>
      <c r="B60" s="58">
        <v>3001</v>
      </c>
      <c r="C60" s="59" t="s">
        <v>378</v>
      </c>
      <c r="D60" s="60">
        <v>17697684542.370003</v>
      </c>
      <c r="E60" s="60">
        <v>12526526718.160002</v>
      </c>
      <c r="F60" s="60">
        <v>12922848509.390001</v>
      </c>
      <c r="G60" s="60">
        <v>-396321791.22999996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5128439334.8299999</v>
      </c>
      <c r="W60" s="60">
        <v>568218232.24000013</v>
      </c>
      <c r="X60" s="60">
        <v>390520416.5</v>
      </c>
      <c r="Y60" s="60">
        <v>1062877867.0500001</v>
      </c>
      <c r="Z60" s="60">
        <v>3106638919.04</v>
      </c>
      <c r="AA60" s="60">
        <v>0</v>
      </c>
      <c r="AB60" s="60">
        <v>0</v>
      </c>
      <c r="AC60" s="60">
        <v>0</v>
      </c>
      <c r="AD60" s="60">
        <v>183900</v>
      </c>
      <c r="AE60" s="60">
        <v>0</v>
      </c>
      <c r="AF60" s="60">
        <v>0</v>
      </c>
      <c r="AG60" s="60">
        <v>42718489.380000003</v>
      </c>
      <c r="AH60" s="60">
        <v>42718489.380000003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-14427298872.819559</v>
      </c>
      <c r="AO60" s="60">
        <v>-2771453285.73</v>
      </c>
      <c r="AP60" s="60">
        <v>-2908316122.3099999</v>
      </c>
      <c r="AQ60" s="60">
        <v>136862836.58000001</v>
      </c>
      <c r="AR60" s="60">
        <v>-416407365</v>
      </c>
      <c r="AS60" s="60">
        <v>-696223730</v>
      </c>
      <c r="AT60" s="60">
        <v>-696223730</v>
      </c>
      <c r="AU60" s="60">
        <v>-577753699</v>
      </c>
      <c r="AV60" s="60">
        <v>-118470031</v>
      </c>
      <c r="AW60" s="60">
        <v>0</v>
      </c>
      <c r="AX60" s="60">
        <v>0</v>
      </c>
      <c r="AY60" s="60">
        <v>0</v>
      </c>
      <c r="AZ60" s="60">
        <v>279816365</v>
      </c>
      <c r="BA60" s="60">
        <v>279816365</v>
      </c>
      <c r="BB60" s="60">
        <v>233279020</v>
      </c>
      <c r="BC60" s="60">
        <v>46537345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-5414748337.5795584</v>
      </c>
      <c r="BK60" s="60">
        <v>-4944677734.7195587</v>
      </c>
      <c r="BL60" s="60">
        <v>-36149306243.719559</v>
      </c>
      <c r="BM60" s="60">
        <v>31204628509</v>
      </c>
      <c r="BN60" s="60">
        <v>-470070602.86000001</v>
      </c>
      <c r="BO60" s="60">
        <v>-230979799.86000001</v>
      </c>
      <c r="BP60" s="60">
        <v>-239090803</v>
      </c>
      <c r="BQ60" s="60">
        <v>-5581015</v>
      </c>
      <c r="BR60" s="60">
        <v>-5581015</v>
      </c>
      <c r="BS60" s="60">
        <v>0</v>
      </c>
      <c r="BT60" s="60">
        <v>0</v>
      </c>
      <c r="BU60" s="60">
        <v>-5708341750.3399992</v>
      </c>
      <c r="BV60" s="60">
        <v>-2427758820.5</v>
      </c>
      <c r="BW60" s="60">
        <v>-2124955377.8599999</v>
      </c>
      <c r="BX60" s="60">
        <v>-615611072.42000008</v>
      </c>
      <c r="BY60" s="60">
        <v>0</v>
      </c>
      <c r="BZ60" s="60">
        <v>0</v>
      </c>
      <c r="CA60" s="60">
        <v>-39094969.219999999</v>
      </c>
      <c r="CB60" s="60">
        <v>759.85</v>
      </c>
      <c r="CC60" s="60">
        <v>-500922270.19</v>
      </c>
      <c r="CD60" s="60">
        <v>-110767119.17</v>
      </c>
      <c r="CE60" s="60">
        <v>-3124542.99</v>
      </c>
      <c r="CF60" s="60">
        <v>-204193.47999999998</v>
      </c>
      <c r="CG60" s="60">
        <v>0</v>
      </c>
      <c r="CH60" s="60">
        <v>-106241182.7</v>
      </c>
      <c r="CI60" s="60">
        <v>-1197200</v>
      </c>
      <c r="CJ60" s="60">
        <v>0</v>
      </c>
      <c r="CK60" s="60">
        <v>0</v>
      </c>
      <c r="CL60" s="60">
        <v>0</v>
      </c>
      <c r="CM60" s="60">
        <v>0</v>
      </c>
      <c r="CN60" s="60">
        <v>0</v>
      </c>
      <c r="CO60" s="60">
        <v>0</v>
      </c>
      <c r="CP60" s="60">
        <v>0</v>
      </c>
      <c r="CQ60" s="60">
        <v>0</v>
      </c>
      <c r="CR60" s="60">
        <v>0</v>
      </c>
      <c r="CS60" s="60">
        <v>0</v>
      </c>
      <c r="CT60" s="60">
        <v>0</v>
      </c>
      <c r="CU60" s="60">
        <v>3270385669.5504436</v>
      </c>
    </row>
    <row r="61" spans="1:99" ht="12.75" customHeight="1">
      <c r="A61" s="43" t="s">
        <v>109</v>
      </c>
      <c r="B61" s="58">
        <v>3002</v>
      </c>
      <c r="C61" s="59" t="s">
        <v>378</v>
      </c>
      <c r="D61" s="60">
        <v>1901115021.1200001</v>
      </c>
      <c r="E61" s="60">
        <v>1660986114.0700002</v>
      </c>
      <c r="F61" s="60">
        <v>1735699439.2900002</v>
      </c>
      <c r="G61" s="60">
        <v>-74713325.219999999</v>
      </c>
      <c r="H61" s="60">
        <v>-118621854.20000002</v>
      </c>
      <c r="I61" s="60">
        <v>-114396187.58000001</v>
      </c>
      <c r="J61" s="60">
        <v>-343180997.98000002</v>
      </c>
      <c r="K61" s="60">
        <v>228784810.40000001</v>
      </c>
      <c r="L61" s="60">
        <v>-4225666.62</v>
      </c>
      <c r="M61" s="60">
        <v>3847047.84</v>
      </c>
      <c r="N61" s="60">
        <v>-8072714.46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353030390.38999999</v>
      </c>
      <c r="W61" s="60">
        <v>46553410.359999999</v>
      </c>
      <c r="X61" s="60">
        <v>1107915.77</v>
      </c>
      <c r="Y61" s="60">
        <v>31927081.949999999</v>
      </c>
      <c r="Z61" s="60">
        <v>273441982.31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5720370.8600000003</v>
      </c>
      <c r="AH61" s="60">
        <v>5720370.8600000003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-1843868069.6066058</v>
      </c>
      <c r="AO61" s="60">
        <v>-273907266.58999997</v>
      </c>
      <c r="AP61" s="60">
        <v>-292073676.07999998</v>
      </c>
      <c r="AQ61" s="60">
        <v>18166409.490000002</v>
      </c>
      <c r="AR61" s="60">
        <v>-13017221.509999976</v>
      </c>
      <c r="AS61" s="60">
        <v>-8658139.5299999714</v>
      </c>
      <c r="AT61" s="60">
        <v>-165284457.19999999</v>
      </c>
      <c r="AU61" s="60">
        <v>-144580274.03999999</v>
      </c>
      <c r="AV61" s="60">
        <v>-20704183.16</v>
      </c>
      <c r="AW61" s="60">
        <v>0</v>
      </c>
      <c r="AX61" s="60">
        <v>0</v>
      </c>
      <c r="AY61" s="60">
        <v>156626317.67000002</v>
      </c>
      <c r="AZ61" s="60">
        <v>-4359081.9800000042</v>
      </c>
      <c r="BA61" s="60">
        <v>43690113.999999993</v>
      </c>
      <c r="BB61" s="60">
        <v>38055677.809999995</v>
      </c>
      <c r="BC61" s="60">
        <v>5634436.1899999995</v>
      </c>
      <c r="BD61" s="60">
        <v>0</v>
      </c>
      <c r="BE61" s="60">
        <v>0</v>
      </c>
      <c r="BF61" s="60">
        <v>-48049195.979999997</v>
      </c>
      <c r="BG61" s="60">
        <v>-43015860.719999999</v>
      </c>
      <c r="BH61" s="60">
        <v>-43015860.719999999</v>
      </c>
      <c r="BI61" s="60">
        <v>0</v>
      </c>
      <c r="BJ61" s="60">
        <v>-807928481.19000006</v>
      </c>
      <c r="BK61" s="60">
        <v>-807928481.19000006</v>
      </c>
      <c r="BL61" s="60">
        <v>-4940232108.21</v>
      </c>
      <c r="BM61" s="60">
        <v>4132303627.02</v>
      </c>
      <c r="BN61" s="60">
        <v>0</v>
      </c>
      <c r="BO61" s="60">
        <v>0</v>
      </c>
      <c r="BP61" s="60">
        <v>0</v>
      </c>
      <c r="BQ61" s="60">
        <v>-10540574.300000001</v>
      </c>
      <c r="BR61" s="60">
        <v>-10540574.300000001</v>
      </c>
      <c r="BS61" s="60">
        <v>0</v>
      </c>
      <c r="BT61" s="60">
        <v>0</v>
      </c>
      <c r="BU61" s="60">
        <v>-693834439.70660591</v>
      </c>
      <c r="BV61" s="60">
        <v>-547577784.68660593</v>
      </c>
      <c r="BW61" s="60">
        <v>-111764520.98</v>
      </c>
      <c r="BX61" s="60">
        <v>-33459375.359999999</v>
      </c>
      <c r="BY61" s="60">
        <v>0</v>
      </c>
      <c r="BZ61" s="60">
        <v>-55392137.890000001</v>
      </c>
      <c r="CA61" s="60">
        <v>-4514395.18</v>
      </c>
      <c r="CB61" s="60">
        <v>60127531.939999998</v>
      </c>
      <c r="CC61" s="60">
        <v>-1253757.55</v>
      </c>
      <c r="CD61" s="60">
        <v>-1624225.5899999999</v>
      </c>
      <c r="CE61" s="60">
        <v>-457186.37</v>
      </c>
      <c r="CF61" s="60">
        <v>0</v>
      </c>
      <c r="CG61" s="60">
        <v>0</v>
      </c>
      <c r="CH61" s="60">
        <v>-92919.540000000008</v>
      </c>
      <c r="CI61" s="60">
        <v>-1074119.6799999999</v>
      </c>
      <c r="CJ61" s="60">
        <v>0</v>
      </c>
      <c r="CK61" s="60">
        <v>0</v>
      </c>
      <c r="CL61" s="60">
        <v>0</v>
      </c>
      <c r="CM61" s="60">
        <v>0</v>
      </c>
      <c r="CN61" s="60">
        <v>0</v>
      </c>
      <c r="CO61" s="60">
        <v>0</v>
      </c>
      <c r="CP61" s="60">
        <v>0</v>
      </c>
      <c r="CQ61" s="60">
        <v>0</v>
      </c>
      <c r="CR61" s="60">
        <v>0</v>
      </c>
      <c r="CS61" s="60">
        <v>0</v>
      </c>
      <c r="CT61" s="60">
        <v>0</v>
      </c>
      <c r="CU61" s="60">
        <v>57246951.513394356</v>
      </c>
    </row>
    <row r="62" spans="1:99" ht="12.75" customHeight="1">
      <c r="A62" s="43" t="s">
        <v>111</v>
      </c>
      <c r="B62" s="58">
        <v>3003</v>
      </c>
      <c r="C62" s="59" t="s">
        <v>378</v>
      </c>
      <c r="D62" s="60">
        <v>12265415778.18</v>
      </c>
      <c r="E62" s="60">
        <v>11693057231.65</v>
      </c>
      <c r="F62" s="60">
        <v>12186694605.719999</v>
      </c>
      <c r="G62" s="60">
        <v>-493637374.06999999</v>
      </c>
      <c r="H62" s="60">
        <v>-958344775.14999998</v>
      </c>
      <c r="I62" s="60">
        <v>-958952087.29999995</v>
      </c>
      <c r="J62" s="60">
        <v>-2949462977.0999999</v>
      </c>
      <c r="K62" s="60">
        <v>1990510889.8</v>
      </c>
      <c r="L62" s="60">
        <v>607312.15000000037</v>
      </c>
      <c r="M62" s="60">
        <v>14729567.710000001</v>
      </c>
      <c r="N62" s="60">
        <v>-14122255.560000001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1506869945.9100001</v>
      </c>
      <c r="W62" s="60">
        <v>43652561.609999999</v>
      </c>
      <c r="X62" s="60">
        <v>63636.52</v>
      </c>
      <c r="Y62" s="60">
        <v>589223298.13</v>
      </c>
      <c r="Z62" s="60">
        <v>873930449.6500001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23833375.77</v>
      </c>
      <c r="AH62" s="60">
        <v>23833375.77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-11270144944.829996</v>
      </c>
      <c r="AO62" s="60">
        <v>-1994680310.49</v>
      </c>
      <c r="AP62" s="60">
        <v>-2125733358.76</v>
      </c>
      <c r="AQ62" s="60">
        <v>131053048.27000001</v>
      </c>
      <c r="AR62" s="60">
        <v>-19158668.790000021</v>
      </c>
      <c r="AS62" s="60">
        <v>-33544735.24000001</v>
      </c>
      <c r="AT62" s="60">
        <v>-1221006479.78</v>
      </c>
      <c r="AU62" s="60">
        <v>-979490244.22000003</v>
      </c>
      <c r="AV62" s="60">
        <v>-241516235.56</v>
      </c>
      <c r="AW62" s="60">
        <v>0</v>
      </c>
      <c r="AX62" s="60">
        <v>0</v>
      </c>
      <c r="AY62" s="60">
        <v>1187461744.54</v>
      </c>
      <c r="AZ62" s="60">
        <v>14386066.449999988</v>
      </c>
      <c r="BA62" s="60">
        <v>289511054.04999995</v>
      </c>
      <c r="BB62" s="60">
        <v>245148247.26999998</v>
      </c>
      <c r="BC62" s="60">
        <v>44362806.780000001</v>
      </c>
      <c r="BD62" s="60">
        <v>0</v>
      </c>
      <c r="BE62" s="60">
        <v>0</v>
      </c>
      <c r="BF62" s="60">
        <v>-275124987.59999996</v>
      </c>
      <c r="BG62" s="60">
        <v>-254509213.07999995</v>
      </c>
      <c r="BH62" s="60">
        <v>-254509213.07999995</v>
      </c>
      <c r="BI62" s="60">
        <v>0</v>
      </c>
      <c r="BJ62" s="60">
        <v>-5389261781.3199959</v>
      </c>
      <c r="BK62" s="60">
        <v>-5389261781.3199959</v>
      </c>
      <c r="BL62" s="60">
        <v>-23961754099.289997</v>
      </c>
      <c r="BM62" s="60">
        <v>18572492317.970001</v>
      </c>
      <c r="BN62" s="60">
        <v>0</v>
      </c>
      <c r="BO62" s="60">
        <v>0</v>
      </c>
      <c r="BP62" s="60">
        <v>0</v>
      </c>
      <c r="BQ62" s="60">
        <v>-43895066.599999994</v>
      </c>
      <c r="BR62" s="60">
        <v>-43895066.599999994</v>
      </c>
      <c r="BS62" s="60">
        <v>0</v>
      </c>
      <c r="BT62" s="60">
        <v>0</v>
      </c>
      <c r="BU62" s="60">
        <v>-3566864887.0799999</v>
      </c>
      <c r="BV62" s="60">
        <v>-2929022990.6999993</v>
      </c>
      <c r="BW62" s="60">
        <v>-618251041.96000004</v>
      </c>
      <c r="BX62" s="60">
        <v>-189158834.63</v>
      </c>
      <c r="BY62" s="60">
        <v>0</v>
      </c>
      <c r="BZ62" s="60">
        <v>-92994612.590000004</v>
      </c>
      <c r="CA62" s="60">
        <v>-25834604.809999999</v>
      </c>
      <c r="CB62" s="60">
        <v>299497001.77999997</v>
      </c>
      <c r="CC62" s="60">
        <v>-11099804.17</v>
      </c>
      <c r="CD62" s="60">
        <v>-1775017.4700000002</v>
      </c>
      <c r="CE62" s="60">
        <v>-423701.9</v>
      </c>
      <c r="CF62" s="60">
        <v>0</v>
      </c>
      <c r="CG62" s="60">
        <v>-43958.45</v>
      </c>
      <c r="CH62" s="60">
        <v>-608112.71</v>
      </c>
      <c r="CI62" s="60">
        <v>-699244.41</v>
      </c>
      <c r="CJ62" s="60">
        <v>0</v>
      </c>
      <c r="CK62" s="60">
        <v>0</v>
      </c>
      <c r="CL62" s="60">
        <v>0</v>
      </c>
      <c r="CM62" s="60">
        <v>0</v>
      </c>
      <c r="CN62" s="60">
        <v>0</v>
      </c>
      <c r="CO62" s="60">
        <v>0</v>
      </c>
      <c r="CP62" s="60">
        <v>0</v>
      </c>
      <c r="CQ62" s="60">
        <v>0</v>
      </c>
      <c r="CR62" s="60">
        <v>0</v>
      </c>
      <c r="CS62" s="60">
        <v>0</v>
      </c>
      <c r="CT62" s="60">
        <v>0</v>
      </c>
      <c r="CU62" s="60">
        <v>995270833.3500042</v>
      </c>
    </row>
    <row r="63" spans="1:99" ht="12.75" customHeight="1">
      <c r="A63" s="43" t="s">
        <v>113</v>
      </c>
      <c r="B63" s="58">
        <v>3004</v>
      </c>
      <c r="C63" s="59" t="s">
        <v>378</v>
      </c>
      <c r="D63" s="60">
        <v>16427149939.41</v>
      </c>
      <c r="E63" s="60">
        <v>11402615577.41</v>
      </c>
      <c r="F63" s="60">
        <v>11859679498.41</v>
      </c>
      <c r="G63" s="60">
        <v>-457063921</v>
      </c>
      <c r="H63" s="60">
        <v>-315004725</v>
      </c>
      <c r="I63" s="60">
        <v>-358687730</v>
      </c>
      <c r="J63" s="60">
        <v>-3492459650</v>
      </c>
      <c r="K63" s="60">
        <v>3133771920</v>
      </c>
      <c r="L63" s="60">
        <v>43683005</v>
      </c>
      <c r="M63" s="60">
        <v>262819898</v>
      </c>
      <c r="N63" s="60">
        <v>-219136893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4850140815</v>
      </c>
      <c r="W63" s="60">
        <v>864465790</v>
      </c>
      <c r="X63" s="60">
        <v>5149266</v>
      </c>
      <c r="Y63" s="60">
        <v>1162928663</v>
      </c>
      <c r="Z63" s="60">
        <v>2817597096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489398272</v>
      </c>
      <c r="AH63" s="60">
        <v>489398272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-14081699789.20018</v>
      </c>
      <c r="AO63" s="60">
        <v>-2891670179</v>
      </c>
      <c r="AP63" s="60">
        <v>-3019500830</v>
      </c>
      <c r="AQ63" s="60">
        <v>127830651</v>
      </c>
      <c r="AR63" s="60">
        <v>-59257566.609999835</v>
      </c>
      <c r="AS63" s="60">
        <v>-112104570.64999986</v>
      </c>
      <c r="AT63" s="60">
        <v>-1088655833.4099998</v>
      </c>
      <c r="AU63" s="60">
        <v>-953130299.40999997</v>
      </c>
      <c r="AV63" s="60">
        <v>-135525534</v>
      </c>
      <c r="AW63" s="60">
        <v>0</v>
      </c>
      <c r="AX63" s="60">
        <v>0</v>
      </c>
      <c r="AY63" s="60">
        <v>976551262.75999999</v>
      </c>
      <c r="AZ63" s="60">
        <v>52847004.040000021</v>
      </c>
      <c r="BA63" s="60">
        <v>305327517.04000002</v>
      </c>
      <c r="BB63" s="60">
        <v>269450725.04000002</v>
      </c>
      <c r="BC63" s="60">
        <v>35876792</v>
      </c>
      <c r="BD63" s="60">
        <v>0</v>
      </c>
      <c r="BE63" s="60">
        <v>0</v>
      </c>
      <c r="BF63" s="60">
        <v>-252480513</v>
      </c>
      <c r="BG63" s="60">
        <v>272808</v>
      </c>
      <c r="BH63" s="60">
        <v>427265</v>
      </c>
      <c r="BI63" s="60">
        <v>-154457</v>
      </c>
      <c r="BJ63" s="60">
        <v>-7462385035.9801788</v>
      </c>
      <c r="BK63" s="60">
        <v>-7477915717.9801788</v>
      </c>
      <c r="BL63" s="60">
        <v>-49120315782.980179</v>
      </c>
      <c r="BM63" s="60">
        <v>41642400065</v>
      </c>
      <c r="BN63" s="60">
        <v>15530682</v>
      </c>
      <c r="BO63" s="60">
        <v>134975858</v>
      </c>
      <c r="BP63" s="60">
        <v>-119445176</v>
      </c>
      <c r="BQ63" s="60">
        <v>-52898464.609999999</v>
      </c>
      <c r="BR63" s="60">
        <v>-52898464.609999999</v>
      </c>
      <c r="BS63" s="60">
        <v>0</v>
      </c>
      <c r="BT63" s="60">
        <v>0</v>
      </c>
      <c r="BU63" s="60">
        <v>-3615761351</v>
      </c>
      <c r="BV63" s="60">
        <v>-2366054492</v>
      </c>
      <c r="BW63" s="60">
        <v>-899438048</v>
      </c>
      <c r="BX63" s="60">
        <v>-223366080</v>
      </c>
      <c r="BY63" s="60">
        <v>0</v>
      </c>
      <c r="BZ63" s="60">
        <v>-87547516</v>
      </c>
      <c r="CA63" s="60">
        <v>-133025718</v>
      </c>
      <c r="CB63" s="60">
        <v>128307106</v>
      </c>
      <c r="CC63" s="60">
        <v>-34636603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  <c r="CM63" s="60">
        <v>0</v>
      </c>
      <c r="CN63" s="60">
        <v>0</v>
      </c>
      <c r="CO63" s="60">
        <v>0</v>
      </c>
      <c r="CP63" s="60">
        <v>0</v>
      </c>
      <c r="CQ63" s="60">
        <v>0</v>
      </c>
      <c r="CR63" s="60">
        <v>0</v>
      </c>
      <c r="CS63" s="60">
        <v>0</v>
      </c>
      <c r="CT63" s="60">
        <v>0</v>
      </c>
      <c r="CU63" s="60">
        <v>2345450150.2098198</v>
      </c>
    </row>
    <row r="64" spans="1:99" ht="12.75" customHeight="1">
      <c r="A64" s="43" t="s">
        <v>115</v>
      </c>
      <c r="B64" s="58">
        <v>3005</v>
      </c>
      <c r="C64" s="59" t="s">
        <v>378</v>
      </c>
      <c r="D64" s="60">
        <v>886815501.50999999</v>
      </c>
      <c r="E64" s="60">
        <v>951119954.29999995</v>
      </c>
      <c r="F64" s="60">
        <v>986884363.38</v>
      </c>
      <c r="G64" s="60">
        <v>-35764409.079999998</v>
      </c>
      <c r="H64" s="60">
        <v>-64304452.790000007</v>
      </c>
      <c r="I64" s="60">
        <v>-68701837.370000005</v>
      </c>
      <c r="J64" s="60">
        <v>-745344389.45000005</v>
      </c>
      <c r="K64" s="60">
        <v>676642552.08000004</v>
      </c>
      <c r="L64" s="60">
        <v>4397384.58</v>
      </c>
      <c r="M64" s="60">
        <v>12998954.800000001</v>
      </c>
      <c r="N64" s="60">
        <v>-8601570.2200000007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-515455720.35000002</v>
      </c>
      <c r="AO64" s="60">
        <v>-169377006.87</v>
      </c>
      <c r="AP64" s="60">
        <v>-173032399.56</v>
      </c>
      <c r="AQ64" s="60">
        <v>3655392.69</v>
      </c>
      <c r="AR64" s="60">
        <v>-12911037.33</v>
      </c>
      <c r="AS64" s="60">
        <v>-13387712.25</v>
      </c>
      <c r="AT64" s="60">
        <v>-36808759.079999998</v>
      </c>
      <c r="AU64" s="60">
        <v>-32554994.57</v>
      </c>
      <c r="AV64" s="60">
        <v>-18813987.579999998</v>
      </c>
      <c r="AW64" s="60">
        <v>0</v>
      </c>
      <c r="AX64" s="60">
        <v>14560223.07</v>
      </c>
      <c r="AY64" s="60">
        <v>23421046.829999998</v>
      </c>
      <c r="AZ64" s="60">
        <v>476674.92</v>
      </c>
      <c r="BA64" s="60">
        <v>796414.1</v>
      </c>
      <c r="BB64" s="60">
        <v>1020391.75</v>
      </c>
      <c r="BC64" s="60">
        <v>77087.75</v>
      </c>
      <c r="BD64" s="60">
        <v>0</v>
      </c>
      <c r="BE64" s="60">
        <v>-301065.40000000002</v>
      </c>
      <c r="BF64" s="60">
        <v>-319739.18</v>
      </c>
      <c r="BG64" s="60">
        <v>0</v>
      </c>
      <c r="BH64" s="60">
        <v>0</v>
      </c>
      <c r="BI64" s="60">
        <v>0</v>
      </c>
      <c r="BJ64" s="60">
        <v>-4399415.1700000027</v>
      </c>
      <c r="BK64" s="60">
        <v>-4417986.950000003</v>
      </c>
      <c r="BL64" s="60">
        <v>-71475127.340000004</v>
      </c>
      <c r="BM64" s="60">
        <v>67057140.390000001</v>
      </c>
      <c r="BN64" s="60">
        <v>18571.780000000028</v>
      </c>
      <c r="BO64" s="60">
        <v>2026936.73</v>
      </c>
      <c r="BP64" s="60">
        <v>-2008364.95</v>
      </c>
      <c r="BQ64" s="60">
        <v>-12715550.030000005</v>
      </c>
      <c r="BR64" s="60">
        <v>-12715550.030000005</v>
      </c>
      <c r="BS64" s="60">
        <v>0</v>
      </c>
      <c r="BT64" s="60">
        <v>0</v>
      </c>
      <c r="BU64" s="60">
        <v>-316052710.94999999</v>
      </c>
      <c r="BV64" s="60">
        <v>-155907305.02000001</v>
      </c>
      <c r="BW64" s="60">
        <v>-118700058.3</v>
      </c>
      <c r="BX64" s="60">
        <v>-9318017.8399999999</v>
      </c>
      <c r="BY64" s="60">
        <v>0</v>
      </c>
      <c r="BZ64" s="60">
        <v>-19566150.620000001</v>
      </c>
      <c r="CA64" s="60">
        <v>-30773827.760000002</v>
      </c>
      <c r="CB64" s="60">
        <v>18301663.030000001</v>
      </c>
      <c r="CC64" s="60">
        <v>-89014.44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  <c r="CM64" s="60">
        <v>0</v>
      </c>
      <c r="CN64" s="60">
        <v>0</v>
      </c>
      <c r="CO64" s="60">
        <v>0</v>
      </c>
      <c r="CP64" s="60">
        <v>0</v>
      </c>
      <c r="CQ64" s="60">
        <v>0</v>
      </c>
      <c r="CR64" s="60">
        <v>0</v>
      </c>
      <c r="CS64" s="60">
        <v>0</v>
      </c>
      <c r="CT64" s="60">
        <v>0</v>
      </c>
      <c r="CU64" s="60">
        <v>371359781.15999997</v>
      </c>
    </row>
    <row r="65" spans="1:99" ht="12.75" customHeight="1">
      <c r="A65" s="43" t="s">
        <v>116</v>
      </c>
      <c r="B65" s="58">
        <v>3006</v>
      </c>
      <c r="C65" s="59" t="s">
        <v>378</v>
      </c>
      <c r="D65" s="60">
        <v>16399864368.559999</v>
      </c>
      <c r="E65" s="60">
        <v>15027666695.48</v>
      </c>
      <c r="F65" s="60">
        <v>15448697575.639999</v>
      </c>
      <c r="G65" s="60">
        <v>-421030880.16000003</v>
      </c>
      <c r="H65" s="60">
        <v>-2112367807.7300005</v>
      </c>
      <c r="I65" s="60">
        <v>-2115327018.8500004</v>
      </c>
      <c r="J65" s="60">
        <v>-5565143275.8500004</v>
      </c>
      <c r="K65" s="60">
        <v>3449816257</v>
      </c>
      <c r="L65" s="60">
        <v>2959211.1199999973</v>
      </c>
      <c r="M65" s="60">
        <v>22061136.289999999</v>
      </c>
      <c r="N65" s="60">
        <v>-19101925.170000002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3394060188.8099999</v>
      </c>
      <c r="W65" s="60">
        <v>188244967.36000001</v>
      </c>
      <c r="X65" s="60">
        <v>0</v>
      </c>
      <c r="Y65" s="60">
        <v>-10486740.859999999</v>
      </c>
      <c r="Z65" s="60">
        <v>3216301962.3099999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90505292</v>
      </c>
      <c r="AH65" s="60">
        <v>90505292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-13949268862.929996</v>
      </c>
      <c r="AO65" s="60">
        <v>-2454504505.77</v>
      </c>
      <c r="AP65" s="60">
        <v>-2677322455.5999999</v>
      </c>
      <c r="AQ65" s="60">
        <v>222817949.83000001</v>
      </c>
      <c r="AR65" s="60">
        <v>-132983286.19000006</v>
      </c>
      <c r="AS65" s="60">
        <v>-191605148.08000004</v>
      </c>
      <c r="AT65" s="60">
        <v>-891037967</v>
      </c>
      <c r="AU65" s="60">
        <v>-774214729.06999993</v>
      </c>
      <c r="AV65" s="60">
        <v>-79909887.840000004</v>
      </c>
      <c r="AW65" s="60">
        <v>-36913350.090000004</v>
      </c>
      <c r="AX65" s="60">
        <v>0</v>
      </c>
      <c r="AY65" s="60">
        <v>699432818.91999996</v>
      </c>
      <c r="AZ65" s="60">
        <v>58621861.889999986</v>
      </c>
      <c r="BA65" s="60">
        <v>300497548.57999998</v>
      </c>
      <c r="BB65" s="60">
        <v>255711695.47999999</v>
      </c>
      <c r="BC65" s="60">
        <v>44785853.100000001</v>
      </c>
      <c r="BD65" s="60">
        <v>0</v>
      </c>
      <c r="BE65" s="60">
        <v>0</v>
      </c>
      <c r="BF65" s="60">
        <v>-241875686.69</v>
      </c>
      <c r="BG65" s="60">
        <v>0</v>
      </c>
      <c r="BH65" s="60">
        <v>0</v>
      </c>
      <c r="BI65" s="60">
        <v>0</v>
      </c>
      <c r="BJ65" s="60">
        <v>-7178372451.6999969</v>
      </c>
      <c r="BK65" s="60">
        <v>-7178151300.3799973</v>
      </c>
      <c r="BL65" s="60">
        <v>-46315943382.339996</v>
      </c>
      <c r="BM65" s="60">
        <v>39137792081.959999</v>
      </c>
      <c r="BN65" s="60">
        <v>-221151.3200000003</v>
      </c>
      <c r="BO65" s="60">
        <v>10896185.24</v>
      </c>
      <c r="BP65" s="60">
        <v>-11117336.560000001</v>
      </c>
      <c r="BQ65" s="60">
        <v>-62116279.689999998</v>
      </c>
      <c r="BR65" s="60">
        <v>-62116279.689999998</v>
      </c>
      <c r="BS65" s="60">
        <v>0</v>
      </c>
      <c r="BT65" s="60">
        <v>0</v>
      </c>
      <c r="BU65" s="60">
        <v>-4116220195.2400002</v>
      </c>
      <c r="BV65" s="60">
        <v>-2941779071.21</v>
      </c>
      <c r="BW65" s="60">
        <v>-943675427.69000006</v>
      </c>
      <c r="BX65" s="60">
        <v>-146946361.25</v>
      </c>
      <c r="BY65" s="60">
        <v>0</v>
      </c>
      <c r="BZ65" s="60">
        <v>-41199947.359999999</v>
      </c>
      <c r="CA65" s="60">
        <v>-174441894.52000001</v>
      </c>
      <c r="CB65" s="60">
        <v>152496775.58000001</v>
      </c>
      <c r="CC65" s="60">
        <v>-20674268.789999999</v>
      </c>
      <c r="CD65" s="60">
        <v>-5072144.34</v>
      </c>
      <c r="CE65" s="60">
        <v>0</v>
      </c>
      <c r="CF65" s="60">
        <v>0</v>
      </c>
      <c r="CG65" s="60">
        <v>0</v>
      </c>
      <c r="CH65" s="60">
        <v>-5072144.34</v>
      </c>
      <c r="CI65" s="60">
        <v>0</v>
      </c>
      <c r="CJ65" s="60">
        <v>0</v>
      </c>
      <c r="CK65" s="60">
        <v>0</v>
      </c>
      <c r="CL65" s="60">
        <v>0</v>
      </c>
      <c r="CM65" s="60">
        <v>0</v>
      </c>
      <c r="CN65" s="60">
        <v>0</v>
      </c>
      <c r="CO65" s="60">
        <v>0</v>
      </c>
      <c r="CP65" s="60">
        <v>0</v>
      </c>
      <c r="CQ65" s="60">
        <v>0</v>
      </c>
      <c r="CR65" s="60">
        <v>0</v>
      </c>
      <c r="CS65" s="60">
        <v>0</v>
      </c>
      <c r="CT65" s="60">
        <v>0</v>
      </c>
      <c r="CU65" s="60">
        <v>2450595505.630003</v>
      </c>
    </row>
    <row r="66" spans="1:99" ht="12.75" customHeight="1">
      <c r="A66" s="43" t="s">
        <v>117</v>
      </c>
      <c r="B66" s="58">
        <v>3007</v>
      </c>
      <c r="C66" s="59" t="s">
        <v>378</v>
      </c>
      <c r="D66" s="60">
        <v>241947753.32000008</v>
      </c>
      <c r="E66" s="60">
        <v>256939751.98999912</v>
      </c>
      <c r="F66" s="60">
        <v>299262793.58999902</v>
      </c>
      <c r="G66" s="60">
        <v>-42323041.599999897</v>
      </c>
      <c r="H66" s="60">
        <v>-135014240.15999901</v>
      </c>
      <c r="I66" s="60">
        <v>-151995922.519999</v>
      </c>
      <c r="J66" s="60">
        <v>-193767933.03999901</v>
      </c>
      <c r="K66" s="60">
        <v>41772010.520000003</v>
      </c>
      <c r="L66" s="60">
        <v>16981682.359999999</v>
      </c>
      <c r="M66" s="60">
        <v>33682876.079999998</v>
      </c>
      <c r="N66" s="60">
        <v>-16701193.720000001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119918354.02999999</v>
      </c>
      <c r="W66" s="60">
        <v>40670552.549999997</v>
      </c>
      <c r="X66" s="60">
        <v>1412.57</v>
      </c>
      <c r="Y66" s="60">
        <v>4401162.9099999992</v>
      </c>
      <c r="Z66" s="60">
        <v>51196189.960000001</v>
      </c>
      <c r="AA66" s="60">
        <v>23504683.190000001</v>
      </c>
      <c r="AB66" s="60">
        <v>0</v>
      </c>
      <c r="AC66" s="60">
        <v>0</v>
      </c>
      <c r="AD66" s="60">
        <v>0</v>
      </c>
      <c r="AE66" s="60">
        <v>144352.85</v>
      </c>
      <c r="AF66" s="60">
        <v>0</v>
      </c>
      <c r="AG66" s="60">
        <v>103887.46</v>
      </c>
      <c r="AH66" s="60">
        <v>103887.46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-174831404.13000092</v>
      </c>
      <c r="AO66" s="60">
        <v>-55467047.609999999</v>
      </c>
      <c r="AP66" s="60">
        <v>-55467047.609999999</v>
      </c>
      <c r="AQ66" s="60">
        <v>0</v>
      </c>
      <c r="AR66" s="60">
        <v>-13417061.429999996</v>
      </c>
      <c r="AS66" s="60">
        <v>-15914100.829999998</v>
      </c>
      <c r="AT66" s="60">
        <v>-90923018.280000001</v>
      </c>
      <c r="AU66" s="60">
        <v>-73761675.560000002</v>
      </c>
      <c r="AV66" s="60">
        <v>-17161342.719999999</v>
      </c>
      <c r="AW66" s="60">
        <v>0</v>
      </c>
      <c r="AX66" s="60">
        <v>0</v>
      </c>
      <c r="AY66" s="60">
        <v>75008917.450000003</v>
      </c>
      <c r="AZ66" s="60">
        <v>2497039.4000000022</v>
      </c>
      <c r="BA66" s="60">
        <v>21071135.140000001</v>
      </c>
      <c r="BB66" s="60">
        <v>18904352.02</v>
      </c>
      <c r="BC66" s="60">
        <v>2166783.12</v>
      </c>
      <c r="BD66" s="60">
        <v>0</v>
      </c>
      <c r="BE66" s="60">
        <v>0</v>
      </c>
      <c r="BF66" s="60">
        <v>-18574095.739999998</v>
      </c>
      <c r="BG66" s="60">
        <v>0</v>
      </c>
      <c r="BH66" s="60">
        <v>0</v>
      </c>
      <c r="BI66" s="60">
        <v>0</v>
      </c>
      <c r="BJ66" s="60">
        <v>-49596947.520000935</v>
      </c>
      <c r="BK66" s="60">
        <v>-49596947.520000935</v>
      </c>
      <c r="BL66" s="60">
        <v>-671729912.33000004</v>
      </c>
      <c r="BM66" s="60">
        <v>622132964.80999911</v>
      </c>
      <c r="BN66" s="60">
        <v>0</v>
      </c>
      <c r="BO66" s="60">
        <v>0</v>
      </c>
      <c r="BP66" s="60">
        <v>0</v>
      </c>
      <c r="BQ66" s="60">
        <v>-7056983.3600000003</v>
      </c>
      <c r="BR66" s="60">
        <v>-3364648.99</v>
      </c>
      <c r="BS66" s="60">
        <v>0</v>
      </c>
      <c r="BT66" s="60">
        <v>-3692334.37</v>
      </c>
      <c r="BU66" s="60">
        <v>-45131586.110000007</v>
      </c>
      <c r="BV66" s="60">
        <v>-27625394.560000002</v>
      </c>
      <c r="BW66" s="60">
        <v>-15946588.73</v>
      </c>
      <c r="BX66" s="60">
        <v>-4929987.92</v>
      </c>
      <c r="BY66" s="60">
        <v>0</v>
      </c>
      <c r="BZ66" s="60">
        <v>-28707.73</v>
      </c>
      <c r="CA66" s="60">
        <v>0</v>
      </c>
      <c r="CB66" s="60">
        <v>8107333.0800000001</v>
      </c>
      <c r="CC66" s="60">
        <v>-4708240.25</v>
      </c>
      <c r="CD66" s="60">
        <v>-4161778.1</v>
      </c>
      <c r="CE66" s="60">
        <v>-267589.08</v>
      </c>
      <c r="CF66" s="60">
        <v>152865.57999999999</v>
      </c>
      <c r="CG66" s="60">
        <v>0</v>
      </c>
      <c r="CH66" s="60">
        <v>-4080550.46</v>
      </c>
      <c r="CI66" s="60">
        <v>33495.86</v>
      </c>
      <c r="CJ66" s="60">
        <v>0</v>
      </c>
      <c r="CK66" s="60">
        <v>0</v>
      </c>
      <c r="CL66" s="60">
        <v>0</v>
      </c>
      <c r="CM66" s="60">
        <v>0</v>
      </c>
      <c r="CN66" s="60">
        <v>0</v>
      </c>
      <c r="CO66" s="60">
        <v>0</v>
      </c>
      <c r="CP66" s="60">
        <v>0</v>
      </c>
      <c r="CQ66" s="60">
        <v>0</v>
      </c>
      <c r="CR66" s="60">
        <v>0</v>
      </c>
      <c r="CS66" s="60">
        <v>0</v>
      </c>
      <c r="CT66" s="60">
        <v>0</v>
      </c>
      <c r="CU66" s="60">
        <v>67116349.189999163</v>
      </c>
    </row>
    <row r="67" spans="1:99" ht="12.75" customHeight="1">
      <c r="A67" s="43" t="s">
        <v>118</v>
      </c>
      <c r="B67" s="58">
        <v>3008</v>
      </c>
      <c r="C67" s="59" t="s">
        <v>378</v>
      </c>
      <c r="D67" s="60">
        <v>1641532997.6999998</v>
      </c>
      <c r="E67" s="60">
        <v>1763723096.3400002</v>
      </c>
      <c r="F67" s="60">
        <v>1890249074.0700002</v>
      </c>
      <c r="G67" s="60">
        <v>-126525977.72999999</v>
      </c>
      <c r="H67" s="60">
        <v>-122135048.78000036</v>
      </c>
      <c r="I67" s="60">
        <v>-122159297.50000036</v>
      </c>
      <c r="J67" s="60">
        <v>-737067115.18000031</v>
      </c>
      <c r="K67" s="60">
        <v>614907817.67999995</v>
      </c>
      <c r="L67" s="60">
        <v>24248.719999999972</v>
      </c>
      <c r="M67" s="60">
        <v>413609.45999999996</v>
      </c>
      <c r="N67" s="60">
        <v>-389360.74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-55049.859999999986</v>
      </c>
      <c r="W67" s="60">
        <v>-1072.5</v>
      </c>
      <c r="X67" s="60">
        <v>0</v>
      </c>
      <c r="Y67" s="60">
        <v>-53977.359999999986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-1523554473.6300013</v>
      </c>
      <c r="AO67" s="60">
        <v>-316865574.84000009</v>
      </c>
      <c r="AP67" s="60">
        <v>-349207916.42000008</v>
      </c>
      <c r="AQ67" s="60">
        <v>32342341.579999998</v>
      </c>
      <c r="AR67" s="60">
        <v>-21561714.460000113</v>
      </c>
      <c r="AS67" s="60">
        <v>-16938293.080000103</v>
      </c>
      <c r="AT67" s="60">
        <v>-481977601.18000007</v>
      </c>
      <c r="AU67" s="60">
        <v>-396221579.86000007</v>
      </c>
      <c r="AV67" s="60">
        <v>-85756021.319999993</v>
      </c>
      <c r="AW67" s="60">
        <v>0</v>
      </c>
      <c r="AX67" s="60">
        <v>0</v>
      </c>
      <c r="AY67" s="60">
        <v>465039308.09999996</v>
      </c>
      <c r="AZ67" s="60">
        <v>-4623421.3800000101</v>
      </c>
      <c r="BA67" s="60">
        <v>90691525.809999987</v>
      </c>
      <c r="BB67" s="60">
        <v>77359885.889999986</v>
      </c>
      <c r="BC67" s="60">
        <v>13331639.920000002</v>
      </c>
      <c r="BD67" s="60">
        <v>0</v>
      </c>
      <c r="BE67" s="60">
        <v>0</v>
      </c>
      <c r="BF67" s="60">
        <v>-95314947.189999998</v>
      </c>
      <c r="BG67" s="60">
        <v>0</v>
      </c>
      <c r="BH67" s="60">
        <v>0</v>
      </c>
      <c r="BI67" s="60">
        <v>0</v>
      </c>
      <c r="BJ67" s="60">
        <v>-276616787.53000087</v>
      </c>
      <c r="BK67" s="60">
        <v>-276779428.34000087</v>
      </c>
      <c r="BL67" s="60">
        <v>-1328060795.1800008</v>
      </c>
      <c r="BM67" s="60">
        <v>1051281366.8399999</v>
      </c>
      <c r="BN67" s="60">
        <v>162640.81000000017</v>
      </c>
      <c r="BO67" s="60">
        <v>598335.70000000019</v>
      </c>
      <c r="BP67" s="60">
        <v>-435694.89</v>
      </c>
      <c r="BQ67" s="60">
        <v>-8633572.1700000018</v>
      </c>
      <c r="BR67" s="60">
        <v>-8633572.1700000018</v>
      </c>
      <c r="BS67" s="60">
        <v>0</v>
      </c>
      <c r="BT67" s="60">
        <v>0</v>
      </c>
      <c r="BU67" s="60">
        <v>-899882136.95000017</v>
      </c>
      <c r="BV67" s="60">
        <v>-617676555.94000018</v>
      </c>
      <c r="BW67" s="60">
        <v>-153866516.77999985</v>
      </c>
      <c r="BX67" s="60">
        <v>-30107037.980000049</v>
      </c>
      <c r="BY67" s="60">
        <v>0</v>
      </c>
      <c r="BZ67" s="60">
        <v>-6025847.9400000013</v>
      </c>
      <c r="CA67" s="60">
        <v>-92206209.700000018</v>
      </c>
      <c r="CB67" s="60">
        <v>31.39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5312.32</v>
      </c>
      <c r="CL67" s="60">
        <v>103.5</v>
      </c>
      <c r="CM67" s="60">
        <v>0</v>
      </c>
      <c r="CN67" s="60">
        <v>5208.82</v>
      </c>
      <c r="CO67" s="60">
        <v>0</v>
      </c>
      <c r="CP67" s="60">
        <v>0</v>
      </c>
      <c r="CQ67" s="60">
        <v>0</v>
      </c>
      <c r="CR67" s="60">
        <v>0</v>
      </c>
      <c r="CS67" s="60">
        <v>0</v>
      </c>
      <c r="CT67" s="60">
        <v>0</v>
      </c>
      <c r="CU67" s="60">
        <v>117978524.0699985</v>
      </c>
    </row>
    <row r="68" spans="1:99" ht="12.75" customHeight="1">
      <c r="A68" s="43" t="s">
        <v>119</v>
      </c>
      <c r="B68" s="58">
        <v>3009</v>
      </c>
      <c r="C68" s="59" t="s">
        <v>378</v>
      </c>
      <c r="D68" s="60">
        <v>10611438293.975616</v>
      </c>
      <c r="E68" s="60">
        <v>9304356690.1519794</v>
      </c>
      <c r="F68" s="60">
        <v>9865468403.1491089</v>
      </c>
      <c r="G68" s="60">
        <v>-561111712.99712884</v>
      </c>
      <c r="H68" s="60">
        <v>-87304865.230000287</v>
      </c>
      <c r="I68" s="60">
        <v>-298203921.47000027</v>
      </c>
      <c r="J68" s="60">
        <v>-2662263078.5700002</v>
      </c>
      <c r="K68" s="60">
        <v>2364059157.0999999</v>
      </c>
      <c r="L68" s="60">
        <v>210899056.23999998</v>
      </c>
      <c r="M68" s="60">
        <v>423007618.14999998</v>
      </c>
      <c r="N68" s="60">
        <v>-212108561.91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1394386469.0536368</v>
      </c>
      <c r="W68" s="60">
        <v>724264250.94636917</v>
      </c>
      <c r="X68" s="60">
        <v>22475881.459967121</v>
      </c>
      <c r="Y68" s="60">
        <v>139392229.29317555</v>
      </c>
      <c r="Z68" s="60">
        <v>508254107.35412496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-3.5797711461782455E-9</v>
      </c>
      <c r="AH68" s="60">
        <v>-3.5797711461782455E-9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-7575526644.6825581</v>
      </c>
      <c r="AO68" s="60">
        <v>-1330307071.0416384</v>
      </c>
      <c r="AP68" s="60">
        <v>-1410173703.98</v>
      </c>
      <c r="AQ68" s="60">
        <v>79866632.938361734</v>
      </c>
      <c r="AR68" s="60">
        <v>-70031216.139865577</v>
      </c>
      <c r="AS68" s="60">
        <v>-198872014.1200062</v>
      </c>
      <c r="AT68" s="60">
        <v>-591196885.41716516</v>
      </c>
      <c r="AU68" s="60">
        <v>-522418211.83716512</v>
      </c>
      <c r="AV68" s="60">
        <v>-68778673.579999998</v>
      </c>
      <c r="AW68" s="60">
        <v>0</v>
      </c>
      <c r="AX68" s="60">
        <v>0</v>
      </c>
      <c r="AY68" s="60">
        <v>392324871.29715896</v>
      </c>
      <c r="AZ68" s="60">
        <v>128840797.98014063</v>
      </c>
      <c r="BA68" s="60">
        <v>273429399.41672063</v>
      </c>
      <c r="BB68" s="60">
        <v>234101532.9767206</v>
      </c>
      <c r="BC68" s="60">
        <v>39327866.439999998</v>
      </c>
      <c r="BD68" s="60">
        <v>0</v>
      </c>
      <c r="BE68" s="60">
        <v>0</v>
      </c>
      <c r="BF68" s="60">
        <v>-144588601.43658</v>
      </c>
      <c r="BG68" s="60">
        <v>0</v>
      </c>
      <c r="BH68" s="60">
        <v>0</v>
      </c>
      <c r="BI68" s="60">
        <v>0</v>
      </c>
      <c r="BJ68" s="60">
        <v>-2510465840.6300001</v>
      </c>
      <c r="BK68" s="60">
        <v>-2510465840.6300001</v>
      </c>
      <c r="BL68" s="60">
        <v>-9817312563.2700005</v>
      </c>
      <c r="BM68" s="60">
        <v>7306846722.6400003</v>
      </c>
      <c r="BN68" s="60">
        <v>0</v>
      </c>
      <c r="BO68" s="60">
        <v>0</v>
      </c>
      <c r="BP68" s="60">
        <v>0</v>
      </c>
      <c r="BQ68" s="60">
        <v>-36029784.929999985</v>
      </c>
      <c r="BR68" s="60">
        <v>-34294337.509999983</v>
      </c>
      <c r="BS68" s="60">
        <v>0</v>
      </c>
      <c r="BT68" s="60">
        <v>-1735447.4200000002</v>
      </c>
      <c r="BU68" s="60">
        <v>-3628692731.9410534</v>
      </c>
      <c r="BV68" s="60">
        <v>-2896381154.2638016</v>
      </c>
      <c r="BW68" s="60">
        <v>-693823640.53227556</v>
      </c>
      <c r="BX68" s="60">
        <v>-72136811.856223896</v>
      </c>
      <c r="BY68" s="60">
        <v>0</v>
      </c>
      <c r="BZ68" s="60">
        <v>-41809755.44378417</v>
      </c>
      <c r="CA68" s="60">
        <v>-23700168.863425676</v>
      </c>
      <c r="CB68" s="60">
        <v>145040015.49430031</v>
      </c>
      <c r="CC68" s="60">
        <v>-45881216.475842319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  <c r="CM68" s="60">
        <v>0</v>
      </c>
      <c r="CN68" s="60">
        <v>0</v>
      </c>
      <c r="CO68" s="60">
        <v>0</v>
      </c>
      <c r="CP68" s="60">
        <v>0</v>
      </c>
      <c r="CQ68" s="60">
        <v>0</v>
      </c>
      <c r="CR68" s="60">
        <v>0</v>
      </c>
      <c r="CS68" s="60">
        <v>0</v>
      </c>
      <c r="CT68" s="60">
        <v>0</v>
      </c>
      <c r="CU68" s="60">
        <v>3035911649.2930584</v>
      </c>
    </row>
    <row r="69" spans="1:99" ht="12.75" customHeight="1">
      <c r="A69" s="43" t="s">
        <v>120</v>
      </c>
      <c r="B69" s="58">
        <v>3011</v>
      </c>
      <c r="C69" s="59" t="s">
        <v>378</v>
      </c>
      <c r="D69" s="60">
        <v>2403224323.8800001</v>
      </c>
      <c r="E69" s="60">
        <v>2752526978.0400004</v>
      </c>
      <c r="F69" s="60">
        <v>2880064316.6400003</v>
      </c>
      <c r="G69" s="60">
        <v>-127537338.59999999</v>
      </c>
      <c r="H69" s="60">
        <v>-382005523.86000001</v>
      </c>
      <c r="I69" s="60">
        <v>-418419163.13999999</v>
      </c>
      <c r="J69" s="60">
        <v>-1163329297.01</v>
      </c>
      <c r="K69" s="60">
        <v>744910133.87</v>
      </c>
      <c r="L69" s="60">
        <v>36413639.280000001</v>
      </c>
      <c r="M69" s="60">
        <v>102392545.48</v>
      </c>
      <c r="N69" s="60">
        <v>-65978906.200000003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25747123.989999983</v>
      </c>
      <c r="W69" s="60">
        <v>3039489.35</v>
      </c>
      <c r="X69" s="60">
        <v>0</v>
      </c>
      <c r="Y69" s="60">
        <v>17298550.749999996</v>
      </c>
      <c r="Z69" s="60">
        <v>5409083.8899999857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6955745.7100000009</v>
      </c>
      <c r="AH69" s="60">
        <v>6955745.7100000009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-2145605697.7999997</v>
      </c>
      <c r="AO69" s="60">
        <v>-349830490.52999997</v>
      </c>
      <c r="AP69" s="60">
        <v>-365842310.44999999</v>
      </c>
      <c r="AQ69" s="60">
        <v>16011819.92</v>
      </c>
      <c r="AR69" s="60">
        <v>-4647851.3100000098</v>
      </c>
      <c r="AS69" s="60">
        <v>-10921230.690000013</v>
      </c>
      <c r="AT69" s="60">
        <v>-133972259.24000001</v>
      </c>
      <c r="AU69" s="60">
        <v>-120590780.93000001</v>
      </c>
      <c r="AV69" s="60">
        <v>-13381478.310000001</v>
      </c>
      <c r="AW69" s="60">
        <v>0</v>
      </c>
      <c r="AX69" s="60">
        <v>0</v>
      </c>
      <c r="AY69" s="60">
        <v>123051028.55</v>
      </c>
      <c r="AZ69" s="60">
        <v>6273379.3800000027</v>
      </c>
      <c r="BA69" s="60">
        <v>36919842.530000001</v>
      </c>
      <c r="BB69" s="60">
        <v>28485352.600000001</v>
      </c>
      <c r="BC69" s="60">
        <v>8434489.9299999997</v>
      </c>
      <c r="BD69" s="60">
        <v>0</v>
      </c>
      <c r="BE69" s="60">
        <v>0</v>
      </c>
      <c r="BF69" s="60">
        <v>-30646463.149999999</v>
      </c>
      <c r="BG69" s="60">
        <v>-1872655.6200000003</v>
      </c>
      <c r="BH69" s="60">
        <v>-1872655.6200000003</v>
      </c>
      <c r="BI69" s="60">
        <v>0</v>
      </c>
      <c r="BJ69" s="60">
        <v>-311229490.56999993</v>
      </c>
      <c r="BK69" s="60">
        <v>-311229490.56999993</v>
      </c>
      <c r="BL69" s="60">
        <v>-1387938805.79</v>
      </c>
      <c r="BM69" s="60">
        <v>1076709315.22</v>
      </c>
      <c r="BN69" s="60">
        <v>0</v>
      </c>
      <c r="BO69" s="60">
        <v>0</v>
      </c>
      <c r="BP69" s="60">
        <v>0</v>
      </c>
      <c r="BQ69" s="60">
        <v>-12012460.520000003</v>
      </c>
      <c r="BR69" s="60">
        <v>-12012460.520000003</v>
      </c>
      <c r="BS69" s="60">
        <v>0</v>
      </c>
      <c r="BT69" s="60">
        <v>0</v>
      </c>
      <c r="BU69" s="60">
        <v>-1466034229.0899997</v>
      </c>
      <c r="BV69" s="60">
        <v>-1245255446.8699999</v>
      </c>
      <c r="BW69" s="60">
        <v>-129889595.15999998</v>
      </c>
      <c r="BX69" s="60">
        <v>-76666452.879999995</v>
      </c>
      <c r="BY69" s="60">
        <v>0</v>
      </c>
      <c r="BZ69" s="60">
        <v>-10420780.49</v>
      </c>
      <c r="CA69" s="60">
        <v>-3135276.8</v>
      </c>
      <c r="CB69" s="60">
        <v>36787118.959999993</v>
      </c>
      <c r="CC69" s="60">
        <v>-37453795.850000001</v>
      </c>
      <c r="CD69" s="60">
        <v>21479.840000000084</v>
      </c>
      <c r="CE69" s="60">
        <v>0</v>
      </c>
      <c r="CF69" s="60">
        <v>21479.840000000084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  <c r="CM69" s="60">
        <v>0</v>
      </c>
      <c r="CN69" s="60">
        <v>0</v>
      </c>
      <c r="CO69" s="60">
        <v>0</v>
      </c>
      <c r="CP69" s="60">
        <v>0</v>
      </c>
      <c r="CQ69" s="60">
        <v>0</v>
      </c>
      <c r="CR69" s="60">
        <v>0</v>
      </c>
      <c r="CS69" s="60">
        <v>0</v>
      </c>
      <c r="CT69" s="60">
        <v>0</v>
      </c>
      <c r="CU69" s="60">
        <v>257618626.0800004</v>
      </c>
    </row>
    <row r="70" spans="1:99" ht="12.75" customHeight="1">
      <c r="A70" s="43" t="s">
        <v>121</v>
      </c>
      <c r="B70" s="58">
        <v>3012</v>
      </c>
      <c r="C70" s="59" t="s">
        <v>378</v>
      </c>
      <c r="D70" s="60">
        <v>11304548883.339998</v>
      </c>
      <c r="E70" s="60">
        <v>9831956935.7999992</v>
      </c>
      <c r="F70" s="60">
        <v>11433578975.549999</v>
      </c>
      <c r="G70" s="60">
        <v>-1601622039.75</v>
      </c>
      <c r="H70" s="60">
        <v>-826987786.61000013</v>
      </c>
      <c r="I70" s="60">
        <v>-1152790477.6100001</v>
      </c>
      <c r="J70" s="60">
        <v>-3829109937.0300002</v>
      </c>
      <c r="K70" s="60">
        <v>2676319459.4200001</v>
      </c>
      <c r="L70" s="60">
        <v>325802691</v>
      </c>
      <c r="M70" s="60">
        <v>1472834542.6400001</v>
      </c>
      <c r="N70" s="60">
        <v>-1147031851.6400001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2299579734.1500001</v>
      </c>
      <c r="W70" s="60">
        <v>811986009.12000012</v>
      </c>
      <c r="X70" s="60">
        <v>0</v>
      </c>
      <c r="Y70" s="60">
        <v>714445647.40999997</v>
      </c>
      <c r="Z70" s="60">
        <v>773148077.62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-6590318814.3982363</v>
      </c>
      <c r="AO70" s="60">
        <v>-1880968375.3499999</v>
      </c>
      <c r="AP70" s="60">
        <v>-2142799080.3499999</v>
      </c>
      <c r="AQ70" s="60">
        <v>261830705</v>
      </c>
      <c r="AR70" s="60">
        <v>-89715596.830000043</v>
      </c>
      <c r="AS70" s="60">
        <v>-204123217.68000007</v>
      </c>
      <c r="AT70" s="60">
        <v>-1188251409.6300001</v>
      </c>
      <c r="AU70" s="60">
        <v>-935998083.73000002</v>
      </c>
      <c r="AV70" s="60">
        <v>-252253325.90000001</v>
      </c>
      <c r="AW70" s="60">
        <v>0</v>
      </c>
      <c r="AX70" s="60">
        <v>0</v>
      </c>
      <c r="AY70" s="60">
        <v>984128191.95000005</v>
      </c>
      <c r="AZ70" s="60">
        <v>114407620.85000002</v>
      </c>
      <c r="BA70" s="60">
        <v>599718070.10000002</v>
      </c>
      <c r="BB70" s="60">
        <v>487685056.92000002</v>
      </c>
      <c r="BC70" s="60">
        <v>112033013.18000001</v>
      </c>
      <c r="BD70" s="60">
        <v>0</v>
      </c>
      <c r="BE70" s="60">
        <v>0</v>
      </c>
      <c r="BF70" s="60">
        <v>-485310449.25</v>
      </c>
      <c r="BG70" s="60">
        <v>1626339.01</v>
      </c>
      <c r="BH70" s="60">
        <v>1626339.01</v>
      </c>
      <c r="BI70" s="60">
        <v>0</v>
      </c>
      <c r="BJ70" s="60">
        <v>-2883376729.4800014</v>
      </c>
      <c r="BK70" s="60">
        <v>-2883376729.4800014</v>
      </c>
      <c r="BL70" s="60">
        <v>-16364154688.870001</v>
      </c>
      <c r="BM70" s="60">
        <v>13480777959.389999</v>
      </c>
      <c r="BN70" s="60">
        <v>0</v>
      </c>
      <c r="BO70" s="60">
        <v>0</v>
      </c>
      <c r="BP70" s="60">
        <v>0</v>
      </c>
      <c r="BQ70" s="60">
        <v>-23587747.050000004</v>
      </c>
      <c r="BR70" s="60">
        <v>-23587747.050000004</v>
      </c>
      <c r="BS70" s="60">
        <v>0</v>
      </c>
      <c r="BT70" s="60">
        <v>0</v>
      </c>
      <c r="BU70" s="60">
        <v>-1714296704.6982348</v>
      </c>
      <c r="BV70" s="60">
        <v>-2179919822.6899996</v>
      </c>
      <c r="BW70" s="60">
        <v>-218237754.04696327</v>
      </c>
      <c r="BX70" s="60">
        <v>-113132898.01127219</v>
      </c>
      <c r="BY70" s="60">
        <v>0</v>
      </c>
      <c r="BZ70" s="60">
        <v>0</v>
      </c>
      <c r="CA70" s="60">
        <v>0</v>
      </c>
      <c r="CB70" s="60">
        <v>811475572.10000002</v>
      </c>
      <c r="CC70" s="60">
        <v>-14481802.050000001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  <c r="CM70" s="60">
        <v>0</v>
      </c>
      <c r="CN70" s="60">
        <v>0</v>
      </c>
      <c r="CO70" s="60">
        <v>0</v>
      </c>
      <c r="CP70" s="60">
        <v>0</v>
      </c>
      <c r="CQ70" s="60">
        <v>0</v>
      </c>
      <c r="CR70" s="60">
        <v>0</v>
      </c>
      <c r="CS70" s="60">
        <v>0</v>
      </c>
      <c r="CT70" s="60">
        <v>0</v>
      </c>
      <c r="CU70" s="60">
        <v>4714230068.941762</v>
      </c>
    </row>
    <row r="71" spans="1:99" ht="12.75" customHeight="1">
      <c r="A71" s="43" t="s">
        <v>122</v>
      </c>
      <c r="B71" s="58">
        <v>3016</v>
      </c>
      <c r="C71" s="59" t="s">
        <v>378</v>
      </c>
      <c r="D71" s="60">
        <v>529532732.57000005</v>
      </c>
      <c r="E71" s="60">
        <v>569596941.47000003</v>
      </c>
      <c r="F71" s="60">
        <v>611583444.23000002</v>
      </c>
      <c r="G71" s="60">
        <v>-41986502.759999998</v>
      </c>
      <c r="H71" s="60">
        <v>-40064208.900000006</v>
      </c>
      <c r="I71" s="60">
        <v>-45011696.220000006</v>
      </c>
      <c r="J71" s="60">
        <v>-89096992.040000007</v>
      </c>
      <c r="K71" s="60">
        <v>44085295.82</v>
      </c>
      <c r="L71" s="60">
        <v>4947487.32</v>
      </c>
      <c r="M71" s="60">
        <v>9757626.9100000001</v>
      </c>
      <c r="N71" s="60">
        <v>-4810139.59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-376404025.74803376</v>
      </c>
      <c r="AO71" s="60">
        <v>-30737151.440000001</v>
      </c>
      <c r="AP71" s="60">
        <v>-33463852.280000001</v>
      </c>
      <c r="AQ71" s="60">
        <v>2726700.84</v>
      </c>
      <c r="AR71" s="60">
        <v>-5824338.8900000006</v>
      </c>
      <c r="AS71" s="60">
        <v>-7409075.25</v>
      </c>
      <c r="AT71" s="60">
        <v>-64938183.25</v>
      </c>
      <c r="AU71" s="60">
        <v>-40338337.549999997</v>
      </c>
      <c r="AV71" s="60">
        <v>-24599845.699999999</v>
      </c>
      <c r="AW71" s="60">
        <v>0</v>
      </c>
      <c r="AX71" s="60">
        <v>0</v>
      </c>
      <c r="AY71" s="60">
        <v>57529108</v>
      </c>
      <c r="AZ71" s="60">
        <v>1584736.3599999994</v>
      </c>
      <c r="BA71" s="60">
        <v>17518447.359999999</v>
      </c>
      <c r="BB71" s="60">
        <v>12240017.109999999</v>
      </c>
      <c r="BC71" s="60">
        <v>5278430.25</v>
      </c>
      <c r="BD71" s="60">
        <v>0</v>
      </c>
      <c r="BE71" s="60">
        <v>0</v>
      </c>
      <c r="BF71" s="60">
        <v>-15933711</v>
      </c>
      <c r="BG71" s="60">
        <v>0</v>
      </c>
      <c r="BH71" s="60">
        <v>0</v>
      </c>
      <c r="BI71" s="60">
        <v>0</v>
      </c>
      <c r="BJ71" s="60">
        <v>-42226410.600000054</v>
      </c>
      <c r="BK71" s="60">
        <v>-45446845.880000055</v>
      </c>
      <c r="BL71" s="60">
        <v>-347005721.86000001</v>
      </c>
      <c r="BM71" s="60">
        <v>301558875.97999996</v>
      </c>
      <c r="BN71" s="60">
        <v>3220435.2799999993</v>
      </c>
      <c r="BO71" s="60">
        <v>15998093.93</v>
      </c>
      <c r="BP71" s="60">
        <v>-12777658.65</v>
      </c>
      <c r="BQ71" s="60">
        <v>-6264568.25</v>
      </c>
      <c r="BR71" s="60">
        <v>-6264568.25</v>
      </c>
      <c r="BS71" s="60">
        <v>0</v>
      </c>
      <c r="BT71" s="60">
        <v>0</v>
      </c>
      <c r="BU71" s="60">
        <v>-291351556.5680337</v>
      </c>
      <c r="BV71" s="60">
        <v>-210820122.68803376</v>
      </c>
      <c r="BW71" s="60">
        <v>-44268460.640000001</v>
      </c>
      <c r="BX71" s="60">
        <v>-4609239.22</v>
      </c>
      <c r="BY71" s="60">
        <v>0</v>
      </c>
      <c r="BZ71" s="60">
        <v>-24992468.789999999</v>
      </c>
      <c r="CA71" s="60">
        <v>-10856557.32</v>
      </c>
      <c r="CB71" s="60">
        <v>5297763.93</v>
      </c>
      <c r="CC71" s="60">
        <v>-1102471.8400000001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  <c r="CM71" s="60">
        <v>0</v>
      </c>
      <c r="CN71" s="60">
        <v>0</v>
      </c>
      <c r="CO71" s="60">
        <v>0</v>
      </c>
      <c r="CP71" s="60">
        <v>0</v>
      </c>
      <c r="CQ71" s="60">
        <v>0</v>
      </c>
      <c r="CR71" s="60">
        <v>0</v>
      </c>
      <c r="CS71" s="60">
        <v>0</v>
      </c>
      <c r="CT71" s="60">
        <v>0</v>
      </c>
      <c r="CU71" s="60">
        <v>153128706.82196629</v>
      </c>
    </row>
    <row r="72" spans="1:99" ht="12.75" customHeight="1">
      <c r="A72" s="43" t="s">
        <v>123</v>
      </c>
      <c r="B72" s="58">
        <v>3017</v>
      </c>
      <c r="C72" s="59" t="s">
        <v>378</v>
      </c>
      <c r="D72" s="60">
        <v>9209947744.9599991</v>
      </c>
      <c r="E72" s="60">
        <v>8778070614.1499977</v>
      </c>
      <c r="F72" s="60">
        <v>9502730131.4399986</v>
      </c>
      <c r="G72" s="60">
        <v>-724659517.28999996</v>
      </c>
      <c r="H72" s="60">
        <v>-538095209.64999998</v>
      </c>
      <c r="I72" s="60">
        <v>-592378433.75</v>
      </c>
      <c r="J72" s="60">
        <v>-3509154155.0900002</v>
      </c>
      <c r="K72" s="60">
        <v>2916775721.3400002</v>
      </c>
      <c r="L72" s="60">
        <v>54283224.099999994</v>
      </c>
      <c r="M72" s="60">
        <v>231087981.88</v>
      </c>
      <c r="N72" s="60">
        <v>-176804757.78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969972340.46000004</v>
      </c>
      <c r="W72" s="60">
        <v>0</v>
      </c>
      <c r="X72" s="60">
        <v>0</v>
      </c>
      <c r="Y72" s="60">
        <v>969972340.46000004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-6596899913.4800005</v>
      </c>
      <c r="AO72" s="60">
        <v>-2712965904.98</v>
      </c>
      <c r="AP72" s="60">
        <v>-2884331192.02</v>
      </c>
      <c r="AQ72" s="60">
        <v>171365287.03999999</v>
      </c>
      <c r="AR72" s="60">
        <v>-42938670.020000011</v>
      </c>
      <c r="AS72" s="60">
        <v>-144944260.82000005</v>
      </c>
      <c r="AT72" s="60">
        <v>-724733815.10000002</v>
      </c>
      <c r="AU72" s="60">
        <v>-886811035.51999998</v>
      </c>
      <c r="AV72" s="60">
        <v>162077220.41999999</v>
      </c>
      <c r="AW72" s="60">
        <v>0</v>
      </c>
      <c r="AX72" s="60">
        <v>0</v>
      </c>
      <c r="AY72" s="60">
        <v>579789554.27999997</v>
      </c>
      <c r="AZ72" s="60">
        <v>102005590.80000004</v>
      </c>
      <c r="BA72" s="60">
        <v>369705342.86000001</v>
      </c>
      <c r="BB72" s="60">
        <v>357028131.72000003</v>
      </c>
      <c r="BC72" s="60">
        <v>12677211.140000001</v>
      </c>
      <c r="BD72" s="60">
        <v>0</v>
      </c>
      <c r="BE72" s="60">
        <v>0</v>
      </c>
      <c r="BF72" s="60">
        <v>-267699752.05999997</v>
      </c>
      <c r="BG72" s="60">
        <v>-1692185.78</v>
      </c>
      <c r="BH72" s="60">
        <v>-1736464.73</v>
      </c>
      <c r="BI72" s="60">
        <v>44278.950000000012</v>
      </c>
      <c r="BJ72" s="60">
        <v>-303957063.09000027</v>
      </c>
      <c r="BK72" s="60">
        <v>-315099537.47000027</v>
      </c>
      <c r="BL72" s="60">
        <v>-2326635545.0300002</v>
      </c>
      <c r="BM72" s="60">
        <v>2011536007.5599999</v>
      </c>
      <c r="BN72" s="60">
        <v>11142474.379999995</v>
      </c>
      <c r="BO72" s="60">
        <v>156453623.63999999</v>
      </c>
      <c r="BP72" s="60">
        <v>-145311149.25999999</v>
      </c>
      <c r="BQ72" s="60">
        <v>-46355471.980000004</v>
      </c>
      <c r="BR72" s="60">
        <v>-46355471.980000004</v>
      </c>
      <c r="BS72" s="60">
        <v>0</v>
      </c>
      <c r="BT72" s="60">
        <v>0</v>
      </c>
      <c r="BU72" s="60">
        <v>-3488894502.8299994</v>
      </c>
      <c r="BV72" s="60">
        <v>-3026717379.3899999</v>
      </c>
      <c r="BW72" s="60">
        <v>-480221495.53999996</v>
      </c>
      <c r="BX72" s="60">
        <v>-82568967.180000007</v>
      </c>
      <c r="BY72" s="60">
        <v>0</v>
      </c>
      <c r="BZ72" s="60">
        <v>-53476259.190000005</v>
      </c>
      <c r="CA72" s="60">
        <v>-131118974.98</v>
      </c>
      <c r="CB72" s="60">
        <v>130520897.11000001</v>
      </c>
      <c r="CC72" s="60">
        <v>154687676.34000009</v>
      </c>
      <c r="CD72" s="60">
        <v>-96114.8</v>
      </c>
      <c r="CE72" s="60">
        <v>-96114.8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  <c r="CM72" s="60">
        <v>0</v>
      </c>
      <c r="CN72" s="60">
        <v>0</v>
      </c>
      <c r="CO72" s="60">
        <v>0</v>
      </c>
      <c r="CP72" s="60">
        <v>0</v>
      </c>
      <c r="CQ72" s="60">
        <v>0</v>
      </c>
      <c r="CR72" s="60">
        <v>0</v>
      </c>
      <c r="CS72" s="60">
        <v>0</v>
      </c>
      <c r="CT72" s="60">
        <v>0</v>
      </c>
      <c r="CU72" s="60">
        <v>2613047831.4799986</v>
      </c>
    </row>
    <row r="73" spans="1:99" ht="12.75" customHeight="1">
      <c r="A73" s="43" t="s">
        <v>124</v>
      </c>
      <c r="B73" s="58">
        <v>3018</v>
      </c>
      <c r="C73" s="59" t="s">
        <v>378</v>
      </c>
      <c r="D73" s="60">
        <v>18162182886.189999</v>
      </c>
      <c r="E73" s="60">
        <v>20205831068.41</v>
      </c>
      <c r="F73" s="60">
        <v>20270264417.91</v>
      </c>
      <c r="G73" s="60">
        <v>-64433349.5</v>
      </c>
      <c r="H73" s="60">
        <v>-2262223176.4099998</v>
      </c>
      <c r="I73" s="60">
        <v>-2262223176.4099998</v>
      </c>
      <c r="J73" s="60">
        <v>-10085547991.91</v>
      </c>
      <c r="K73" s="60">
        <v>7823324815.5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103566899.84</v>
      </c>
      <c r="W73" s="60">
        <v>96608015.590000004</v>
      </c>
      <c r="X73" s="60">
        <v>0</v>
      </c>
      <c r="Y73" s="60">
        <v>0</v>
      </c>
      <c r="Z73" s="60">
        <v>6958884.25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115008094.35000001</v>
      </c>
      <c r="AH73" s="60">
        <v>115008094.35000001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-13359441429.449997</v>
      </c>
      <c r="AO73" s="60">
        <v>-1973912964.8999999</v>
      </c>
      <c r="AP73" s="60">
        <v>-1998602360.9599998</v>
      </c>
      <c r="AQ73" s="60">
        <v>24689396.059999999</v>
      </c>
      <c r="AR73" s="60">
        <v>-313737107.64000022</v>
      </c>
      <c r="AS73" s="60">
        <v>-287070284.26000023</v>
      </c>
      <c r="AT73" s="60">
        <v>-2806948982.21</v>
      </c>
      <c r="AU73" s="60">
        <v>-2408111053.48</v>
      </c>
      <c r="AV73" s="60">
        <v>-398837928.73000002</v>
      </c>
      <c r="AW73" s="60">
        <v>0</v>
      </c>
      <c r="AX73" s="60">
        <v>0</v>
      </c>
      <c r="AY73" s="60">
        <v>2519878697.9499998</v>
      </c>
      <c r="AZ73" s="60">
        <v>-26666823.379999999</v>
      </c>
      <c r="BA73" s="60">
        <v>12755450.91</v>
      </c>
      <c r="BB73" s="60">
        <v>10514759.15</v>
      </c>
      <c r="BC73" s="60">
        <v>2240691.7599999998</v>
      </c>
      <c r="BD73" s="60">
        <v>0</v>
      </c>
      <c r="BE73" s="60">
        <v>0</v>
      </c>
      <c r="BF73" s="60">
        <v>-39422274.289999999</v>
      </c>
      <c r="BG73" s="60">
        <v>-112077017.86999999</v>
      </c>
      <c r="BH73" s="60">
        <v>-112084739.86999999</v>
      </c>
      <c r="BI73" s="60">
        <v>7722</v>
      </c>
      <c r="BJ73" s="60">
        <v>-3930309047.1999979</v>
      </c>
      <c r="BK73" s="60">
        <v>-3930309047.1999979</v>
      </c>
      <c r="BL73" s="60">
        <v>-10564974109.899998</v>
      </c>
      <c r="BM73" s="60">
        <v>6634665062.6999998</v>
      </c>
      <c r="BN73" s="60">
        <v>0</v>
      </c>
      <c r="BO73" s="60">
        <v>0</v>
      </c>
      <c r="BP73" s="60">
        <v>0</v>
      </c>
      <c r="BQ73" s="60">
        <v>-162274903.81999993</v>
      </c>
      <c r="BR73" s="60">
        <v>-162274903.81999993</v>
      </c>
      <c r="BS73" s="60">
        <v>0</v>
      </c>
      <c r="BT73" s="60">
        <v>0</v>
      </c>
      <c r="BU73" s="60">
        <v>-6782762003.3399982</v>
      </c>
      <c r="BV73" s="60">
        <v>-5370102649.7499981</v>
      </c>
      <c r="BW73" s="60">
        <v>-837389004.75999999</v>
      </c>
      <c r="BX73" s="60">
        <v>-84514645.11999999</v>
      </c>
      <c r="BY73" s="60">
        <v>0</v>
      </c>
      <c r="BZ73" s="60">
        <v>-252434857.78000003</v>
      </c>
      <c r="CA73" s="60">
        <v>-132896131.09999999</v>
      </c>
      <c r="CB73" s="60">
        <v>0</v>
      </c>
      <c r="CC73" s="60">
        <v>-105424714.83</v>
      </c>
      <c r="CD73" s="60">
        <v>-4831679.17</v>
      </c>
      <c r="CE73" s="60">
        <v>0</v>
      </c>
      <c r="CF73" s="60">
        <v>-4386816.0599999996</v>
      </c>
      <c r="CG73" s="60">
        <v>0</v>
      </c>
      <c r="CH73" s="60">
        <v>-444863.11</v>
      </c>
      <c r="CI73" s="60">
        <v>0</v>
      </c>
      <c r="CJ73" s="60">
        <v>0</v>
      </c>
      <c r="CK73" s="60">
        <v>-79536705.510000005</v>
      </c>
      <c r="CL73" s="60">
        <v>-79536705.510000005</v>
      </c>
      <c r="CM73" s="60">
        <v>0</v>
      </c>
      <c r="CN73" s="60">
        <v>0</v>
      </c>
      <c r="CO73" s="60">
        <v>0</v>
      </c>
      <c r="CP73" s="60">
        <v>0</v>
      </c>
      <c r="CQ73" s="60">
        <v>0</v>
      </c>
      <c r="CR73" s="60">
        <v>0</v>
      </c>
      <c r="CS73" s="60">
        <v>0</v>
      </c>
      <c r="CT73" s="60">
        <v>0</v>
      </c>
      <c r="CU73" s="60">
        <v>4802741456.7400017</v>
      </c>
    </row>
    <row r="74" spans="1:99" ht="13.5" customHeight="1">
      <c r="A74" s="43" t="s">
        <v>125</v>
      </c>
      <c r="B74" s="58">
        <v>4002</v>
      </c>
      <c r="C74" s="59" t="s">
        <v>379</v>
      </c>
      <c r="D74" s="60">
        <v>103614748.55999999</v>
      </c>
      <c r="E74" s="60">
        <v>105964575.88</v>
      </c>
      <c r="F74" s="60">
        <v>127703258.22</v>
      </c>
      <c r="G74" s="60">
        <v>-21738682.34</v>
      </c>
      <c r="H74" s="60">
        <v>-34103279.840000004</v>
      </c>
      <c r="I74" s="60">
        <v>-37003833.640000001</v>
      </c>
      <c r="J74" s="60">
        <v>-121630460.88</v>
      </c>
      <c r="K74" s="60">
        <v>84626627.239999995</v>
      </c>
      <c r="L74" s="60">
        <v>2900553.799999997</v>
      </c>
      <c r="M74" s="60">
        <v>19803924.829999998</v>
      </c>
      <c r="N74" s="60">
        <v>-16903371.030000001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30414704.670000002</v>
      </c>
      <c r="W74" s="60">
        <v>30414704.670000002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1338747.8500000001</v>
      </c>
      <c r="AH74" s="60">
        <v>1337682.52</v>
      </c>
      <c r="AI74" s="60">
        <v>1065.33</v>
      </c>
      <c r="AJ74" s="60">
        <v>0</v>
      </c>
      <c r="AK74" s="60">
        <v>0</v>
      </c>
      <c r="AL74" s="60">
        <v>0</v>
      </c>
      <c r="AM74" s="60">
        <v>0</v>
      </c>
      <c r="AN74" s="60">
        <v>-65221965.860000014</v>
      </c>
      <c r="AO74" s="60">
        <v>-15579009.369999999</v>
      </c>
      <c r="AP74" s="60">
        <v>-18790968.719999999</v>
      </c>
      <c r="AQ74" s="60">
        <v>3211959.35</v>
      </c>
      <c r="AR74" s="60">
        <v>-14242570.510000009</v>
      </c>
      <c r="AS74" s="60">
        <v>-19666050.170000009</v>
      </c>
      <c r="AT74" s="60">
        <v>-86391585.600000009</v>
      </c>
      <c r="AU74" s="60">
        <v>-93680826.680000007</v>
      </c>
      <c r="AV74" s="60">
        <v>7289241.0800000001</v>
      </c>
      <c r="AW74" s="60">
        <v>0</v>
      </c>
      <c r="AX74" s="60">
        <v>0</v>
      </c>
      <c r="AY74" s="60">
        <v>66725535.43</v>
      </c>
      <c r="AZ74" s="60">
        <v>5423479.6600000001</v>
      </c>
      <c r="BA74" s="60">
        <v>28340858.25</v>
      </c>
      <c r="BB74" s="60">
        <v>32484760.629999999</v>
      </c>
      <c r="BC74" s="60">
        <v>-4143902.38</v>
      </c>
      <c r="BD74" s="60">
        <v>0</v>
      </c>
      <c r="BE74" s="60">
        <v>0</v>
      </c>
      <c r="BF74" s="60">
        <v>-22917378.59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-1382309.28</v>
      </c>
      <c r="BR74" s="60">
        <v>-1382309.28</v>
      </c>
      <c r="BS74" s="60">
        <v>0</v>
      </c>
      <c r="BT74" s="60">
        <v>0</v>
      </c>
      <c r="BU74" s="60">
        <v>-34018076.700000003</v>
      </c>
      <c r="BV74" s="60">
        <v>-29901499.109999999</v>
      </c>
      <c r="BW74" s="60">
        <v>-3846848.56</v>
      </c>
      <c r="BX74" s="60">
        <v>-904585.11</v>
      </c>
      <c r="BY74" s="60">
        <v>0</v>
      </c>
      <c r="BZ74" s="60">
        <v>0</v>
      </c>
      <c r="CA74" s="60">
        <v>-270057.71999999997</v>
      </c>
      <c r="CB74" s="60">
        <v>1638689.24</v>
      </c>
      <c r="CC74" s="60">
        <v>-733775.44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  <c r="CM74" s="60">
        <v>0</v>
      </c>
      <c r="CN74" s="60">
        <v>0</v>
      </c>
      <c r="CO74" s="60">
        <v>0</v>
      </c>
      <c r="CP74" s="60">
        <v>0</v>
      </c>
      <c r="CQ74" s="60">
        <v>0</v>
      </c>
      <c r="CR74" s="60">
        <v>0</v>
      </c>
      <c r="CS74" s="60">
        <v>0</v>
      </c>
      <c r="CT74" s="60">
        <v>0</v>
      </c>
      <c r="CU74" s="60">
        <v>38392782.699999973</v>
      </c>
    </row>
    <row r="75" spans="1:99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  <c r="CM75" s="60">
        <v>0</v>
      </c>
      <c r="CN75" s="60">
        <v>0</v>
      </c>
      <c r="CO75" s="60">
        <v>0</v>
      </c>
      <c r="CP75" s="60">
        <v>0</v>
      </c>
      <c r="CQ75" s="60">
        <v>0</v>
      </c>
      <c r="CR75" s="60">
        <v>0</v>
      </c>
      <c r="CS75" s="60">
        <v>0</v>
      </c>
      <c r="CT75" s="60">
        <v>0</v>
      </c>
      <c r="CU75" s="60">
        <v>0</v>
      </c>
    </row>
    <row r="76" spans="1:99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  <c r="CM76" s="60">
        <v>0</v>
      </c>
      <c r="CN76" s="60">
        <v>0</v>
      </c>
      <c r="CO76" s="60">
        <v>0</v>
      </c>
      <c r="CP76" s="60">
        <v>0</v>
      </c>
      <c r="CQ76" s="60">
        <v>0</v>
      </c>
      <c r="CR76" s="60">
        <v>0</v>
      </c>
      <c r="CS76" s="60">
        <v>0</v>
      </c>
      <c r="CT76" s="60">
        <v>0</v>
      </c>
      <c r="CU76" s="60">
        <v>0</v>
      </c>
    </row>
    <row r="77" spans="1:99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  <c r="CM77" s="60">
        <v>0</v>
      </c>
      <c r="CN77" s="60">
        <v>0</v>
      </c>
      <c r="CO77" s="60">
        <v>0</v>
      </c>
      <c r="CP77" s="60">
        <v>0</v>
      </c>
      <c r="CQ77" s="60">
        <v>0</v>
      </c>
      <c r="CR77" s="60">
        <v>0</v>
      </c>
      <c r="CS77" s="60">
        <v>0</v>
      </c>
      <c r="CT77" s="60">
        <v>0</v>
      </c>
      <c r="CU77" s="60">
        <v>0</v>
      </c>
    </row>
    <row r="78" spans="1:99" ht="12.75" customHeight="1">
      <c r="A78" s="45" t="s">
        <v>129</v>
      </c>
      <c r="B78" s="62">
        <v>9000</v>
      </c>
      <c r="C78" s="59" t="s">
        <v>380</v>
      </c>
      <c r="D78" s="63">
        <v>199202.85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199202.85</v>
      </c>
      <c r="W78" s="63">
        <v>0</v>
      </c>
      <c r="X78" s="63">
        <v>0</v>
      </c>
      <c r="Y78" s="63">
        <v>199202.85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-976151.2999999997</v>
      </c>
      <c r="AO78" s="63">
        <v>-256889.66</v>
      </c>
      <c r="AP78" s="63">
        <v>-256889.66</v>
      </c>
      <c r="AQ78" s="63">
        <v>0</v>
      </c>
      <c r="AR78" s="63">
        <v>32011</v>
      </c>
      <c r="AS78" s="63">
        <v>32011</v>
      </c>
      <c r="AT78" s="63">
        <v>-556810.70000000007</v>
      </c>
      <c r="AU78" s="63">
        <v>-556810.70000000007</v>
      </c>
      <c r="AV78" s="63">
        <v>0</v>
      </c>
      <c r="AW78" s="63">
        <v>0</v>
      </c>
      <c r="AX78" s="63">
        <v>0</v>
      </c>
      <c r="AY78" s="63">
        <v>588821.69999999995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-751272.63999999966</v>
      </c>
      <c r="BK78" s="63">
        <v>-751272.63999999966</v>
      </c>
      <c r="BL78" s="63">
        <v>-4739760.46</v>
      </c>
      <c r="BM78" s="63">
        <v>3988487.8200000003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0</v>
      </c>
      <c r="BT78" s="63">
        <v>0</v>
      </c>
      <c r="BU78" s="63">
        <v>0</v>
      </c>
      <c r="BV78" s="63">
        <v>0</v>
      </c>
      <c r="BW78" s="63">
        <v>0</v>
      </c>
      <c r="BX78" s="63">
        <v>0</v>
      </c>
      <c r="BY78" s="63">
        <v>0</v>
      </c>
      <c r="BZ78" s="63">
        <v>0</v>
      </c>
      <c r="CA78" s="63">
        <v>0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0</v>
      </c>
      <c r="CJ78" s="63">
        <v>0</v>
      </c>
      <c r="CK78" s="63">
        <v>0</v>
      </c>
      <c r="CL78" s="63">
        <v>0</v>
      </c>
      <c r="CM78" s="63">
        <v>0</v>
      </c>
      <c r="CN78" s="63">
        <v>0</v>
      </c>
      <c r="CO78" s="63">
        <v>0</v>
      </c>
      <c r="CP78" s="63">
        <v>0</v>
      </c>
      <c r="CQ78" s="63">
        <v>0</v>
      </c>
      <c r="CR78" s="63">
        <v>0</v>
      </c>
      <c r="CS78" s="63">
        <v>0</v>
      </c>
      <c r="CT78" s="63">
        <v>0</v>
      </c>
      <c r="CU78" s="63">
        <v>-776948.44999999972</v>
      </c>
    </row>
    <row r="79" spans="1:99" ht="12.75" customHeight="1">
      <c r="A79" s="45" t="s">
        <v>130</v>
      </c>
      <c r="B79" s="62">
        <v>9001</v>
      </c>
      <c r="C79" s="59" t="s">
        <v>381</v>
      </c>
      <c r="D79" s="63">
        <v>122536474863.26561</v>
      </c>
      <c r="E79" s="63">
        <v>109633427939.80197</v>
      </c>
      <c r="F79" s="63">
        <v>114845653812.06911</v>
      </c>
      <c r="G79" s="63">
        <v>-5212225872.267128</v>
      </c>
      <c r="H79" s="63">
        <v>-8252155040.3499994</v>
      </c>
      <c r="I79" s="63">
        <v>-8941238520.7900009</v>
      </c>
      <c r="J79" s="63">
        <v>-37205219999.400002</v>
      </c>
      <c r="K79" s="63">
        <v>28263981478.610001</v>
      </c>
      <c r="L79" s="63">
        <v>689083480.44000006</v>
      </c>
      <c r="M79" s="63">
        <v>2591043821.1399999</v>
      </c>
      <c r="N79" s="63">
        <v>-1901960340.7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20370925879.273636</v>
      </c>
      <c r="W79" s="63">
        <v>3479129427.2563701</v>
      </c>
      <c r="X79" s="63">
        <v>419318528.81996709</v>
      </c>
      <c r="Y79" s="63">
        <v>4696430672.9131756</v>
      </c>
      <c r="Z79" s="63">
        <v>11693788260.694124</v>
      </c>
      <c r="AA79" s="63">
        <v>23504683.190000001</v>
      </c>
      <c r="AB79" s="63">
        <v>0</v>
      </c>
      <c r="AC79" s="63">
        <v>0</v>
      </c>
      <c r="AD79" s="63">
        <v>183900</v>
      </c>
      <c r="AE79" s="63">
        <v>58570406.399999999</v>
      </c>
      <c r="AF79" s="63">
        <v>-4.9000000000000004</v>
      </c>
      <c r="AG79" s="63">
        <v>784276089.44000018</v>
      </c>
      <c r="AH79" s="63">
        <v>784276089.44000018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-97272525589.466141</v>
      </c>
      <c r="AO79" s="63">
        <v>-19731021403.121643</v>
      </c>
      <c r="AP79" s="63">
        <v>-20971714866.360001</v>
      </c>
      <c r="AQ79" s="63">
        <v>1240693463.2383618</v>
      </c>
      <c r="AR79" s="63">
        <v>-1358375885.8998661</v>
      </c>
      <c r="AS79" s="63">
        <v>-2085070640.4300067</v>
      </c>
      <c r="AT79" s="63">
        <v>-11085386918.517164</v>
      </c>
      <c r="AU79" s="63">
        <v>-9491483828.7071648</v>
      </c>
      <c r="AV79" s="63">
        <v>-1571549962.79</v>
      </c>
      <c r="AW79" s="63">
        <v>-36913350.090000004</v>
      </c>
      <c r="AX79" s="63">
        <v>14560223.07</v>
      </c>
      <c r="AY79" s="63">
        <v>9000316278.0871582</v>
      </c>
      <c r="AZ79" s="63">
        <v>726694754.53014064</v>
      </c>
      <c r="BA79" s="63">
        <v>2661562210.756721</v>
      </c>
      <c r="BB79" s="63">
        <v>2285576990.4967208</v>
      </c>
      <c r="BC79" s="63">
        <v>376286285.65999997</v>
      </c>
      <c r="BD79" s="63">
        <v>0</v>
      </c>
      <c r="BE79" s="63">
        <v>-301065.40000000002</v>
      </c>
      <c r="BF79" s="63">
        <v>-1934867456.2265799</v>
      </c>
      <c r="BG79" s="63">
        <v>-411267786.05999994</v>
      </c>
      <c r="BH79" s="63">
        <v>-411165330.00999999</v>
      </c>
      <c r="BI79" s="63">
        <v>-102456.04999999999</v>
      </c>
      <c r="BJ79" s="63">
        <v>-36722557070.51973</v>
      </c>
      <c r="BK79" s="63">
        <v>-36281955012.449738</v>
      </c>
      <c r="BL79" s="63">
        <v>-204671558868.00967</v>
      </c>
      <c r="BM79" s="63">
        <v>168389603855.56</v>
      </c>
      <c r="BN79" s="63">
        <v>-440602058.07000005</v>
      </c>
      <c r="BO79" s="63">
        <v>90449767.879999965</v>
      </c>
      <c r="BP79" s="63">
        <v>-531051825.94999993</v>
      </c>
      <c r="BQ79" s="63">
        <v>-496402865.88999993</v>
      </c>
      <c r="BR79" s="63">
        <v>-490975084.0999999</v>
      </c>
      <c r="BS79" s="63">
        <v>0</v>
      </c>
      <c r="BT79" s="63">
        <v>-5427781.79</v>
      </c>
      <c r="BU79" s="63">
        <v>-38344791676.914925</v>
      </c>
      <c r="BV79" s="63">
        <v>-28348714493.864311</v>
      </c>
      <c r="BW79" s="63">
        <v>-7731598381.2330809</v>
      </c>
      <c r="BX79" s="63">
        <v>-1803069034.5657842</v>
      </c>
      <c r="BY79" s="63">
        <v>0</v>
      </c>
      <c r="BZ79" s="63">
        <v>-664066246.01378429</v>
      </c>
      <c r="CA79" s="63">
        <v>-964806037.1964159</v>
      </c>
      <c r="CB79" s="63">
        <v>1796461066.3743005</v>
      </c>
      <c r="CC79" s="63">
        <v>-628998550.41584229</v>
      </c>
      <c r="CD79" s="63">
        <v>-128577507.86999999</v>
      </c>
      <c r="CE79" s="63">
        <v>-4369135.1399999997</v>
      </c>
      <c r="CF79" s="63">
        <v>-4416664.1199999992</v>
      </c>
      <c r="CG79" s="63">
        <v>-43958.45</v>
      </c>
      <c r="CH79" s="63">
        <v>-116539772.86</v>
      </c>
      <c r="CI79" s="63">
        <v>-3207977.3</v>
      </c>
      <c r="CJ79" s="63">
        <v>0</v>
      </c>
      <c r="CK79" s="63">
        <v>-79531393.190000013</v>
      </c>
      <c r="CL79" s="63">
        <v>-79536602.010000005</v>
      </c>
      <c r="CM79" s="63">
        <v>0</v>
      </c>
      <c r="CN79" s="63">
        <v>5208.82</v>
      </c>
      <c r="CO79" s="63">
        <v>0</v>
      </c>
      <c r="CP79" s="63">
        <v>0</v>
      </c>
      <c r="CQ79" s="63">
        <v>0</v>
      </c>
      <c r="CR79" s="63">
        <v>0</v>
      </c>
      <c r="CS79" s="63">
        <v>0</v>
      </c>
      <c r="CT79" s="63">
        <v>0</v>
      </c>
      <c r="CU79" s="63">
        <v>25263949273.799454</v>
      </c>
    </row>
    <row r="80" spans="1:99" ht="12.75" customHeight="1">
      <c r="A80" s="45" t="s">
        <v>132</v>
      </c>
      <c r="B80" s="62">
        <v>9002</v>
      </c>
      <c r="C80" s="59" t="s">
        <v>382</v>
      </c>
      <c r="D80" s="63">
        <v>103614748.55999999</v>
      </c>
      <c r="E80" s="63">
        <v>105964575.88</v>
      </c>
      <c r="F80" s="63">
        <v>127703258.22</v>
      </c>
      <c r="G80" s="63">
        <v>-21738682.34</v>
      </c>
      <c r="H80" s="63">
        <v>-34103279.840000004</v>
      </c>
      <c r="I80" s="63">
        <v>-37003833.640000001</v>
      </c>
      <c r="J80" s="63">
        <v>-121630460.88</v>
      </c>
      <c r="K80" s="63">
        <v>84626627.239999995</v>
      </c>
      <c r="L80" s="63">
        <v>2900553.799999997</v>
      </c>
      <c r="M80" s="63">
        <v>19803924.829999998</v>
      </c>
      <c r="N80" s="63">
        <v>-16903371.030000001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30414704.670000002</v>
      </c>
      <c r="W80" s="63">
        <v>30414704.670000002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1338747.8500000001</v>
      </c>
      <c r="AH80" s="63">
        <v>1337682.52</v>
      </c>
      <c r="AI80" s="63">
        <v>1065.33</v>
      </c>
      <c r="AJ80" s="63">
        <v>0</v>
      </c>
      <c r="AK80" s="63">
        <v>0</v>
      </c>
      <c r="AL80" s="63">
        <v>0</v>
      </c>
      <c r="AM80" s="63">
        <v>0</v>
      </c>
      <c r="AN80" s="63">
        <v>-65221965.860000014</v>
      </c>
      <c r="AO80" s="63">
        <v>-15579009.369999999</v>
      </c>
      <c r="AP80" s="63">
        <v>-18790968.719999999</v>
      </c>
      <c r="AQ80" s="63">
        <v>3211959.35</v>
      </c>
      <c r="AR80" s="63">
        <v>-14242570.510000009</v>
      </c>
      <c r="AS80" s="63">
        <v>-19666050.170000009</v>
      </c>
      <c r="AT80" s="63">
        <v>-86391585.600000009</v>
      </c>
      <c r="AU80" s="63">
        <v>-93680826.680000007</v>
      </c>
      <c r="AV80" s="63">
        <v>7289241.0800000001</v>
      </c>
      <c r="AW80" s="63">
        <v>0</v>
      </c>
      <c r="AX80" s="63">
        <v>0</v>
      </c>
      <c r="AY80" s="63">
        <v>66725535.43</v>
      </c>
      <c r="AZ80" s="63">
        <v>5423479.6600000001</v>
      </c>
      <c r="BA80" s="63">
        <v>28340858.25</v>
      </c>
      <c r="BB80" s="63">
        <v>32484760.629999999</v>
      </c>
      <c r="BC80" s="63">
        <v>-4143902.38</v>
      </c>
      <c r="BD80" s="63">
        <v>0</v>
      </c>
      <c r="BE80" s="63">
        <v>0</v>
      </c>
      <c r="BF80" s="63">
        <v>-22917378.59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-1382309.28</v>
      </c>
      <c r="BR80" s="63">
        <v>-1382309.28</v>
      </c>
      <c r="BS80" s="63">
        <v>0</v>
      </c>
      <c r="BT80" s="63">
        <v>0</v>
      </c>
      <c r="BU80" s="63">
        <v>-34018076.700000003</v>
      </c>
      <c r="BV80" s="63">
        <v>-29901499.109999999</v>
      </c>
      <c r="BW80" s="63">
        <v>-3846848.56</v>
      </c>
      <c r="BX80" s="63">
        <v>-904585.11</v>
      </c>
      <c r="BY80" s="63">
        <v>0</v>
      </c>
      <c r="BZ80" s="63">
        <v>0</v>
      </c>
      <c r="CA80" s="63">
        <v>-270057.71999999997</v>
      </c>
      <c r="CB80" s="63">
        <v>1638689.24</v>
      </c>
      <c r="CC80" s="63">
        <v>-733775.44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0</v>
      </c>
      <c r="CM80" s="63">
        <v>0</v>
      </c>
      <c r="CN80" s="63">
        <v>0</v>
      </c>
      <c r="CO80" s="63">
        <v>0</v>
      </c>
      <c r="CP80" s="63">
        <v>0</v>
      </c>
      <c r="CQ80" s="63">
        <v>0</v>
      </c>
      <c r="CR80" s="63">
        <v>0</v>
      </c>
      <c r="CS80" s="63">
        <v>0</v>
      </c>
      <c r="CT80" s="63">
        <v>0</v>
      </c>
      <c r="CU80" s="63">
        <v>38392782.699999973</v>
      </c>
    </row>
    <row r="81" spans="1:99" ht="12.75" customHeight="1">
      <c r="A81" s="45" t="s">
        <v>134</v>
      </c>
      <c r="B81" s="62">
        <v>9003</v>
      </c>
      <c r="C81" s="59" t="s">
        <v>383</v>
      </c>
      <c r="D81" s="63">
        <v>122536674066.11562</v>
      </c>
      <c r="E81" s="63">
        <v>109633427939.80197</v>
      </c>
      <c r="F81" s="63">
        <v>114845653812.06911</v>
      </c>
      <c r="G81" s="63">
        <v>-5212225872.267128</v>
      </c>
      <c r="H81" s="63">
        <v>-8252155040.3499994</v>
      </c>
      <c r="I81" s="63">
        <v>-8941238520.7900009</v>
      </c>
      <c r="J81" s="63">
        <v>-37205219999.400002</v>
      </c>
      <c r="K81" s="63">
        <v>28263981478.610001</v>
      </c>
      <c r="L81" s="63">
        <v>689083480.44000006</v>
      </c>
      <c r="M81" s="63">
        <v>2591043821.1399999</v>
      </c>
      <c r="N81" s="63">
        <v>-1901960340.7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20371125082.123634</v>
      </c>
      <c r="W81" s="63">
        <v>3479129427.2563701</v>
      </c>
      <c r="X81" s="63">
        <v>419318528.81996709</v>
      </c>
      <c r="Y81" s="63">
        <v>4696629875.763176</v>
      </c>
      <c r="Z81" s="63">
        <v>11693788260.694124</v>
      </c>
      <c r="AA81" s="63">
        <v>23504683.190000001</v>
      </c>
      <c r="AB81" s="63">
        <v>0</v>
      </c>
      <c r="AC81" s="63">
        <v>0</v>
      </c>
      <c r="AD81" s="63">
        <v>183900</v>
      </c>
      <c r="AE81" s="63">
        <v>58570406.399999999</v>
      </c>
      <c r="AF81" s="63">
        <v>-4.9000000000000004</v>
      </c>
      <c r="AG81" s="63">
        <v>784276089.44000018</v>
      </c>
      <c r="AH81" s="63">
        <v>784276089.44000018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-97273501740.766144</v>
      </c>
      <c r="AO81" s="63">
        <v>-19731278292.781643</v>
      </c>
      <c r="AP81" s="63">
        <v>-20971971756.02</v>
      </c>
      <c r="AQ81" s="63">
        <v>1240693463.2383618</v>
      </c>
      <c r="AR81" s="63">
        <v>-1358343874.8998661</v>
      </c>
      <c r="AS81" s="63">
        <v>-2085038629.4300067</v>
      </c>
      <c r="AT81" s="63">
        <v>-11085943729.217165</v>
      </c>
      <c r="AU81" s="63">
        <v>-9492040639.4071655</v>
      </c>
      <c r="AV81" s="63">
        <v>-1571549962.79</v>
      </c>
      <c r="AW81" s="63">
        <v>-36913350.090000004</v>
      </c>
      <c r="AX81" s="63">
        <v>14560223.07</v>
      </c>
      <c r="AY81" s="63">
        <v>9000905099.787159</v>
      </c>
      <c r="AZ81" s="63">
        <v>726694754.53014064</v>
      </c>
      <c r="BA81" s="63">
        <v>2661562210.756721</v>
      </c>
      <c r="BB81" s="63">
        <v>2285576990.4967208</v>
      </c>
      <c r="BC81" s="63">
        <v>376286285.65999997</v>
      </c>
      <c r="BD81" s="63">
        <v>0</v>
      </c>
      <c r="BE81" s="63">
        <v>-301065.40000000002</v>
      </c>
      <c r="BF81" s="63">
        <v>-1934867456.2265799</v>
      </c>
      <c r="BG81" s="63">
        <v>-411267786.05999994</v>
      </c>
      <c r="BH81" s="63">
        <v>-411165330.00999999</v>
      </c>
      <c r="BI81" s="63">
        <v>-102456.04999999999</v>
      </c>
      <c r="BJ81" s="63">
        <v>-36723308343.159729</v>
      </c>
      <c r="BK81" s="63">
        <v>-36282706285.089737</v>
      </c>
      <c r="BL81" s="63">
        <v>-204676298628.46967</v>
      </c>
      <c r="BM81" s="63">
        <v>168393592343.38</v>
      </c>
      <c r="BN81" s="63">
        <v>-440602058.07000005</v>
      </c>
      <c r="BO81" s="63">
        <v>90449767.879999965</v>
      </c>
      <c r="BP81" s="63">
        <v>-531051825.94999993</v>
      </c>
      <c r="BQ81" s="63">
        <v>-496402865.88999993</v>
      </c>
      <c r="BR81" s="63">
        <v>-490975084.0999999</v>
      </c>
      <c r="BS81" s="63">
        <v>0</v>
      </c>
      <c r="BT81" s="63">
        <v>-5427781.79</v>
      </c>
      <c r="BU81" s="63">
        <v>-38344791676.914925</v>
      </c>
      <c r="BV81" s="63">
        <v>-28348714493.864311</v>
      </c>
      <c r="BW81" s="63">
        <v>-7731598381.2330809</v>
      </c>
      <c r="BX81" s="63">
        <v>-1803069034.5657842</v>
      </c>
      <c r="BY81" s="63">
        <v>0</v>
      </c>
      <c r="BZ81" s="63">
        <v>-664066246.01378429</v>
      </c>
      <c r="CA81" s="63">
        <v>-964806037.1964159</v>
      </c>
      <c r="CB81" s="63">
        <v>1796461066.3743005</v>
      </c>
      <c r="CC81" s="63">
        <v>-628998550.41584229</v>
      </c>
      <c r="CD81" s="63">
        <v>-128577507.86999999</v>
      </c>
      <c r="CE81" s="63">
        <v>-4369135.1399999997</v>
      </c>
      <c r="CF81" s="63">
        <v>-4416664.1199999992</v>
      </c>
      <c r="CG81" s="63">
        <v>-43958.45</v>
      </c>
      <c r="CH81" s="63">
        <v>-116539772.86</v>
      </c>
      <c r="CI81" s="63">
        <v>-3207977.3</v>
      </c>
      <c r="CJ81" s="63">
        <v>0</v>
      </c>
      <c r="CK81" s="63">
        <v>-79531393.190000013</v>
      </c>
      <c r="CL81" s="63">
        <v>-79536602.010000005</v>
      </c>
      <c r="CM81" s="63">
        <v>0</v>
      </c>
      <c r="CN81" s="63">
        <v>5208.82</v>
      </c>
      <c r="CO81" s="63">
        <v>0</v>
      </c>
      <c r="CP81" s="63">
        <v>0</v>
      </c>
      <c r="CQ81" s="63">
        <v>0</v>
      </c>
      <c r="CR81" s="63">
        <v>0</v>
      </c>
      <c r="CS81" s="63">
        <v>0</v>
      </c>
      <c r="CT81" s="63">
        <v>0</v>
      </c>
      <c r="CU81" s="63">
        <v>25263172325.349453</v>
      </c>
    </row>
    <row r="82" spans="1:99" ht="12.75" customHeight="1">
      <c r="A82" s="46" t="s">
        <v>136</v>
      </c>
      <c r="B82" s="64"/>
      <c r="C82" s="59" t="s">
        <v>384</v>
      </c>
      <c r="D82" s="63">
        <v>122640288814.67561</v>
      </c>
      <c r="E82" s="63">
        <v>109739392515.68198</v>
      </c>
      <c r="F82" s="63">
        <v>114973357070.28911</v>
      </c>
      <c r="G82" s="63">
        <v>-5233964554.6071281</v>
      </c>
      <c r="H82" s="63">
        <v>-8286258320.1899996</v>
      </c>
      <c r="I82" s="63">
        <v>-8978242354.4300003</v>
      </c>
      <c r="J82" s="63">
        <v>-37326850460.279999</v>
      </c>
      <c r="K82" s="63">
        <v>28348608105.850002</v>
      </c>
      <c r="L82" s="63">
        <v>691984034.24000001</v>
      </c>
      <c r="M82" s="63">
        <v>2610847745.9699998</v>
      </c>
      <c r="N82" s="63">
        <v>-1918863711.73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20401539786.793633</v>
      </c>
      <c r="W82" s="63">
        <v>3509544131.9263701</v>
      </c>
      <c r="X82" s="63">
        <v>419318528.81996709</v>
      </c>
      <c r="Y82" s="63">
        <v>4696629875.763176</v>
      </c>
      <c r="Z82" s="63">
        <v>11693788260.694124</v>
      </c>
      <c r="AA82" s="63">
        <v>23504683.190000001</v>
      </c>
      <c r="AB82" s="63">
        <v>0</v>
      </c>
      <c r="AC82" s="63">
        <v>0</v>
      </c>
      <c r="AD82" s="63">
        <v>183900</v>
      </c>
      <c r="AE82" s="63">
        <v>58570406.399999999</v>
      </c>
      <c r="AF82" s="63">
        <v>-4.9000000000000004</v>
      </c>
      <c r="AG82" s="63">
        <v>785614837.2900002</v>
      </c>
      <c r="AH82" s="63">
        <v>785613771.96000016</v>
      </c>
      <c r="AI82" s="63">
        <v>1065.33</v>
      </c>
      <c r="AJ82" s="63">
        <v>0</v>
      </c>
      <c r="AK82" s="63">
        <v>0</v>
      </c>
      <c r="AL82" s="63">
        <v>0</v>
      </c>
      <c r="AM82" s="63">
        <v>0</v>
      </c>
      <c r="AN82" s="63">
        <v>-97338723706.626144</v>
      </c>
      <c r="AO82" s="63">
        <v>-19746857302.151642</v>
      </c>
      <c r="AP82" s="63">
        <v>-20990762724.740002</v>
      </c>
      <c r="AQ82" s="63">
        <v>1243905422.5883617</v>
      </c>
      <c r="AR82" s="63">
        <v>-1372586445.4098661</v>
      </c>
      <c r="AS82" s="63">
        <v>-2104704679.6000068</v>
      </c>
      <c r="AT82" s="63">
        <v>-11172335314.817165</v>
      </c>
      <c r="AU82" s="63">
        <v>-9585721466.0871658</v>
      </c>
      <c r="AV82" s="63">
        <v>-1564260721.71</v>
      </c>
      <c r="AW82" s="63">
        <v>-36913350.090000004</v>
      </c>
      <c r="AX82" s="63">
        <v>14560223.07</v>
      </c>
      <c r="AY82" s="63">
        <v>9067630635.2171593</v>
      </c>
      <c r="AZ82" s="63">
        <v>732118234.1901406</v>
      </c>
      <c r="BA82" s="63">
        <v>2689903069.006721</v>
      </c>
      <c r="BB82" s="63">
        <v>2318061751.1267209</v>
      </c>
      <c r="BC82" s="63">
        <v>372142383.27999997</v>
      </c>
      <c r="BD82" s="63">
        <v>0</v>
      </c>
      <c r="BE82" s="63">
        <v>-301065.40000000002</v>
      </c>
      <c r="BF82" s="63">
        <v>-1957784834.8165798</v>
      </c>
      <c r="BG82" s="63">
        <v>-411267786.05999994</v>
      </c>
      <c r="BH82" s="63">
        <v>-411165330.00999999</v>
      </c>
      <c r="BI82" s="63">
        <v>-102456.04999999999</v>
      </c>
      <c r="BJ82" s="63">
        <v>-36723308343.159729</v>
      </c>
      <c r="BK82" s="63">
        <v>-36282706285.089737</v>
      </c>
      <c r="BL82" s="63">
        <v>-204676298628.46967</v>
      </c>
      <c r="BM82" s="63">
        <v>168393592343.38</v>
      </c>
      <c r="BN82" s="63">
        <v>-440602058.07000005</v>
      </c>
      <c r="BO82" s="63">
        <v>90449767.879999965</v>
      </c>
      <c r="BP82" s="63">
        <v>-531051825.94999993</v>
      </c>
      <c r="BQ82" s="63">
        <v>-497785175.1699999</v>
      </c>
      <c r="BR82" s="63">
        <v>-492357393.37999988</v>
      </c>
      <c r="BS82" s="63">
        <v>0</v>
      </c>
      <c r="BT82" s="63">
        <v>-5427781.79</v>
      </c>
      <c r="BU82" s="63">
        <v>-38378809753.614922</v>
      </c>
      <c r="BV82" s="63">
        <v>-28378615992.974312</v>
      </c>
      <c r="BW82" s="63">
        <v>-7735445229.7930813</v>
      </c>
      <c r="BX82" s="63">
        <v>-1803973619.6757841</v>
      </c>
      <c r="BY82" s="63">
        <v>0</v>
      </c>
      <c r="BZ82" s="63">
        <v>-664066246.01378429</v>
      </c>
      <c r="CA82" s="63">
        <v>-965076094.91641593</v>
      </c>
      <c r="CB82" s="63">
        <v>1798099755.6143005</v>
      </c>
      <c r="CC82" s="63">
        <v>-629732325.85584235</v>
      </c>
      <c r="CD82" s="63">
        <v>-128577507.86999999</v>
      </c>
      <c r="CE82" s="63">
        <v>-4369135.1399999997</v>
      </c>
      <c r="CF82" s="63">
        <v>-4416664.1199999992</v>
      </c>
      <c r="CG82" s="63">
        <v>-43958.45</v>
      </c>
      <c r="CH82" s="63">
        <v>-116539772.86</v>
      </c>
      <c r="CI82" s="63">
        <v>-3207977.3</v>
      </c>
      <c r="CJ82" s="63">
        <v>0</v>
      </c>
      <c r="CK82" s="63">
        <v>-79531393.190000013</v>
      </c>
      <c r="CL82" s="63">
        <v>-79536602.010000005</v>
      </c>
      <c r="CM82" s="63">
        <v>0</v>
      </c>
      <c r="CN82" s="63">
        <v>5208.82</v>
      </c>
      <c r="CO82" s="63">
        <v>0</v>
      </c>
      <c r="CP82" s="63">
        <v>0</v>
      </c>
      <c r="CQ82" s="63">
        <v>0</v>
      </c>
      <c r="CR82" s="63">
        <v>0</v>
      </c>
      <c r="CS82" s="63">
        <v>0</v>
      </c>
      <c r="CT82" s="63">
        <v>0</v>
      </c>
      <c r="CU82" s="63">
        <v>25301565108.049454</v>
      </c>
    </row>
    <row r="83" spans="1:99" ht="12.7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3A3B-8A59-4D00-ACCD-9DC3C9BFE875}">
  <dimension ref="A1:CV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99" width="15.7109375" style="4" customWidth="1"/>
    <col min="100" max="16384" width="9.140625" style="4"/>
  </cols>
  <sheetData>
    <row r="1" spans="1:10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</row>
    <row r="2" spans="1:100" s="77" customFormat="1" ht="15" customHeight="1">
      <c r="A2" s="47" t="s">
        <v>279</v>
      </c>
      <c r="B2" s="75">
        <v>796</v>
      </c>
      <c r="C2" s="75">
        <v>797</v>
      </c>
      <c r="D2" s="75"/>
      <c r="E2" s="75"/>
      <c r="F2" s="75"/>
      <c r="G2" s="75"/>
      <c r="H2" s="75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</row>
    <row r="3" spans="1:10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</row>
    <row r="4" spans="1:100" ht="15" customHeight="1"/>
    <row r="5" spans="1:100" s="3" customFormat="1" ht="22.5" customHeight="1">
      <c r="D5" s="51">
        <v>62</v>
      </c>
      <c r="E5" s="52">
        <v>620</v>
      </c>
      <c r="F5" s="53">
        <v>62001</v>
      </c>
      <c r="G5" s="53">
        <v>62002</v>
      </c>
      <c r="H5" s="52">
        <v>621</v>
      </c>
      <c r="I5" s="53">
        <v>62101</v>
      </c>
      <c r="J5" s="54">
        <v>621011</v>
      </c>
      <c r="K5" s="54">
        <v>621012</v>
      </c>
      <c r="L5" s="53">
        <v>62102</v>
      </c>
      <c r="M5" s="54">
        <v>621021</v>
      </c>
      <c r="N5" s="54">
        <v>621022</v>
      </c>
      <c r="O5" s="52">
        <v>622</v>
      </c>
      <c r="P5" s="53">
        <v>62201</v>
      </c>
      <c r="Q5" s="54">
        <v>622011</v>
      </c>
      <c r="R5" s="54">
        <v>622012</v>
      </c>
      <c r="S5" s="53">
        <v>62202</v>
      </c>
      <c r="T5" s="54">
        <v>622021</v>
      </c>
      <c r="U5" s="54">
        <v>622022</v>
      </c>
      <c r="V5" s="52">
        <v>623</v>
      </c>
      <c r="W5" s="53">
        <v>62301</v>
      </c>
      <c r="X5" s="53">
        <v>62302</v>
      </c>
      <c r="Y5" s="53">
        <v>62303</v>
      </c>
      <c r="Z5" s="53">
        <v>62304</v>
      </c>
      <c r="AA5" s="53">
        <v>62305</v>
      </c>
      <c r="AB5" s="53">
        <v>62306</v>
      </c>
      <c r="AC5" s="53">
        <v>62307</v>
      </c>
      <c r="AD5" s="53">
        <v>62308</v>
      </c>
      <c r="AE5" s="53">
        <v>62399</v>
      </c>
      <c r="AF5" s="52">
        <v>624</v>
      </c>
      <c r="AG5" s="52">
        <v>625</v>
      </c>
      <c r="AH5" s="53">
        <v>62501</v>
      </c>
      <c r="AI5" s="53">
        <v>62502</v>
      </c>
      <c r="AJ5" s="52">
        <v>626</v>
      </c>
      <c r="AK5" s="53">
        <v>62601</v>
      </c>
      <c r="AL5" s="53">
        <v>62602</v>
      </c>
      <c r="AM5" s="53">
        <v>62605</v>
      </c>
      <c r="AN5" s="51">
        <v>63</v>
      </c>
      <c r="AO5" s="52">
        <v>630</v>
      </c>
      <c r="AP5" s="53">
        <v>63001</v>
      </c>
      <c r="AQ5" s="53">
        <v>63002</v>
      </c>
      <c r="AR5" s="52">
        <v>631</v>
      </c>
      <c r="AS5" s="53">
        <v>63101</v>
      </c>
      <c r="AT5" s="54">
        <v>631011</v>
      </c>
      <c r="AU5" s="55">
        <v>63101101</v>
      </c>
      <c r="AV5" s="55">
        <v>63101102</v>
      </c>
      <c r="AW5" s="55">
        <v>63101104</v>
      </c>
      <c r="AX5" s="55">
        <v>63101108</v>
      </c>
      <c r="AY5" s="54">
        <v>631012</v>
      </c>
      <c r="AZ5" s="53">
        <v>63102</v>
      </c>
      <c r="BA5" s="54">
        <v>631021</v>
      </c>
      <c r="BB5" s="55">
        <v>63102101</v>
      </c>
      <c r="BC5" s="55">
        <v>63102102</v>
      </c>
      <c r="BD5" s="55">
        <v>63102104</v>
      </c>
      <c r="BE5" s="55">
        <v>63102108</v>
      </c>
      <c r="BF5" s="54">
        <v>631022</v>
      </c>
      <c r="BG5" s="52">
        <v>632</v>
      </c>
      <c r="BH5" s="53">
        <v>63201</v>
      </c>
      <c r="BI5" s="53">
        <v>63202</v>
      </c>
      <c r="BJ5" s="52">
        <v>633</v>
      </c>
      <c r="BK5" s="53">
        <v>63301</v>
      </c>
      <c r="BL5" s="54">
        <v>633011</v>
      </c>
      <c r="BM5" s="54">
        <v>633012</v>
      </c>
      <c r="BN5" s="53">
        <v>63302</v>
      </c>
      <c r="BO5" s="54">
        <v>633021</v>
      </c>
      <c r="BP5" s="54">
        <v>633022</v>
      </c>
      <c r="BQ5" s="52">
        <v>635</v>
      </c>
      <c r="BR5" s="53">
        <v>63501</v>
      </c>
      <c r="BS5" s="53">
        <v>63502</v>
      </c>
      <c r="BT5" s="53">
        <v>63599</v>
      </c>
      <c r="BU5" s="52">
        <v>636</v>
      </c>
      <c r="BV5" s="53">
        <v>63601</v>
      </c>
      <c r="BW5" s="53">
        <v>63602</v>
      </c>
      <c r="BX5" s="53">
        <v>63603</v>
      </c>
      <c r="BY5" s="53">
        <v>63604</v>
      </c>
      <c r="BZ5" s="53">
        <v>63605</v>
      </c>
      <c r="CA5" s="53">
        <v>63606</v>
      </c>
      <c r="CB5" s="53">
        <v>63607</v>
      </c>
      <c r="CC5" s="53">
        <v>63699</v>
      </c>
      <c r="CD5" s="52">
        <v>637</v>
      </c>
      <c r="CE5" s="53">
        <v>63701</v>
      </c>
      <c r="CF5" s="53">
        <v>63702</v>
      </c>
      <c r="CG5" s="53">
        <v>63703</v>
      </c>
      <c r="CH5" s="53">
        <v>63704</v>
      </c>
      <c r="CI5" s="53">
        <v>63705</v>
      </c>
      <c r="CJ5" s="52">
        <v>638</v>
      </c>
      <c r="CK5" s="52">
        <v>639</v>
      </c>
      <c r="CL5" s="53">
        <v>63901</v>
      </c>
      <c r="CM5" s="53">
        <v>63902</v>
      </c>
      <c r="CN5" s="53">
        <v>63903</v>
      </c>
      <c r="CO5" s="53">
        <v>63904</v>
      </c>
      <c r="CP5" s="53">
        <v>63905</v>
      </c>
      <c r="CQ5" s="53">
        <v>63906</v>
      </c>
      <c r="CR5" s="53">
        <v>63907</v>
      </c>
      <c r="CS5" s="53">
        <v>63908</v>
      </c>
      <c r="CT5" s="53">
        <v>63999</v>
      </c>
      <c r="CU5" s="56" t="s">
        <v>253</v>
      </c>
      <c r="CV5" s="4"/>
    </row>
    <row r="6" spans="1:100" s="3" customFormat="1" ht="80.099999999999994" customHeight="1">
      <c r="A6" s="56" t="s">
        <v>290</v>
      </c>
      <c r="B6" s="56" t="s">
        <v>291</v>
      </c>
      <c r="C6" s="56" t="s">
        <v>292</v>
      </c>
      <c r="D6" s="51" t="s">
        <v>385</v>
      </c>
      <c r="E6" s="52" t="s">
        <v>386</v>
      </c>
      <c r="F6" s="53" t="s">
        <v>295</v>
      </c>
      <c r="G6" s="53" t="s">
        <v>296</v>
      </c>
      <c r="H6" s="52" t="s">
        <v>298</v>
      </c>
      <c r="I6" s="53" t="s">
        <v>387</v>
      </c>
      <c r="J6" s="54" t="s">
        <v>300</v>
      </c>
      <c r="K6" s="54" t="s">
        <v>301</v>
      </c>
      <c r="L6" s="53" t="s">
        <v>388</v>
      </c>
      <c r="M6" s="54" t="s">
        <v>303</v>
      </c>
      <c r="N6" s="54" t="s">
        <v>304</v>
      </c>
      <c r="O6" s="52" t="s">
        <v>389</v>
      </c>
      <c r="P6" s="53" t="s">
        <v>309</v>
      </c>
      <c r="Q6" s="54" t="s">
        <v>310</v>
      </c>
      <c r="R6" s="54" t="s">
        <v>311</v>
      </c>
      <c r="S6" s="53" t="s">
        <v>390</v>
      </c>
      <c r="T6" s="54" t="s">
        <v>313</v>
      </c>
      <c r="U6" s="54" t="s">
        <v>314</v>
      </c>
      <c r="V6" s="52" t="s">
        <v>391</v>
      </c>
      <c r="W6" s="53" t="s">
        <v>316</v>
      </c>
      <c r="X6" s="53" t="s">
        <v>317</v>
      </c>
      <c r="Y6" s="53" t="s">
        <v>318</v>
      </c>
      <c r="Z6" s="53" t="s">
        <v>319</v>
      </c>
      <c r="AA6" s="53" t="s">
        <v>320</v>
      </c>
      <c r="AB6" s="53" t="s">
        <v>321</v>
      </c>
      <c r="AC6" s="53" t="s">
        <v>322</v>
      </c>
      <c r="AD6" s="53" t="s">
        <v>323</v>
      </c>
      <c r="AE6" s="53" t="s">
        <v>324</v>
      </c>
      <c r="AF6" s="52" t="s">
        <v>392</v>
      </c>
      <c r="AG6" s="52" t="s">
        <v>325</v>
      </c>
      <c r="AH6" s="53" t="s">
        <v>326</v>
      </c>
      <c r="AI6" s="53" t="s">
        <v>393</v>
      </c>
      <c r="AJ6" s="52" t="s">
        <v>329</v>
      </c>
      <c r="AK6" s="53" t="s">
        <v>394</v>
      </c>
      <c r="AL6" s="53" t="s">
        <v>330</v>
      </c>
      <c r="AM6" s="53" t="s">
        <v>395</v>
      </c>
      <c r="AN6" s="51" t="s">
        <v>396</v>
      </c>
      <c r="AO6" s="52" t="s">
        <v>397</v>
      </c>
      <c r="AP6" s="53" t="s">
        <v>336</v>
      </c>
      <c r="AQ6" s="53" t="s">
        <v>398</v>
      </c>
      <c r="AR6" s="52" t="s">
        <v>399</v>
      </c>
      <c r="AS6" s="53" t="s">
        <v>339</v>
      </c>
      <c r="AT6" s="54" t="s">
        <v>400</v>
      </c>
      <c r="AU6" s="55" t="s">
        <v>341</v>
      </c>
      <c r="AV6" s="55" t="s">
        <v>342</v>
      </c>
      <c r="AW6" s="55" t="s">
        <v>343</v>
      </c>
      <c r="AX6" s="55" t="s">
        <v>401</v>
      </c>
      <c r="AY6" s="54" t="s">
        <v>402</v>
      </c>
      <c r="AZ6" s="53" t="s">
        <v>403</v>
      </c>
      <c r="BA6" s="54" t="s">
        <v>404</v>
      </c>
      <c r="BB6" s="55" t="s">
        <v>341</v>
      </c>
      <c r="BC6" s="55" t="s">
        <v>342</v>
      </c>
      <c r="BD6" s="55" t="s">
        <v>343</v>
      </c>
      <c r="BE6" s="55" t="s">
        <v>348</v>
      </c>
      <c r="BF6" s="54" t="s">
        <v>405</v>
      </c>
      <c r="BG6" s="52" t="s">
        <v>406</v>
      </c>
      <c r="BH6" s="53" t="s">
        <v>407</v>
      </c>
      <c r="BI6" s="53" t="s">
        <v>408</v>
      </c>
      <c r="BJ6" s="52" t="s">
        <v>409</v>
      </c>
      <c r="BK6" s="53" t="s">
        <v>367</v>
      </c>
      <c r="BL6" s="54" t="s">
        <v>368</v>
      </c>
      <c r="BM6" s="54" t="s">
        <v>410</v>
      </c>
      <c r="BN6" s="53" t="s">
        <v>411</v>
      </c>
      <c r="BO6" s="54" t="s">
        <v>412</v>
      </c>
      <c r="BP6" s="54" t="s">
        <v>372</v>
      </c>
      <c r="BQ6" s="52" t="s">
        <v>413</v>
      </c>
      <c r="BR6" s="53" t="s">
        <v>414</v>
      </c>
      <c r="BS6" s="53" t="s">
        <v>415</v>
      </c>
      <c r="BT6" s="53" t="s">
        <v>416</v>
      </c>
      <c r="BU6" s="52" t="s">
        <v>357</v>
      </c>
      <c r="BV6" s="53" t="s">
        <v>358</v>
      </c>
      <c r="BW6" s="53" t="s">
        <v>417</v>
      </c>
      <c r="BX6" s="53" t="s">
        <v>360</v>
      </c>
      <c r="BY6" s="53" t="s">
        <v>361</v>
      </c>
      <c r="BZ6" s="53" t="s">
        <v>362</v>
      </c>
      <c r="CA6" s="53" t="s">
        <v>418</v>
      </c>
      <c r="CB6" s="53" t="s">
        <v>364</v>
      </c>
      <c r="CC6" s="53" t="s">
        <v>365</v>
      </c>
      <c r="CD6" s="52" t="s">
        <v>419</v>
      </c>
      <c r="CE6" s="53" t="s">
        <v>420</v>
      </c>
      <c r="CF6" s="53" t="s">
        <v>421</v>
      </c>
      <c r="CG6" s="53" t="s">
        <v>422</v>
      </c>
      <c r="CH6" s="53" t="s">
        <v>423</v>
      </c>
      <c r="CI6" s="53" t="s">
        <v>424</v>
      </c>
      <c r="CJ6" s="52" t="s">
        <v>425</v>
      </c>
      <c r="CK6" s="52" t="s">
        <v>426</v>
      </c>
      <c r="CL6" s="53" t="s">
        <v>427</v>
      </c>
      <c r="CM6" s="53" t="s">
        <v>428</v>
      </c>
      <c r="CN6" s="53" t="s">
        <v>429</v>
      </c>
      <c r="CO6" s="53" t="s">
        <v>430</v>
      </c>
      <c r="CP6" s="53" t="s">
        <v>431</v>
      </c>
      <c r="CQ6" s="53" t="s">
        <v>432</v>
      </c>
      <c r="CR6" s="53" t="s">
        <v>433</v>
      </c>
      <c r="CS6" s="53" t="s">
        <v>434</v>
      </c>
      <c r="CT6" s="53" t="s">
        <v>435</v>
      </c>
      <c r="CU6" s="56" t="s">
        <v>252</v>
      </c>
      <c r="CV6" s="4"/>
    </row>
    <row r="7" spans="1:10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  <c r="CM7" s="60">
        <v>0</v>
      </c>
      <c r="CN7" s="60">
        <v>0</v>
      </c>
      <c r="CO7" s="60">
        <v>0</v>
      </c>
      <c r="CP7" s="60">
        <v>0</v>
      </c>
      <c r="CQ7" s="60">
        <v>0</v>
      </c>
      <c r="CR7" s="60">
        <v>0</v>
      </c>
      <c r="CS7" s="60">
        <v>0</v>
      </c>
      <c r="CT7" s="60">
        <v>0</v>
      </c>
      <c r="CU7" s="60">
        <v>0</v>
      </c>
    </row>
    <row r="8" spans="1:100" ht="12.75" customHeight="1">
      <c r="A8" s="43" t="s">
        <v>4</v>
      </c>
      <c r="B8" s="58">
        <v>1003</v>
      </c>
      <c r="C8" s="59" t="s">
        <v>376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0</v>
      </c>
      <c r="AO8" s="60">
        <v>0</v>
      </c>
      <c r="AP8" s="60">
        <v>0</v>
      </c>
      <c r="AQ8" s="60">
        <v>0</v>
      </c>
      <c r="AR8" s="60">
        <v>0</v>
      </c>
      <c r="AS8" s="60">
        <v>0</v>
      </c>
      <c r="AT8" s="60">
        <v>0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60">
        <v>0</v>
      </c>
      <c r="CA8" s="60">
        <v>0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</v>
      </c>
      <c r="CM8" s="60">
        <v>0</v>
      </c>
      <c r="CN8" s="60">
        <v>0</v>
      </c>
      <c r="CO8" s="60">
        <v>0</v>
      </c>
      <c r="CP8" s="60">
        <v>0</v>
      </c>
      <c r="CQ8" s="60">
        <v>0</v>
      </c>
      <c r="CR8" s="60">
        <v>0</v>
      </c>
      <c r="CS8" s="60">
        <v>0</v>
      </c>
      <c r="CT8" s="60">
        <v>0</v>
      </c>
      <c r="CU8" s="60">
        <v>0</v>
      </c>
    </row>
    <row r="9" spans="1:10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  <c r="CM9" s="60">
        <v>0</v>
      </c>
      <c r="CN9" s="60">
        <v>0</v>
      </c>
      <c r="CO9" s="60">
        <v>0</v>
      </c>
      <c r="CP9" s="60">
        <v>0</v>
      </c>
      <c r="CQ9" s="60">
        <v>0</v>
      </c>
      <c r="CR9" s="60">
        <v>0</v>
      </c>
      <c r="CS9" s="60">
        <v>0</v>
      </c>
      <c r="CT9" s="60">
        <v>0</v>
      </c>
      <c r="CU9" s="60">
        <v>0</v>
      </c>
    </row>
    <row r="10" spans="1:10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  <c r="CM10" s="60">
        <v>0</v>
      </c>
      <c r="CN10" s="60">
        <v>0</v>
      </c>
      <c r="CO10" s="60">
        <v>0</v>
      </c>
      <c r="CP10" s="60">
        <v>0</v>
      </c>
      <c r="CQ10" s="60">
        <v>0</v>
      </c>
      <c r="CR10" s="60">
        <v>0</v>
      </c>
      <c r="CS10" s="60">
        <v>0</v>
      </c>
      <c r="CT10" s="60">
        <v>0</v>
      </c>
      <c r="CU10" s="60">
        <v>0</v>
      </c>
    </row>
    <row r="11" spans="1:10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  <c r="CM11" s="60">
        <v>0</v>
      </c>
      <c r="CN11" s="60">
        <v>0</v>
      </c>
      <c r="CO11" s="60">
        <v>0</v>
      </c>
      <c r="CP11" s="60">
        <v>0</v>
      </c>
      <c r="CQ11" s="60">
        <v>0</v>
      </c>
      <c r="CR11" s="60">
        <v>0</v>
      </c>
      <c r="CS11" s="60">
        <v>0</v>
      </c>
      <c r="CT11" s="60">
        <v>0</v>
      </c>
      <c r="CU11" s="60">
        <v>0</v>
      </c>
    </row>
    <row r="12" spans="1:10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  <c r="CM12" s="60">
        <v>0</v>
      </c>
      <c r="CN12" s="60">
        <v>0</v>
      </c>
      <c r="CO12" s="60">
        <v>0</v>
      </c>
      <c r="CP12" s="60">
        <v>0</v>
      </c>
      <c r="CQ12" s="60">
        <v>0</v>
      </c>
      <c r="CR12" s="60">
        <v>0</v>
      </c>
      <c r="CS12" s="60">
        <v>0</v>
      </c>
      <c r="CT12" s="60">
        <v>0</v>
      </c>
      <c r="CU12" s="60">
        <v>0</v>
      </c>
    </row>
    <row r="13" spans="1:10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  <c r="CM13" s="60">
        <v>0</v>
      </c>
      <c r="CN13" s="60">
        <v>0</v>
      </c>
      <c r="CO13" s="60">
        <v>0</v>
      </c>
      <c r="CP13" s="60">
        <v>0</v>
      </c>
      <c r="CQ13" s="60">
        <v>0</v>
      </c>
      <c r="CR13" s="60">
        <v>0</v>
      </c>
      <c r="CS13" s="60">
        <v>0</v>
      </c>
      <c r="CT13" s="60">
        <v>0</v>
      </c>
      <c r="CU13" s="60">
        <v>0</v>
      </c>
    </row>
    <row r="14" spans="1:10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  <c r="CM14" s="60">
        <v>0</v>
      </c>
      <c r="CN14" s="60">
        <v>0</v>
      </c>
      <c r="CO14" s="60">
        <v>0</v>
      </c>
      <c r="CP14" s="60">
        <v>0</v>
      </c>
      <c r="CQ14" s="60">
        <v>0</v>
      </c>
      <c r="CR14" s="60">
        <v>0</v>
      </c>
      <c r="CS14" s="60">
        <v>0</v>
      </c>
      <c r="CT14" s="60">
        <v>0</v>
      </c>
      <c r="CU14" s="60">
        <v>0</v>
      </c>
    </row>
    <row r="15" spans="1:10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  <c r="CM15" s="60">
        <v>0</v>
      </c>
      <c r="CN15" s="60">
        <v>0</v>
      </c>
      <c r="CO15" s="60">
        <v>0</v>
      </c>
      <c r="CP15" s="60">
        <v>0</v>
      </c>
      <c r="CQ15" s="60">
        <v>0</v>
      </c>
      <c r="CR15" s="60">
        <v>0</v>
      </c>
      <c r="CS15" s="60">
        <v>0</v>
      </c>
      <c r="CT15" s="60">
        <v>0</v>
      </c>
      <c r="CU15" s="60">
        <v>0</v>
      </c>
    </row>
    <row r="16" spans="1:10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  <c r="CM16" s="60">
        <v>0</v>
      </c>
      <c r="CN16" s="60">
        <v>0</v>
      </c>
      <c r="CO16" s="60">
        <v>0</v>
      </c>
      <c r="CP16" s="60">
        <v>0</v>
      </c>
      <c r="CQ16" s="60">
        <v>0</v>
      </c>
      <c r="CR16" s="60">
        <v>0</v>
      </c>
      <c r="CS16" s="60">
        <v>0</v>
      </c>
      <c r="CT16" s="60">
        <v>0</v>
      </c>
      <c r="CU16" s="60">
        <v>0</v>
      </c>
    </row>
    <row r="17" spans="1:99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  <c r="CM17" s="60">
        <v>0</v>
      </c>
      <c r="CN17" s="60">
        <v>0</v>
      </c>
      <c r="CO17" s="60">
        <v>0</v>
      </c>
      <c r="CP17" s="60">
        <v>0</v>
      </c>
      <c r="CQ17" s="60">
        <v>0</v>
      </c>
      <c r="CR17" s="60">
        <v>0</v>
      </c>
      <c r="CS17" s="60">
        <v>0</v>
      </c>
      <c r="CT17" s="60">
        <v>0</v>
      </c>
      <c r="CU17" s="60">
        <v>0</v>
      </c>
    </row>
    <row r="18" spans="1:99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  <c r="CM18" s="60">
        <v>0</v>
      </c>
      <c r="CN18" s="60">
        <v>0</v>
      </c>
      <c r="CO18" s="60">
        <v>0</v>
      </c>
      <c r="CP18" s="60">
        <v>0</v>
      </c>
      <c r="CQ18" s="60">
        <v>0</v>
      </c>
      <c r="CR18" s="60">
        <v>0</v>
      </c>
      <c r="CS18" s="60">
        <v>0</v>
      </c>
      <c r="CT18" s="60">
        <v>0</v>
      </c>
      <c r="CU18" s="60">
        <v>0</v>
      </c>
    </row>
    <row r="19" spans="1:99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  <c r="CM19" s="60">
        <v>0</v>
      </c>
      <c r="CN19" s="60">
        <v>0</v>
      </c>
      <c r="CO19" s="60">
        <v>0</v>
      </c>
      <c r="CP19" s="60">
        <v>0</v>
      </c>
      <c r="CQ19" s="60">
        <v>0</v>
      </c>
      <c r="CR19" s="60">
        <v>0</v>
      </c>
      <c r="CS19" s="60">
        <v>0</v>
      </c>
      <c r="CT19" s="60">
        <v>0</v>
      </c>
      <c r="CU19" s="60">
        <v>0</v>
      </c>
    </row>
    <row r="20" spans="1:99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  <c r="CM20" s="60">
        <v>0</v>
      </c>
      <c r="CN20" s="60">
        <v>0</v>
      </c>
      <c r="CO20" s="60">
        <v>0</v>
      </c>
      <c r="CP20" s="60">
        <v>0</v>
      </c>
      <c r="CQ20" s="60">
        <v>0</v>
      </c>
      <c r="CR20" s="60">
        <v>0</v>
      </c>
      <c r="CS20" s="60">
        <v>0</v>
      </c>
      <c r="CT20" s="60">
        <v>0</v>
      </c>
      <c r="CU20" s="60">
        <v>0</v>
      </c>
    </row>
    <row r="21" spans="1:99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  <c r="CM21" s="60">
        <v>0</v>
      </c>
      <c r="CN21" s="60">
        <v>0</v>
      </c>
      <c r="CO21" s="60">
        <v>0</v>
      </c>
      <c r="CP21" s="60">
        <v>0</v>
      </c>
      <c r="CQ21" s="60">
        <v>0</v>
      </c>
      <c r="CR21" s="60">
        <v>0</v>
      </c>
      <c r="CS21" s="60">
        <v>0</v>
      </c>
      <c r="CT21" s="60">
        <v>0</v>
      </c>
      <c r="CU21" s="60">
        <v>0</v>
      </c>
    </row>
    <row r="22" spans="1:99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  <c r="CM22" s="60">
        <v>0</v>
      </c>
      <c r="CN22" s="60">
        <v>0</v>
      </c>
      <c r="CO22" s="60">
        <v>0</v>
      </c>
      <c r="CP22" s="60">
        <v>0</v>
      </c>
      <c r="CQ22" s="60">
        <v>0</v>
      </c>
      <c r="CR22" s="60">
        <v>0</v>
      </c>
      <c r="CS22" s="60">
        <v>0</v>
      </c>
      <c r="CT22" s="60">
        <v>0</v>
      </c>
      <c r="CU22" s="60">
        <v>0</v>
      </c>
    </row>
    <row r="23" spans="1:99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  <c r="CM23" s="60">
        <v>0</v>
      </c>
      <c r="CN23" s="60">
        <v>0</v>
      </c>
      <c r="CO23" s="60">
        <v>0</v>
      </c>
      <c r="CP23" s="60">
        <v>0</v>
      </c>
      <c r="CQ23" s="60">
        <v>0</v>
      </c>
      <c r="CR23" s="60">
        <v>0</v>
      </c>
      <c r="CS23" s="60">
        <v>0</v>
      </c>
      <c r="CT23" s="60">
        <v>0</v>
      </c>
      <c r="CU23" s="60">
        <v>0</v>
      </c>
    </row>
    <row r="24" spans="1:99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  <c r="CM24" s="60">
        <v>0</v>
      </c>
      <c r="CN24" s="60">
        <v>0</v>
      </c>
      <c r="CO24" s="60">
        <v>0</v>
      </c>
      <c r="CP24" s="60">
        <v>0</v>
      </c>
      <c r="CQ24" s="60">
        <v>0</v>
      </c>
      <c r="CR24" s="60">
        <v>0</v>
      </c>
      <c r="CS24" s="60">
        <v>0</v>
      </c>
      <c r="CT24" s="60">
        <v>0</v>
      </c>
      <c r="CU24" s="60">
        <v>0</v>
      </c>
    </row>
    <row r="25" spans="1:99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  <c r="CM25" s="60">
        <v>0</v>
      </c>
      <c r="CN25" s="60">
        <v>0</v>
      </c>
      <c r="CO25" s="60">
        <v>0</v>
      </c>
      <c r="CP25" s="60">
        <v>0</v>
      </c>
      <c r="CQ25" s="60">
        <v>0</v>
      </c>
      <c r="CR25" s="60">
        <v>0</v>
      </c>
      <c r="CS25" s="60">
        <v>0</v>
      </c>
      <c r="CT25" s="60">
        <v>0</v>
      </c>
      <c r="CU25" s="60">
        <v>0</v>
      </c>
    </row>
    <row r="26" spans="1:99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  <c r="CM26" s="60">
        <v>0</v>
      </c>
      <c r="CN26" s="60">
        <v>0</v>
      </c>
      <c r="CO26" s="60">
        <v>0</v>
      </c>
      <c r="CP26" s="60">
        <v>0</v>
      </c>
      <c r="CQ26" s="60">
        <v>0</v>
      </c>
      <c r="CR26" s="60">
        <v>0</v>
      </c>
      <c r="CS26" s="60">
        <v>0</v>
      </c>
      <c r="CT26" s="60">
        <v>0</v>
      </c>
      <c r="CU26" s="60">
        <v>0</v>
      </c>
    </row>
    <row r="27" spans="1:99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  <c r="CM27" s="60">
        <v>0</v>
      </c>
      <c r="CN27" s="60">
        <v>0</v>
      </c>
      <c r="CO27" s="60">
        <v>0</v>
      </c>
      <c r="CP27" s="60">
        <v>0</v>
      </c>
      <c r="CQ27" s="60">
        <v>0</v>
      </c>
      <c r="CR27" s="60">
        <v>0</v>
      </c>
      <c r="CS27" s="60">
        <v>0</v>
      </c>
      <c r="CT27" s="60">
        <v>0</v>
      </c>
      <c r="CU27" s="60">
        <v>0</v>
      </c>
    </row>
    <row r="28" spans="1:99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  <c r="CM28" s="60">
        <v>0</v>
      </c>
      <c r="CN28" s="60">
        <v>0</v>
      </c>
      <c r="CO28" s="60">
        <v>0</v>
      </c>
      <c r="CP28" s="60">
        <v>0</v>
      </c>
      <c r="CQ28" s="60">
        <v>0</v>
      </c>
      <c r="CR28" s="60">
        <v>0</v>
      </c>
      <c r="CS28" s="60">
        <v>0</v>
      </c>
      <c r="CT28" s="60">
        <v>0</v>
      </c>
      <c r="CU28" s="60">
        <v>0</v>
      </c>
    </row>
    <row r="29" spans="1:99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  <c r="CM29" s="60">
        <v>0</v>
      </c>
      <c r="CN29" s="60">
        <v>0</v>
      </c>
      <c r="CO29" s="60">
        <v>0</v>
      </c>
      <c r="CP29" s="60">
        <v>0</v>
      </c>
      <c r="CQ29" s="60">
        <v>0</v>
      </c>
      <c r="CR29" s="60">
        <v>0</v>
      </c>
      <c r="CS29" s="60">
        <v>0</v>
      </c>
      <c r="CT29" s="60">
        <v>0</v>
      </c>
      <c r="CU29" s="60">
        <v>0</v>
      </c>
    </row>
    <row r="30" spans="1:99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  <c r="CM30" s="60">
        <v>0</v>
      </c>
      <c r="CN30" s="60">
        <v>0</v>
      </c>
      <c r="CO30" s="60">
        <v>0</v>
      </c>
      <c r="CP30" s="60">
        <v>0</v>
      </c>
      <c r="CQ30" s="60">
        <v>0</v>
      </c>
      <c r="CR30" s="60">
        <v>0</v>
      </c>
      <c r="CS30" s="60">
        <v>0</v>
      </c>
      <c r="CT30" s="60">
        <v>0</v>
      </c>
      <c r="CU30" s="60">
        <v>0</v>
      </c>
    </row>
    <row r="31" spans="1:99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  <c r="CM31" s="60">
        <v>0</v>
      </c>
      <c r="CN31" s="60">
        <v>0</v>
      </c>
      <c r="CO31" s="60">
        <v>0</v>
      </c>
      <c r="CP31" s="60">
        <v>0</v>
      </c>
      <c r="CQ31" s="60">
        <v>0</v>
      </c>
      <c r="CR31" s="60">
        <v>0</v>
      </c>
      <c r="CS31" s="60">
        <v>0</v>
      </c>
      <c r="CT31" s="60">
        <v>0</v>
      </c>
      <c r="CU31" s="60">
        <v>0</v>
      </c>
    </row>
    <row r="32" spans="1:99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  <c r="CM32" s="60">
        <v>0</v>
      </c>
      <c r="CN32" s="60">
        <v>0</v>
      </c>
      <c r="CO32" s="60">
        <v>0</v>
      </c>
      <c r="CP32" s="60">
        <v>0</v>
      </c>
      <c r="CQ32" s="60">
        <v>0</v>
      </c>
      <c r="CR32" s="60">
        <v>0</v>
      </c>
      <c r="CS32" s="60">
        <v>0</v>
      </c>
      <c r="CT32" s="60">
        <v>0</v>
      </c>
      <c r="CU32" s="60">
        <v>0</v>
      </c>
    </row>
    <row r="33" spans="1:99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  <c r="CM33" s="60">
        <v>0</v>
      </c>
      <c r="CN33" s="60">
        <v>0</v>
      </c>
      <c r="CO33" s="60">
        <v>0</v>
      </c>
      <c r="CP33" s="60">
        <v>0</v>
      </c>
      <c r="CQ33" s="60">
        <v>0</v>
      </c>
      <c r="CR33" s="60">
        <v>0</v>
      </c>
      <c r="CS33" s="60">
        <v>0</v>
      </c>
      <c r="CT33" s="60">
        <v>0</v>
      </c>
      <c r="CU33" s="60">
        <v>0</v>
      </c>
    </row>
    <row r="34" spans="1:99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  <c r="CM34" s="60">
        <v>0</v>
      </c>
      <c r="CN34" s="60">
        <v>0</v>
      </c>
      <c r="CO34" s="60">
        <v>0</v>
      </c>
      <c r="CP34" s="60">
        <v>0</v>
      </c>
      <c r="CQ34" s="60">
        <v>0</v>
      </c>
      <c r="CR34" s="60">
        <v>0</v>
      </c>
      <c r="CS34" s="60">
        <v>0</v>
      </c>
      <c r="CT34" s="60">
        <v>0</v>
      </c>
      <c r="CU34" s="60">
        <v>0</v>
      </c>
    </row>
    <row r="35" spans="1:99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  <c r="CM35" s="60">
        <v>0</v>
      </c>
      <c r="CN35" s="60">
        <v>0</v>
      </c>
      <c r="CO35" s="60">
        <v>0</v>
      </c>
      <c r="CP35" s="60">
        <v>0</v>
      </c>
      <c r="CQ35" s="60">
        <v>0</v>
      </c>
      <c r="CR35" s="60">
        <v>0</v>
      </c>
      <c r="CS35" s="60">
        <v>0</v>
      </c>
      <c r="CT35" s="60">
        <v>0</v>
      </c>
      <c r="CU35" s="60">
        <v>0</v>
      </c>
    </row>
    <row r="36" spans="1:99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  <c r="CM36" s="60">
        <v>0</v>
      </c>
      <c r="CN36" s="60">
        <v>0</v>
      </c>
      <c r="CO36" s="60">
        <v>0</v>
      </c>
      <c r="CP36" s="60">
        <v>0</v>
      </c>
      <c r="CQ36" s="60">
        <v>0</v>
      </c>
      <c r="CR36" s="60">
        <v>0</v>
      </c>
      <c r="CS36" s="60">
        <v>0</v>
      </c>
      <c r="CT36" s="60">
        <v>0</v>
      </c>
      <c r="CU36" s="60">
        <v>0</v>
      </c>
    </row>
    <row r="37" spans="1:99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  <c r="CM37" s="60">
        <v>0</v>
      </c>
      <c r="CN37" s="60">
        <v>0</v>
      </c>
      <c r="CO37" s="60">
        <v>0</v>
      </c>
      <c r="CP37" s="60">
        <v>0</v>
      </c>
      <c r="CQ37" s="60">
        <v>0</v>
      </c>
      <c r="CR37" s="60">
        <v>0</v>
      </c>
      <c r="CS37" s="60">
        <v>0</v>
      </c>
      <c r="CT37" s="60">
        <v>0</v>
      </c>
      <c r="CU37" s="60">
        <v>0</v>
      </c>
    </row>
    <row r="38" spans="1:99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  <c r="CM38" s="60">
        <v>0</v>
      </c>
      <c r="CN38" s="60">
        <v>0</v>
      </c>
      <c r="CO38" s="60">
        <v>0</v>
      </c>
      <c r="CP38" s="60">
        <v>0</v>
      </c>
      <c r="CQ38" s="60">
        <v>0</v>
      </c>
      <c r="CR38" s="60">
        <v>0</v>
      </c>
      <c r="CS38" s="60">
        <v>0</v>
      </c>
      <c r="CT38" s="60">
        <v>0</v>
      </c>
      <c r="CU38" s="60">
        <v>0</v>
      </c>
    </row>
    <row r="39" spans="1:99" ht="12.75" customHeight="1">
      <c r="A39" s="43" t="s">
        <v>65</v>
      </c>
      <c r="B39" s="58">
        <v>1045</v>
      </c>
      <c r="C39" s="59" t="s">
        <v>376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0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  <c r="CM39" s="60">
        <v>0</v>
      </c>
      <c r="CN39" s="60">
        <v>0</v>
      </c>
      <c r="CO39" s="60">
        <v>0</v>
      </c>
      <c r="CP39" s="60">
        <v>0</v>
      </c>
      <c r="CQ39" s="60">
        <v>0</v>
      </c>
      <c r="CR39" s="60">
        <v>0</v>
      </c>
      <c r="CS39" s="60">
        <v>0</v>
      </c>
      <c r="CT39" s="60">
        <v>0</v>
      </c>
      <c r="CU39" s="60">
        <v>0</v>
      </c>
    </row>
    <row r="40" spans="1:99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  <c r="CM40" s="60">
        <v>0</v>
      </c>
      <c r="CN40" s="60">
        <v>0</v>
      </c>
      <c r="CO40" s="60">
        <v>0</v>
      </c>
      <c r="CP40" s="60">
        <v>0</v>
      </c>
      <c r="CQ40" s="60">
        <v>0</v>
      </c>
      <c r="CR40" s="60">
        <v>0</v>
      </c>
      <c r="CS40" s="60">
        <v>0</v>
      </c>
      <c r="CT40" s="60">
        <v>0</v>
      </c>
      <c r="CU40" s="60">
        <v>0</v>
      </c>
    </row>
    <row r="41" spans="1:99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  <c r="CM41" s="60">
        <v>0</v>
      </c>
      <c r="CN41" s="60">
        <v>0</v>
      </c>
      <c r="CO41" s="60">
        <v>0</v>
      </c>
      <c r="CP41" s="60">
        <v>0</v>
      </c>
      <c r="CQ41" s="60">
        <v>0</v>
      </c>
      <c r="CR41" s="60">
        <v>0</v>
      </c>
      <c r="CS41" s="60">
        <v>0</v>
      </c>
      <c r="CT41" s="60">
        <v>0</v>
      </c>
      <c r="CU41" s="60">
        <v>0</v>
      </c>
    </row>
    <row r="42" spans="1:99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  <c r="CM42" s="60">
        <v>0</v>
      </c>
      <c r="CN42" s="60">
        <v>0</v>
      </c>
      <c r="CO42" s="60">
        <v>0</v>
      </c>
      <c r="CP42" s="60">
        <v>0</v>
      </c>
      <c r="CQ42" s="60">
        <v>0</v>
      </c>
      <c r="CR42" s="60">
        <v>0</v>
      </c>
      <c r="CS42" s="60">
        <v>0</v>
      </c>
      <c r="CT42" s="60">
        <v>0</v>
      </c>
      <c r="CU42" s="60">
        <v>0</v>
      </c>
    </row>
    <row r="43" spans="1:99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  <c r="CM43" s="60">
        <v>0</v>
      </c>
      <c r="CN43" s="60">
        <v>0</v>
      </c>
      <c r="CO43" s="60">
        <v>0</v>
      </c>
      <c r="CP43" s="60">
        <v>0</v>
      </c>
      <c r="CQ43" s="60">
        <v>0</v>
      </c>
      <c r="CR43" s="60">
        <v>0</v>
      </c>
      <c r="CS43" s="60">
        <v>0</v>
      </c>
      <c r="CT43" s="60">
        <v>0</v>
      </c>
      <c r="CU43" s="60">
        <v>0</v>
      </c>
    </row>
    <row r="44" spans="1:99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  <c r="CM44" s="60">
        <v>0</v>
      </c>
      <c r="CN44" s="60">
        <v>0</v>
      </c>
      <c r="CO44" s="60">
        <v>0</v>
      </c>
      <c r="CP44" s="60">
        <v>0</v>
      </c>
      <c r="CQ44" s="60">
        <v>0</v>
      </c>
      <c r="CR44" s="60">
        <v>0</v>
      </c>
      <c r="CS44" s="60">
        <v>0</v>
      </c>
      <c r="CT44" s="60">
        <v>0</v>
      </c>
      <c r="CU44" s="60">
        <v>0</v>
      </c>
    </row>
    <row r="45" spans="1:99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  <c r="CM45" s="60">
        <v>0</v>
      </c>
      <c r="CN45" s="60">
        <v>0</v>
      </c>
      <c r="CO45" s="60">
        <v>0</v>
      </c>
      <c r="CP45" s="60">
        <v>0</v>
      </c>
      <c r="CQ45" s="60">
        <v>0</v>
      </c>
      <c r="CR45" s="60">
        <v>0</v>
      </c>
      <c r="CS45" s="60">
        <v>0</v>
      </c>
      <c r="CT45" s="60">
        <v>0</v>
      </c>
      <c r="CU45" s="60">
        <v>0</v>
      </c>
    </row>
    <row r="46" spans="1:99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  <c r="CM46" s="60">
        <v>0</v>
      </c>
      <c r="CN46" s="60">
        <v>0</v>
      </c>
      <c r="CO46" s="60">
        <v>0</v>
      </c>
      <c r="CP46" s="60">
        <v>0</v>
      </c>
      <c r="CQ46" s="60">
        <v>0</v>
      </c>
      <c r="CR46" s="60">
        <v>0</v>
      </c>
      <c r="CS46" s="60">
        <v>0</v>
      </c>
      <c r="CT46" s="60">
        <v>0</v>
      </c>
      <c r="CU46" s="60">
        <v>0</v>
      </c>
    </row>
    <row r="47" spans="1:99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  <c r="CM47" s="60">
        <v>0</v>
      </c>
      <c r="CN47" s="60">
        <v>0</v>
      </c>
      <c r="CO47" s="60">
        <v>0</v>
      </c>
      <c r="CP47" s="60">
        <v>0</v>
      </c>
      <c r="CQ47" s="60">
        <v>0</v>
      </c>
      <c r="CR47" s="60">
        <v>0</v>
      </c>
      <c r="CS47" s="60">
        <v>0</v>
      </c>
      <c r="CT47" s="60">
        <v>0</v>
      </c>
      <c r="CU47" s="60">
        <v>0</v>
      </c>
    </row>
    <row r="48" spans="1:99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  <c r="CM48" s="60">
        <v>0</v>
      </c>
      <c r="CN48" s="60">
        <v>0</v>
      </c>
      <c r="CO48" s="60">
        <v>0</v>
      </c>
      <c r="CP48" s="60">
        <v>0</v>
      </c>
      <c r="CQ48" s="60">
        <v>0</v>
      </c>
      <c r="CR48" s="60">
        <v>0</v>
      </c>
      <c r="CS48" s="60">
        <v>0</v>
      </c>
      <c r="CT48" s="60">
        <v>0</v>
      </c>
      <c r="CU48" s="60">
        <v>0</v>
      </c>
    </row>
    <row r="49" spans="1:99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  <c r="CM49" s="60">
        <v>0</v>
      </c>
      <c r="CN49" s="60">
        <v>0</v>
      </c>
      <c r="CO49" s="60">
        <v>0</v>
      </c>
      <c r="CP49" s="60">
        <v>0</v>
      </c>
      <c r="CQ49" s="60">
        <v>0</v>
      </c>
      <c r="CR49" s="60">
        <v>0</v>
      </c>
      <c r="CS49" s="60">
        <v>0</v>
      </c>
      <c r="CT49" s="60">
        <v>0</v>
      </c>
      <c r="CU49" s="60">
        <v>0</v>
      </c>
    </row>
    <row r="50" spans="1:99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  <c r="CM50" s="60">
        <v>0</v>
      </c>
      <c r="CN50" s="60">
        <v>0</v>
      </c>
      <c r="CO50" s="60">
        <v>0</v>
      </c>
      <c r="CP50" s="60">
        <v>0</v>
      </c>
      <c r="CQ50" s="60">
        <v>0</v>
      </c>
      <c r="CR50" s="60">
        <v>0</v>
      </c>
      <c r="CS50" s="60">
        <v>0</v>
      </c>
      <c r="CT50" s="60">
        <v>0</v>
      </c>
      <c r="CU50" s="60">
        <v>0</v>
      </c>
    </row>
    <row r="51" spans="1:99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  <c r="CM51" s="60">
        <v>0</v>
      </c>
      <c r="CN51" s="60">
        <v>0</v>
      </c>
      <c r="CO51" s="60">
        <v>0</v>
      </c>
      <c r="CP51" s="60">
        <v>0</v>
      </c>
      <c r="CQ51" s="60">
        <v>0</v>
      </c>
      <c r="CR51" s="60">
        <v>0</v>
      </c>
      <c r="CS51" s="60">
        <v>0</v>
      </c>
      <c r="CT51" s="60">
        <v>0</v>
      </c>
      <c r="CU51" s="60">
        <v>0</v>
      </c>
    </row>
    <row r="52" spans="1:99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  <c r="CM52" s="60">
        <v>0</v>
      </c>
      <c r="CN52" s="60">
        <v>0</v>
      </c>
      <c r="CO52" s="60">
        <v>0</v>
      </c>
      <c r="CP52" s="60">
        <v>0</v>
      </c>
      <c r="CQ52" s="60">
        <v>0</v>
      </c>
      <c r="CR52" s="60">
        <v>0</v>
      </c>
      <c r="CS52" s="60">
        <v>0</v>
      </c>
      <c r="CT52" s="60">
        <v>0</v>
      </c>
      <c r="CU52" s="60">
        <v>0</v>
      </c>
    </row>
    <row r="53" spans="1:99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  <c r="CM53" s="60">
        <v>0</v>
      </c>
      <c r="CN53" s="60">
        <v>0</v>
      </c>
      <c r="CO53" s="60">
        <v>0</v>
      </c>
      <c r="CP53" s="60">
        <v>0</v>
      </c>
      <c r="CQ53" s="60">
        <v>0</v>
      </c>
      <c r="CR53" s="60">
        <v>0</v>
      </c>
      <c r="CS53" s="60">
        <v>0</v>
      </c>
      <c r="CT53" s="60">
        <v>0</v>
      </c>
      <c r="CU53" s="60">
        <v>0</v>
      </c>
    </row>
    <row r="54" spans="1:99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0</v>
      </c>
      <c r="AU54" s="60">
        <v>0</v>
      </c>
      <c r="AV54" s="60">
        <v>0</v>
      </c>
      <c r="AW54" s="60"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  <c r="CM54" s="60">
        <v>0</v>
      </c>
      <c r="CN54" s="60">
        <v>0</v>
      </c>
      <c r="CO54" s="60">
        <v>0</v>
      </c>
      <c r="CP54" s="60">
        <v>0</v>
      </c>
      <c r="CQ54" s="60">
        <v>0</v>
      </c>
      <c r="CR54" s="60">
        <v>0</v>
      </c>
      <c r="CS54" s="60">
        <v>0</v>
      </c>
      <c r="CT54" s="60">
        <v>0</v>
      </c>
      <c r="CU54" s="60">
        <v>0</v>
      </c>
    </row>
    <row r="55" spans="1:99" ht="12.75" customHeight="1">
      <c r="A55" s="43" t="s">
        <v>97</v>
      </c>
      <c r="B55" s="58">
        <v>2002</v>
      </c>
      <c r="C55" s="59" t="s">
        <v>377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60">
        <v>0</v>
      </c>
      <c r="AQ55" s="60">
        <v>0</v>
      </c>
      <c r="AR55" s="60">
        <v>0</v>
      </c>
      <c r="AS55" s="60">
        <v>0</v>
      </c>
      <c r="AT55" s="60">
        <v>0</v>
      </c>
      <c r="AU55" s="60">
        <v>0</v>
      </c>
      <c r="AV55" s="60">
        <v>0</v>
      </c>
      <c r="AW55" s="60">
        <v>0</v>
      </c>
      <c r="AX55" s="60">
        <v>0</v>
      </c>
      <c r="AY55" s="60">
        <v>0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0</v>
      </c>
      <c r="BK55" s="60">
        <v>0</v>
      </c>
      <c r="BL55" s="60">
        <v>0</v>
      </c>
      <c r="BM55" s="60">
        <v>0</v>
      </c>
      <c r="BN55" s="60">
        <v>0</v>
      </c>
      <c r="BO55" s="60">
        <v>0</v>
      </c>
      <c r="BP55" s="60">
        <v>0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60">
        <v>0</v>
      </c>
      <c r="BX55" s="60">
        <v>0</v>
      </c>
      <c r="BY55" s="60">
        <v>0</v>
      </c>
      <c r="BZ55" s="60">
        <v>0</v>
      </c>
      <c r="CA55" s="60">
        <v>0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  <c r="CM55" s="60">
        <v>0</v>
      </c>
      <c r="CN55" s="60">
        <v>0</v>
      </c>
      <c r="CO55" s="60">
        <v>0</v>
      </c>
      <c r="CP55" s="60">
        <v>0</v>
      </c>
      <c r="CQ55" s="60">
        <v>0</v>
      </c>
      <c r="CR55" s="60">
        <v>0</v>
      </c>
      <c r="CS55" s="60">
        <v>0</v>
      </c>
      <c r="CT55" s="60">
        <v>0</v>
      </c>
      <c r="CU55" s="60">
        <v>0</v>
      </c>
    </row>
    <row r="56" spans="1:99" ht="12.75" customHeight="1">
      <c r="A56" s="43" t="s">
        <v>99</v>
      </c>
      <c r="B56" s="58">
        <v>2005</v>
      </c>
      <c r="C56" s="59" t="s">
        <v>377</v>
      </c>
      <c r="D56" s="60">
        <v>0</v>
      </c>
      <c r="E56" s="60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0</v>
      </c>
      <c r="W56" s="60">
        <v>0</v>
      </c>
      <c r="X56" s="60">
        <v>0</v>
      </c>
      <c r="Y56" s="60">
        <v>0</v>
      </c>
      <c r="Z56" s="60">
        <v>0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0</v>
      </c>
      <c r="AO56" s="60">
        <v>0</v>
      </c>
      <c r="AP56" s="60">
        <v>0</v>
      </c>
      <c r="AQ56" s="60">
        <v>0</v>
      </c>
      <c r="AR56" s="60">
        <v>0</v>
      </c>
      <c r="AS56" s="60">
        <v>0</v>
      </c>
      <c r="AT56" s="60">
        <v>0</v>
      </c>
      <c r="AU56" s="60">
        <v>0</v>
      </c>
      <c r="AV56" s="60">
        <v>0</v>
      </c>
      <c r="AW56" s="60">
        <v>0</v>
      </c>
      <c r="AX56" s="60">
        <v>0</v>
      </c>
      <c r="AY56" s="60">
        <v>0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0</v>
      </c>
      <c r="BK56" s="60">
        <v>0</v>
      </c>
      <c r="BL56" s="60">
        <v>0</v>
      </c>
      <c r="BM56" s="60">
        <v>0</v>
      </c>
      <c r="BN56" s="60">
        <v>0</v>
      </c>
      <c r="BO56" s="60">
        <v>0</v>
      </c>
      <c r="BP56" s="60">
        <v>0</v>
      </c>
      <c r="BQ56" s="60">
        <v>0</v>
      </c>
      <c r="BR56" s="60">
        <v>0</v>
      </c>
      <c r="BS56" s="60">
        <v>0</v>
      </c>
      <c r="BT56" s="60">
        <v>0</v>
      </c>
      <c r="BU56" s="60">
        <v>0</v>
      </c>
      <c r="BV56" s="60">
        <v>0</v>
      </c>
      <c r="BW56" s="60">
        <v>0</v>
      </c>
      <c r="BX56" s="60">
        <v>0</v>
      </c>
      <c r="BY56" s="60">
        <v>0</v>
      </c>
      <c r="BZ56" s="60">
        <v>0</v>
      </c>
      <c r="CA56" s="60">
        <v>0</v>
      </c>
      <c r="CB56" s="60">
        <v>0</v>
      </c>
      <c r="CC56" s="60">
        <v>0</v>
      </c>
      <c r="CD56" s="60">
        <v>0</v>
      </c>
      <c r="CE56" s="60">
        <v>0</v>
      </c>
      <c r="CF56" s="60">
        <v>0</v>
      </c>
      <c r="CG56" s="60">
        <v>0</v>
      </c>
      <c r="CH56" s="60">
        <v>0</v>
      </c>
      <c r="CI56" s="60">
        <v>0</v>
      </c>
      <c r="CJ56" s="60">
        <v>0</v>
      </c>
      <c r="CK56" s="60">
        <v>0</v>
      </c>
      <c r="CL56" s="60">
        <v>0</v>
      </c>
      <c r="CM56" s="60">
        <v>0</v>
      </c>
      <c r="CN56" s="60">
        <v>0</v>
      </c>
      <c r="CO56" s="60">
        <v>0</v>
      </c>
      <c r="CP56" s="60">
        <v>0</v>
      </c>
      <c r="CQ56" s="60">
        <v>0</v>
      </c>
      <c r="CR56" s="60">
        <v>0</v>
      </c>
      <c r="CS56" s="60">
        <v>0</v>
      </c>
      <c r="CT56" s="60">
        <v>0</v>
      </c>
      <c r="CU56" s="60">
        <v>0</v>
      </c>
    </row>
    <row r="57" spans="1:99" ht="12.75" customHeight="1">
      <c r="A57" s="43" t="s">
        <v>101</v>
      </c>
      <c r="B57" s="58">
        <v>2006</v>
      </c>
      <c r="C57" s="59" t="s">
        <v>378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0</v>
      </c>
      <c r="W57" s="60">
        <v>0</v>
      </c>
      <c r="X57" s="60">
        <v>0</v>
      </c>
      <c r="Y57" s="60">
        <v>0</v>
      </c>
      <c r="Z57" s="60">
        <v>0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0</v>
      </c>
      <c r="AG57" s="60">
        <v>0</v>
      </c>
      <c r="AH57" s="60">
        <v>0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0</v>
      </c>
      <c r="AO57" s="60">
        <v>0</v>
      </c>
      <c r="AP57" s="60">
        <v>0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0</v>
      </c>
      <c r="BB57" s="60">
        <v>0</v>
      </c>
      <c r="BC57" s="60">
        <v>0</v>
      </c>
      <c r="BD57" s="60">
        <v>0</v>
      </c>
      <c r="BE57" s="60">
        <v>0</v>
      </c>
      <c r="BF57" s="60">
        <v>0</v>
      </c>
      <c r="BG57" s="60">
        <v>0</v>
      </c>
      <c r="BH57" s="60">
        <v>0</v>
      </c>
      <c r="BI57" s="60">
        <v>0</v>
      </c>
      <c r="BJ57" s="60">
        <v>0</v>
      </c>
      <c r="BK57" s="60">
        <v>0</v>
      </c>
      <c r="BL57" s="60">
        <v>0</v>
      </c>
      <c r="BM57" s="60">
        <v>0</v>
      </c>
      <c r="BN57" s="60">
        <v>0</v>
      </c>
      <c r="BO57" s="60">
        <v>0</v>
      </c>
      <c r="BP57" s="60">
        <v>0</v>
      </c>
      <c r="BQ57" s="60">
        <v>0</v>
      </c>
      <c r="BR57" s="60">
        <v>0</v>
      </c>
      <c r="BS57" s="60">
        <v>0</v>
      </c>
      <c r="BT57" s="60">
        <v>0</v>
      </c>
      <c r="BU57" s="60">
        <v>0</v>
      </c>
      <c r="BV57" s="60">
        <v>0</v>
      </c>
      <c r="BW57" s="60">
        <v>0</v>
      </c>
      <c r="BX57" s="60">
        <v>0</v>
      </c>
      <c r="BY57" s="60">
        <v>0</v>
      </c>
      <c r="BZ57" s="60">
        <v>0</v>
      </c>
      <c r="CA57" s="60">
        <v>0</v>
      </c>
      <c r="CB57" s="60">
        <v>0</v>
      </c>
      <c r="CC57" s="60">
        <v>0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  <c r="CM57" s="60">
        <v>0</v>
      </c>
      <c r="CN57" s="60">
        <v>0</v>
      </c>
      <c r="CO57" s="60">
        <v>0</v>
      </c>
      <c r="CP57" s="60">
        <v>0</v>
      </c>
      <c r="CQ57" s="60">
        <v>0</v>
      </c>
      <c r="CR57" s="60">
        <v>0</v>
      </c>
      <c r="CS57" s="60">
        <v>0</v>
      </c>
      <c r="CT57" s="60">
        <v>0</v>
      </c>
      <c r="CU57" s="60">
        <v>0</v>
      </c>
    </row>
    <row r="58" spans="1:99" ht="12.75" customHeight="1">
      <c r="A58" s="43" t="s">
        <v>103</v>
      </c>
      <c r="B58" s="58">
        <v>2007</v>
      </c>
      <c r="C58" s="59" t="s">
        <v>377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0</v>
      </c>
      <c r="AG58" s="60">
        <v>0</v>
      </c>
      <c r="AH58" s="60">
        <v>0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0</v>
      </c>
      <c r="AO58" s="60">
        <v>0</v>
      </c>
      <c r="AP58" s="60">
        <v>0</v>
      </c>
      <c r="AQ58" s="60">
        <v>0</v>
      </c>
      <c r="AR58" s="60">
        <v>0</v>
      </c>
      <c r="AS58" s="60">
        <v>0</v>
      </c>
      <c r="AT58" s="60">
        <v>0</v>
      </c>
      <c r="AU58" s="60">
        <v>0</v>
      </c>
      <c r="AV58" s="60">
        <v>0</v>
      </c>
      <c r="AW58" s="60"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v>0</v>
      </c>
      <c r="BH58" s="60"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v>0</v>
      </c>
      <c r="BS58" s="60"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v>0</v>
      </c>
      <c r="BY58" s="60">
        <v>0</v>
      </c>
      <c r="BZ58" s="60">
        <v>0</v>
      </c>
      <c r="CA58" s="60">
        <v>0</v>
      </c>
      <c r="CB58" s="60">
        <v>0</v>
      </c>
      <c r="CC58" s="60">
        <v>0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  <c r="CM58" s="60">
        <v>0</v>
      </c>
      <c r="CN58" s="60">
        <v>0</v>
      </c>
      <c r="CO58" s="60">
        <v>0</v>
      </c>
      <c r="CP58" s="60">
        <v>0</v>
      </c>
      <c r="CQ58" s="60">
        <v>0</v>
      </c>
      <c r="CR58" s="60">
        <v>0</v>
      </c>
      <c r="CS58" s="60">
        <v>0</v>
      </c>
      <c r="CT58" s="60">
        <v>0</v>
      </c>
      <c r="CU58" s="60">
        <v>0</v>
      </c>
    </row>
    <row r="59" spans="1:99" ht="12.75" customHeight="1">
      <c r="A59" s="43" t="s">
        <v>105</v>
      </c>
      <c r="B59" s="58">
        <v>2008</v>
      </c>
      <c r="C59" s="59" t="s">
        <v>377</v>
      </c>
      <c r="D59" s="60">
        <v>0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0</v>
      </c>
      <c r="AO59" s="60">
        <v>0</v>
      </c>
      <c r="AP59" s="60">
        <v>0</v>
      </c>
      <c r="AQ59" s="60">
        <v>0</v>
      </c>
      <c r="AR59" s="60">
        <v>0</v>
      </c>
      <c r="AS59" s="60">
        <v>0</v>
      </c>
      <c r="AT59" s="60">
        <v>0</v>
      </c>
      <c r="AU59" s="60">
        <v>0</v>
      </c>
      <c r="AV59" s="60">
        <v>0</v>
      </c>
      <c r="AW59" s="60"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v>0</v>
      </c>
      <c r="BS59" s="60"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v>0</v>
      </c>
      <c r="BY59" s="60">
        <v>0</v>
      </c>
      <c r="BZ59" s="60">
        <v>0</v>
      </c>
      <c r="CA59" s="60">
        <v>0</v>
      </c>
      <c r="CB59" s="60">
        <v>0</v>
      </c>
      <c r="CC59" s="60">
        <v>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  <c r="CM59" s="60">
        <v>0</v>
      </c>
      <c r="CN59" s="60">
        <v>0</v>
      </c>
      <c r="CO59" s="60">
        <v>0</v>
      </c>
      <c r="CP59" s="60">
        <v>0</v>
      </c>
      <c r="CQ59" s="60">
        <v>0</v>
      </c>
      <c r="CR59" s="60">
        <v>0</v>
      </c>
      <c r="CS59" s="60">
        <v>0</v>
      </c>
      <c r="CT59" s="60">
        <v>0</v>
      </c>
      <c r="CU59" s="60">
        <v>0</v>
      </c>
    </row>
    <row r="60" spans="1:99" ht="12.75" customHeight="1">
      <c r="A60" s="43" t="s">
        <v>107</v>
      </c>
      <c r="B60" s="58">
        <v>3001</v>
      </c>
      <c r="C60" s="59" t="s">
        <v>378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0</v>
      </c>
      <c r="W60" s="60">
        <v>0</v>
      </c>
      <c r="X60" s="60">
        <v>0</v>
      </c>
      <c r="Y60" s="60">
        <v>0</v>
      </c>
      <c r="Z60" s="60">
        <v>0</v>
      </c>
      <c r="AA60" s="60">
        <v>0</v>
      </c>
      <c r="AB60" s="60">
        <v>0</v>
      </c>
      <c r="AC60" s="60">
        <v>0</v>
      </c>
      <c r="AD60" s="60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  <c r="BC60" s="60">
        <v>0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0</v>
      </c>
      <c r="BK60" s="60">
        <v>0</v>
      </c>
      <c r="BL60" s="60">
        <v>0</v>
      </c>
      <c r="BM60" s="60">
        <v>0</v>
      </c>
      <c r="BN60" s="60">
        <v>0</v>
      </c>
      <c r="BO60" s="60">
        <v>0</v>
      </c>
      <c r="BP60" s="60">
        <v>0</v>
      </c>
      <c r="BQ60" s="60">
        <v>0</v>
      </c>
      <c r="BR60" s="60">
        <v>0</v>
      </c>
      <c r="BS60" s="60">
        <v>0</v>
      </c>
      <c r="BT60" s="60">
        <v>0</v>
      </c>
      <c r="BU60" s="60">
        <v>0</v>
      </c>
      <c r="BV60" s="60">
        <v>0</v>
      </c>
      <c r="BW60" s="60">
        <v>0</v>
      </c>
      <c r="BX60" s="60">
        <v>0</v>
      </c>
      <c r="BY60" s="60">
        <v>0</v>
      </c>
      <c r="BZ60" s="60">
        <v>0</v>
      </c>
      <c r="CA60" s="60">
        <v>0</v>
      </c>
      <c r="CB60" s="60">
        <v>0</v>
      </c>
      <c r="CC60" s="60">
        <v>0</v>
      </c>
      <c r="CD60" s="60">
        <v>0</v>
      </c>
      <c r="CE60" s="60">
        <v>0</v>
      </c>
      <c r="CF60" s="60">
        <v>0</v>
      </c>
      <c r="CG60" s="60">
        <v>0</v>
      </c>
      <c r="CH60" s="60">
        <v>0</v>
      </c>
      <c r="CI60" s="60">
        <v>0</v>
      </c>
      <c r="CJ60" s="60">
        <v>0</v>
      </c>
      <c r="CK60" s="60">
        <v>0</v>
      </c>
      <c r="CL60" s="60">
        <v>0</v>
      </c>
      <c r="CM60" s="60">
        <v>0</v>
      </c>
      <c r="CN60" s="60">
        <v>0</v>
      </c>
      <c r="CO60" s="60">
        <v>0</v>
      </c>
      <c r="CP60" s="60">
        <v>0</v>
      </c>
      <c r="CQ60" s="60">
        <v>0</v>
      </c>
      <c r="CR60" s="60">
        <v>0</v>
      </c>
      <c r="CS60" s="60">
        <v>0</v>
      </c>
      <c r="CT60" s="60">
        <v>0</v>
      </c>
      <c r="CU60" s="60">
        <v>0</v>
      </c>
    </row>
    <row r="61" spans="1:99" ht="12.75" customHeight="1">
      <c r="A61" s="43" t="s">
        <v>109</v>
      </c>
      <c r="B61" s="58">
        <v>3002</v>
      </c>
      <c r="C61" s="59" t="s">
        <v>378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0</v>
      </c>
      <c r="W61" s="60">
        <v>0</v>
      </c>
      <c r="X61" s="60">
        <v>0</v>
      </c>
      <c r="Y61" s="60">
        <v>0</v>
      </c>
      <c r="Z61" s="60">
        <v>0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0</v>
      </c>
      <c r="AH61" s="60">
        <v>0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0</v>
      </c>
      <c r="AO61" s="60">
        <v>0</v>
      </c>
      <c r="AP61" s="60">
        <v>0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v>0</v>
      </c>
      <c r="BH61" s="60"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v>0</v>
      </c>
      <c r="BS61" s="60"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v>0</v>
      </c>
      <c r="BY61" s="60">
        <v>0</v>
      </c>
      <c r="BZ61" s="60">
        <v>0</v>
      </c>
      <c r="CA61" s="60">
        <v>0</v>
      </c>
      <c r="CB61" s="60">
        <v>0</v>
      </c>
      <c r="CC61" s="60">
        <v>0</v>
      </c>
      <c r="CD61" s="60">
        <v>0</v>
      </c>
      <c r="CE61" s="60">
        <v>0</v>
      </c>
      <c r="CF61" s="60">
        <v>0</v>
      </c>
      <c r="CG61" s="60">
        <v>0</v>
      </c>
      <c r="CH61" s="60">
        <v>0</v>
      </c>
      <c r="CI61" s="60">
        <v>0</v>
      </c>
      <c r="CJ61" s="60">
        <v>0</v>
      </c>
      <c r="CK61" s="60">
        <v>0</v>
      </c>
      <c r="CL61" s="60">
        <v>0</v>
      </c>
      <c r="CM61" s="60">
        <v>0</v>
      </c>
      <c r="CN61" s="60">
        <v>0</v>
      </c>
      <c r="CO61" s="60">
        <v>0</v>
      </c>
      <c r="CP61" s="60">
        <v>0</v>
      </c>
      <c r="CQ61" s="60">
        <v>0</v>
      </c>
      <c r="CR61" s="60">
        <v>0</v>
      </c>
      <c r="CS61" s="60">
        <v>0</v>
      </c>
      <c r="CT61" s="60">
        <v>0</v>
      </c>
      <c r="CU61" s="60">
        <v>0</v>
      </c>
    </row>
    <row r="62" spans="1:99" ht="12.75" customHeight="1">
      <c r="A62" s="43" t="s">
        <v>111</v>
      </c>
      <c r="B62" s="58">
        <v>3003</v>
      </c>
      <c r="C62" s="59" t="s">
        <v>378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0</v>
      </c>
      <c r="W62" s="60">
        <v>0</v>
      </c>
      <c r="X62" s="60">
        <v>0</v>
      </c>
      <c r="Y62" s="60">
        <v>0</v>
      </c>
      <c r="Z62" s="60">
        <v>0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0</v>
      </c>
      <c r="AH62" s="60">
        <v>0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0</v>
      </c>
      <c r="CK62" s="60">
        <v>0</v>
      </c>
      <c r="CL62" s="60">
        <v>0</v>
      </c>
      <c r="CM62" s="60">
        <v>0</v>
      </c>
      <c r="CN62" s="60">
        <v>0</v>
      </c>
      <c r="CO62" s="60">
        <v>0</v>
      </c>
      <c r="CP62" s="60">
        <v>0</v>
      </c>
      <c r="CQ62" s="60">
        <v>0</v>
      </c>
      <c r="CR62" s="60">
        <v>0</v>
      </c>
      <c r="CS62" s="60">
        <v>0</v>
      </c>
      <c r="CT62" s="60">
        <v>0</v>
      </c>
      <c r="CU62" s="60">
        <v>0</v>
      </c>
    </row>
    <row r="63" spans="1:99" ht="12.75" customHeight="1">
      <c r="A63" s="43" t="s">
        <v>113</v>
      </c>
      <c r="B63" s="58">
        <v>3004</v>
      </c>
      <c r="C63" s="59" t="s">
        <v>378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0</v>
      </c>
      <c r="W63" s="60">
        <v>0</v>
      </c>
      <c r="X63" s="60">
        <v>0</v>
      </c>
      <c r="Y63" s="60">
        <v>0</v>
      </c>
      <c r="Z63" s="60">
        <v>0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0</v>
      </c>
      <c r="AH63" s="60">
        <v>0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0</v>
      </c>
      <c r="AO63" s="60">
        <v>0</v>
      </c>
      <c r="AP63" s="60">
        <v>0</v>
      </c>
      <c r="AQ63" s="60">
        <v>0</v>
      </c>
      <c r="AR63" s="60">
        <v>0</v>
      </c>
      <c r="AS63" s="60">
        <v>0</v>
      </c>
      <c r="AT63" s="60">
        <v>0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v>0</v>
      </c>
      <c r="BH63" s="60"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v>0</v>
      </c>
      <c r="BS63" s="60"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v>0</v>
      </c>
      <c r="BY63" s="60">
        <v>0</v>
      </c>
      <c r="BZ63" s="60">
        <v>0</v>
      </c>
      <c r="CA63" s="60">
        <v>0</v>
      </c>
      <c r="CB63" s="60">
        <v>0</v>
      </c>
      <c r="CC63" s="60">
        <v>0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  <c r="CM63" s="60">
        <v>0</v>
      </c>
      <c r="CN63" s="60">
        <v>0</v>
      </c>
      <c r="CO63" s="60">
        <v>0</v>
      </c>
      <c r="CP63" s="60">
        <v>0</v>
      </c>
      <c r="CQ63" s="60">
        <v>0</v>
      </c>
      <c r="CR63" s="60">
        <v>0</v>
      </c>
      <c r="CS63" s="60">
        <v>0</v>
      </c>
      <c r="CT63" s="60">
        <v>0</v>
      </c>
      <c r="CU63" s="60">
        <v>0</v>
      </c>
    </row>
    <row r="64" spans="1:99" ht="12.75" customHeight="1">
      <c r="A64" s="43" t="s">
        <v>115</v>
      </c>
      <c r="B64" s="58">
        <v>3005</v>
      </c>
      <c r="C64" s="59" t="s">
        <v>378</v>
      </c>
      <c r="D64" s="60">
        <v>0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0</v>
      </c>
      <c r="AO64" s="60">
        <v>0</v>
      </c>
      <c r="AP64" s="60">
        <v>0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  <c r="BC64" s="60">
        <v>0</v>
      </c>
      <c r="BD64" s="60">
        <v>0</v>
      </c>
      <c r="BE64" s="60">
        <v>0</v>
      </c>
      <c r="BF64" s="60">
        <v>0</v>
      </c>
      <c r="BG64" s="60">
        <v>0</v>
      </c>
      <c r="BH64" s="60">
        <v>0</v>
      </c>
      <c r="BI64" s="60">
        <v>0</v>
      </c>
      <c r="BJ64" s="60">
        <v>0</v>
      </c>
      <c r="BK64" s="60">
        <v>0</v>
      </c>
      <c r="BL64" s="60">
        <v>0</v>
      </c>
      <c r="BM64" s="60">
        <v>0</v>
      </c>
      <c r="BN64" s="60">
        <v>0</v>
      </c>
      <c r="BO64" s="60">
        <v>0</v>
      </c>
      <c r="BP64" s="60">
        <v>0</v>
      </c>
      <c r="BQ64" s="60">
        <v>0</v>
      </c>
      <c r="BR64" s="60">
        <v>0</v>
      </c>
      <c r="BS64" s="60">
        <v>0</v>
      </c>
      <c r="BT64" s="60">
        <v>0</v>
      </c>
      <c r="BU64" s="60">
        <v>0</v>
      </c>
      <c r="BV64" s="60">
        <v>0</v>
      </c>
      <c r="BW64" s="60">
        <v>0</v>
      </c>
      <c r="BX64" s="60">
        <v>0</v>
      </c>
      <c r="BY64" s="60">
        <v>0</v>
      </c>
      <c r="BZ64" s="60">
        <v>0</v>
      </c>
      <c r="CA64" s="60">
        <v>0</v>
      </c>
      <c r="CB64" s="60">
        <v>0</v>
      </c>
      <c r="CC64" s="60">
        <v>0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  <c r="CM64" s="60">
        <v>0</v>
      </c>
      <c r="CN64" s="60">
        <v>0</v>
      </c>
      <c r="CO64" s="60">
        <v>0</v>
      </c>
      <c r="CP64" s="60">
        <v>0</v>
      </c>
      <c r="CQ64" s="60">
        <v>0</v>
      </c>
      <c r="CR64" s="60">
        <v>0</v>
      </c>
      <c r="CS64" s="60">
        <v>0</v>
      </c>
      <c r="CT64" s="60">
        <v>0</v>
      </c>
      <c r="CU64" s="60">
        <v>0</v>
      </c>
    </row>
    <row r="65" spans="1:99" ht="12.75" customHeight="1">
      <c r="A65" s="43" t="s">
        <v>116</v>
      </c>
      <c r="B65" s="58">
        <v>3006</v>
      </c>
      <c r="C65" s="59" t="s">
        <v>378</v>
      </c>
      <c r="D65" s="60">
        <v>0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0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0</v>
      </c>
      <c r="CK65" s="60">
        <v>0</v>
      </c>
      <c r="CL65" s="60">
        <v>0</v>
      </c>
      <c r="CM65" s="60">
        <v>0</v>
      </c>
      <c r="CN65" s="60">
        <v>0</v>
      </c>
      <c r="CO65" s="60">
        <v>0</v>
      </c>
      <c r="CP65" s="60">
        <v>0</v>
      </c>
      <c r="CQ65" s="60">
        <v>0</v>
      </c>
      <c r="CR65" s="60">
        <v>0</v>
      </c>
      <c r="CS65" s="60">
        <v>0</v>
      </c>
      <c r="CT65" s="60">
        <v>0</v>
      </c>
      <c r="CU65" s="60">
        <v>0</v>
      </c>
    </row>
    <row r="66" spans="1:99" ht="12.75" customHeight="1">
      <c r="A66" s="43" t="s">
        <v>117</v>
      </c>
      <c r="B66" s="58">
        <v>3007</v>
      </c>
      <c r="C66" s="59" t="s">
        <v>378</v>
      </c>
      <c r="D66" s="60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v>0</v>
      </c>
      <c r="AG66" s="60">
        <v>0</v>
      </c>
      <c r="AH66" s="60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v>0</v>
      </c>
      <c r="BH66" s="60"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v>0</v>
      </c>
      <c r="BS66" s="60"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v>0</v>
      </c>
      <c r="BY66" s="60">
        <v>0</v>
      </c>
      <c r="BZ66" s="60">
        <v>0</v>
      </c>
      <c r="CA66" s="60">
        <v>0</v>
      </c>
      <c r="CB66" s="60">
        <v>0</v>
      </c>
      <c r="CC66" s="60">
        <v>0</v>
      </c>
      <c r="CD66" s="60">
        <v>0</v>
      </c>
      <c r="CE66" s="60">
        <v>0</v>
      </c>
      <c r="CF66" s="60">
        <v>0</v>
      </c>
      <c r="CG66" s="60">
        <v>0</v>
      </c>
      <c r="CH66" s="60">
        <v>0</v>
      </c>
      <c r="CI66" s="60">
        <v>0</v>
      </c>
      <c r="CJ66" s="60">
        <v>0</v>
      </c>
      <c r="CK66" s="60">
        <v>0</v>
      </c>
      <c r="CL66" s="60">
        <v>0</v>
      </c>
      <c r="CM66" s="60">
        <v>0</v>
      </c>
      <c r="CN66" s="60">
        <v>0</v>
      </c>
      <c r="CO66" s="60">
        <v>0</v>
      </c>
      <c r="CP66" s="60">
        <v>0</v>
      </c>
      <c r="CQ66" s="60">
        <v>0</v>
      </c>
      <c r="CR66" s="60">
        <v>0</v>
      </c>
      <c r="CS66" s="60">
        <v>0</v>
      </c>
      <c r="CT66" s="60">
        <v>0</v>
      </c>
      <c r="CU66" s="60">
        <v>0</v>
      </c>
    </row>
    <row r="67" spans="1:99" ht="12.75" customHeight="1">
      <c r="A67" s="43" t="s">
        <v>118</v>
      </c>
      <c r="B67" s="58">
        <v>3008</v>
      </c>
      <c r="C67" s="59" t="s">
        <v>378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0</v>
      </c>
      <c r="W67" s="60">
        <v>0</v>
      </c>
      <c r="X67" s="60">
        <v>0</v>
      </c>
      <c r="Y67" s="60">
        <v>0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v>0</v>
      </c>
      <c r="BH67" s="60"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v>0</v>
      </c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v>0</v>
      </c>
      <c r="BY67" s="60">
        <v>0</v>
      </c>
      <c r="BZ67" s="60">
        <v>0</v>
      </c>
      <c r="CA67" s="60">
        <v>0</v>
      </c>
      <c r="CB67" s="60">
        <v>0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0</v>
      </c>
      <c r="CL67" s="60">
        <v>0</v>
      </c>
      <c r="CM67" s="60">
        <v>0</v>
      </c>
      <c r="CN67" s="60">
        <v>0</v>
      </c>
      <c r="CO67" s="60">
        <v>0</v>
      </c>
      <c r="CP67" s="60">
        <v>0</v>
      </c>
      <c r="CQ67" s="60">
        <v>0</v>
      </c>
      <c r="CR67" s="60">
        <v>0</v>
      </c>
      <c r="CS67" s="60">
        <v>0</v>
      </c>
      <c r="CT67" s="60">
        <v>0</v>
      </c>
      <c r="CU67" s="60">
        <v>0</v>
      </c>
    </row>
    <row r="68" spans="1:99" ht="12.75" customHeight="1">
      <c r="A68" s="43" t="s">
        <v>119</v>
      </c>
      <c r="B68" s="58">
        <v>3009</v>
      </c>
      <c r="C68" s="59" t="s">
        <v>378</v>
      </c>
      <c r="D68" s="60">
        <v>0</v>
      </c>
      <c r="E68" s="60">
        <v>0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0</v>
      </c>
      <c r="W68" s="60">
        <v>0</v>
      </c>
      <c r="X68" s="60">
        <v>0</v>
      </c>
      <c r="Y68" s="60">
        <v>0</v>
      </c>
      <c r="Z68" s="60">
        <v>0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0</v>
      </c>
      <c r="AH68" s="60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0</v>
      </c>
      <c r="AP68" s="60">
        <v>0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v>0</v>
      </c>
      <c r="BH68" s="60"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v>0</v>
      </c>
      <c r="BS68" s="60"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v>0</v>
      </c>
      <c r="BY68" s="60">
        <v>0</v>
      </c>
      <c r="BZ68" s="60">
        <v>0</v>
      </c>
      <c r="CA68" s="60">
        <v>0</v>
      </c>
      <c r="CB68" s="60">
        <v>0</v>
      </c>
      <c r="CC68" s="60">
        <v>0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  <c r="CM68" s="60">
        <v>0</v>
      </c>
      <c r="CN68" s="60">
        <v>0</v>
      </c>
      <c r="CO68" s="60">
        <v>0</v>
      </c>
      <c r="CP68" s="60">
        <v>0</v>
      </c>
      <c r="CQ68" s="60">
        <v>0</v>
      </c>
      <c r="CR68" s="60">
        <v>0</v>
      </c>
      <c r="CS68" s="60">
        <v>0</v>
      </c>
      <c r="CT68" s="60">
        <v>0</v>
      </c>
      <c r="CU68" s="60">
        <v>0</v>
      </c>
    </row>
    <row r="69" spans="1:99" ht="12.75" customHeight="1">
      <c r="A69" s="43" t="s">
        <v>120</v>
      </c>
      <c r="B69" s="58">
        <v>3011</v>
      </c>
      <c r="C69" s="59" t="s">
        <v>378</v>
      </c>
      <c r="D69" s="60">
        <v>0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0</v>
      </c>
      <c r="W69" s="60">
        <v>0</v>
      </c>
      <c r="X69" s="60">
        <v>0</v>
      </c>
      <c r="Y69" s="60">
        <v>0</v>
      </c>
      <c r="Z69" s="60">
        <v>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0</v>
      </c>
      <c r="AP69" s="60">
        <v>0</v>
      </c>
      <c r="AQ69" s="60">
        <v>0</v>
      </c>
      <c r="AR69" s="60">
        <v>0</v>
      </c>
      <c r="AS69" s="60">
        <v>0</v>
      </c>
      <c r="AT69" s="60">
        <v>0</v>
      </c>
      <c r="AU69" s="60">
        <v>0</v>
      </c>
      <c r="AV69" s="60">
        <v>0</v>
      </c>
      <c r="AW69" s="60">
        <v>0</v>
      </c>
      <c r="AX69" s="60">
        <v>0</v>
      </c>
      <c r="AY69" s="60">
        <v>0</v>
      </c>
      <c r="AZ69" s="60">
        <v>0</v>
      </c>
      <c r="BA69" s="60">
        <v>0</v>
      </c>
      <c r="BB69" s="60">
        <v>0</v>
      </c>
      <c r="BC69" s="60">
        <v>0</v>
      </c>
      <c r="BD69" s="60">
        <v>0</v>
      </c>
      <c r="BE69" s="60">
        <v>0</v>
      </c>
      <c r="BF69" s="60">
        <v>0</v>
      </c>
      <c r="BG69" s="60">
        <v>0</v>
      </c>
      <c r="BH69" s="60">
        <v>0</v>
      </c>
      <c r="BI69" s="60">
        <v>0</v>
      </c>
      <c r="BJ69" s="60">
        <v>0</v>
      </c>
      <c r="BK69" s="60">
        <v>0</v>
      </c>
      <c r="BL69" s="60">
        <v>0</v>
      </c>
      <c r="BM69" s="60">
        <v>0</v>
      </c>
      <c r="BN69" s="60">
        <v>0</v>
      </c>
      <c r="BO69" s="60">
        <v>0</v>
      </c>
      <c r="BP69" s="60">
        <v>0</v>
      </c>
      <c r="BQ69" s="60">
        <v>0</v>
      </c>
      <c r="BR69" s="60">
        <v>0</v>
      </c>
      <c r="BS69" s="60">
        <v>0</v>
      </c>
      <c r="BT69" s="60">
        <v>0</v>
      </c>
      <c r="BU69" s="60">
        <v>0</v>
      </c>
      <c r="BV69" s="60">
        <v>0</v>
      </c>
      <c r="BW69" s="60">
        <v>0</v>
      </c>
      <c r="BX69" s="60">
        <v>0</v>
      </c>
      <c r="BY69" s="60">
        <v>0</v>
      </c>
      <c r="BZ69" s="60">
        <v>0</v>
      </c>
      <c r="CA69" s="60">
        <v>0</v>
      </c>
      <c r="CB69" s="60">
        <v>0</v>
      </c>
      <c r="CC69" s="60">
        <v>0</v>
      </c>
      <c r="CD69" s="60">
        <v>0</v>
      </c>
      <c r="CE69" s="60">
        <v>0</v>
      </c>
      <c r="CF69" s="60">
        <v>0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  <c r="CM69" s="60">
        <v>0</v>
      </c>
      <c r="CN69" s="60">
        <v>0</v>
      </c>
      <c r="CO69" s="60">
        <v>0</v>
      </c>
      <c r="CP69" s="60">
        <v>0</v>
      </c>
      <c r="CQ69" s="60">
        <v>0</v>
      </c>
      <c r="CR69" s="60">
        <v>0</v>
      </c>
      <c r="CS69" s="60">
        <v>0</v>
      </c>
      <c r="CT69" s="60">
        <v>0</v>
      </c>
      <c r="CU69" s="60">
        <v>0</v>
      </c>
    </row>
    <row r="70" spans="1:99" ht="12.75" customHeight="1">
      <c r="A70" s="43" t="s">
        <v>121</v>
      </c>
      <c r="B70" s="58">
        <v>3012</v>
      </c>
      <c r="C70" s="59" t="s">
        <v>378</v>
      </c>
      <c r="D70" s="60">
        <v>0</v>
      </c>
      <c r="E70" s="60">
        <v>0</v>
      </c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0</v>
      </c>
      <c r="W70" s="60">
        <v>0</v>
      </c>
      <c r="X70" s="60">
        <v>0</v>
      </c>
      <c r="Y70" s="60">
        <v>0</v>
      </c>
      <c r="Z70" s="60">
        <v>0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0</v>
      </c>
      <c r="AO70" s="60">
        <v>0</v>
      </c>
      <c r="AP70" s="60">
        <v>0</v>
      </c>
      <c r="AQ70" s="60">
        <v>0</v>
      </c>
      <c r="AR70" s="60">
        <v>0</v>
      </c>
      <c r="AS70" s="60">
        <v>0</v>
      </c>
      <c r="AT70" s="60">
        <v>0</v>
      </c>
      <c r="AU70" s="60">
        <v>0</v>
      </c>
      <c r="AV70" s="60">
        <v>0</v>
      </c>
      <c r="AW70" s="60">
        <v>0</v>
      </c>
      <c r="AX70" s="60">
        <v>0</v>
      </c>
      <c r="AY70" s="60">
        <v>0</v>
      </c>
      <c r="AZ70" s="60">
        <v>0</v>
      </c>
      <c r="BA70" s="60">
        <v>0</v>
      </c>
      <c r="BB70" s="60">
        <v>0</v>
      </c>
      <c r="BC70" s="60">
        <v>0</v>
      </c>
      <c r="BD70" s="60">
        <v>0</v>
      </c>
      <c r="BE70" s="60">
        <v>0</v>
      </c>
      <c r="BF70" s="60">
        <v>0</v>
      </c>
      <c r="BG70" s="60">
        <v>0</v>
      </c>
      <c r="BH70" s="60">
        <v>0</v>
      </c>
      <c r="BI70" s="60">
        <v>0</v>
      </c>
      <c r="BJ70" s="60">
        <v>0</v>
      </c>
      <c r="BK70" s="60">
        <v>0</v>
      </c>
      <c r="BL70" s="60">
        <v>0</v>
      </c>
      <c r="BM70" s="60">
        <v>0</v>
      </c>
      <c r="BN70" s="60">
        <v>0</v>
      </c>
      <c r="BO70" s="60">
        <v>0</v>
      </c>
      <c r="BP70" s="60">
        <v>0</v>
      </c>
      <c r="BQ70" s="60">
        <v>0</v>
      </c>
      <c r="BR70" s="60">
        <v>0</v>
      </c>
      <c r="BS70" s="60">
        <v>0</v>
      </c>
      <c r="BT70" s="60">
        <v>0</v>
      </c>
      <c r="BU70" s="60">
        <v>0</v>
      </c>
      <c r="BV70" s="60">
        <v>0</v>
      </c>
      <c r="BW70" s="60">
        <v>0</v>
      </c>
      <c r="BX70" s="60">
        <v>0</v>
      </c>
      <c r="BY70" s="60">
        <v>0</v>
      </c>
      <c r="BZ70" s="60">
        <v>0</v>
      </c>
      <c r="CA70" s="60">
        <v>0</v>
      </c>
      <c r="CB70" s="60">
        <v>0</v>
      </c>
      <c r="CC70" s="60">
        <v>0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  <c r="CM70" s="60">
        <v>0</v>
      </c>
      <c r="CN70" s="60">
        <v>0</v>
      </c>
      <c r="CO70" s="60">
        <v>0</v>
      </c>
      <c r="CP70" s="60">
        <v>0</v>
      </c>
      <c r="CQ70" s="60">
        <v>0</v>
      </c>
      <c r="CR70" s="60">
        <v>0</v>
      </c>
      <c r="CS70" s="60">
        <v>0</v>
      </c>
      <c r="CT70" s="60">
        <v>0</v>
      </c>
      <c r="CU70" s="60">
        <v>0</v>
      </c>
    </row>
    <row r="71" spans="1:99" ht="12.75" customHeight="1">
      <c r="A71" s="43" t="s">
        <v>122</v>
      </c>
      <c r="B71" s="58">
        <v>3016</v>
      </c>
      <c r="C71" s="59" t="s">
        <v>378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0</v>
      </c>
      <c r="AO71" s="60">
        <v>0</v>
      </c>
      <c r="AP71" s="60">
        <v>0</v>
      </c>
      <c r="AQ71" s="60">
        <v>0</v>
      </c>
      <c r="AR71" s="60">
        <v>0</v>
      </c>
      <c r="AS71" s="60">
        <v>0</v>
      </c>
      <c r="AT71" s="60">
        <v>0</v>
      </c>
      <c r="AU71" s="60">
        <v>0</v>
      </c>
      <c r="AV71" s="60">
        <v>0</v>
      </c>
      <c r="AW71" s="60">
        <v>0</v>
      </c>
      <c r="AX71" s="60">
        <v>0</v>
      </c>
      <c r="AY71" s="60">
        <v>0</v>
      </c>
      <c r="AZ71" s="60">
        <v>0</v>
      </c>
      <c r="BA71" s="60">
        <v>0</v>
      </c>
      <c r="BB71" s="60">
        <v>0</v>
      </c>
      <c r="BC71" s="60">
        <v>0</v>
      </c>
      <c r="BD71" s="60">
        <v>0</v>
      </c>
      <c r="BE71" s="60">
        <v>0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0">
        <v>0</v>
      </c>
      <c r="BL71" s="60">
        <v>0</v>
      </c>
      <c r="BM71" s="60">
        <v>0</v>
      </c>
      <c r="BN71" s="60">
        <v>0</v>
      </c>
      <c r="BO71" s="60">
        <v>0</v>
      </c>
      <c r="BP71" s="60">
        <v>0</v>
      </c>
      <c r="BQ71" s="60">
        <v>0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0">
        <v>0</v>
      </c>
      <c r="CA71" s="60">
        <v>0</v>
      </c>
      <c r="CB71" s="60">
        <v>0</v>
      </c>
      <c r="CC71" s="60">
        <v>0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  <c r="CM71" s="60">
        <v>0</v>
      </c>
      <c r="CN71" s="60">
        <v>0</v>
      </c>
      <c r="CO71" s="60">
        <v>0</v>
      </c>
      <c r="CP71" s="60">
        <v>0</v>
      </c>
      <c r="CQ71" s="60">
        <v>0</v>
      </c>
      <c r="CR71" s="60">
        <v>0</v>
      </c>
      <c r="CS71" s="60">
        <v>0</v>
      </c>
      <c r="CT71" s="60">
        <v>0</v>
      </c>
      <c r="CU71" s="60">
        <v>0</v>
      </c>
    </row>
    <row r="72" spans="1:99" ht="12.75" customHeight="1">
      <c r="A72" s="43" t="s">
        <v>123</v>
      </c>
      <c r="B72" s="58">
        <v>3017</v>
      </c>
      <c r="C72" s="59" t="s">
        <v>378</v>
      </c>
      <c r="D72" s="60">
        <v>0</v>
      </c>
      <c r="E72" s="60">
        <v>0</v>
      </c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0</v>
      </c>
      <c r="W72" s="60">
        <v>0</v>
      </c>
      <c r="X72" s="60">
        <v>0</v>
      </c>
      <c r="Y72" s="60">
        <v>0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0</v>
      </c>
      <c r="AO72" s="60">
        <v>0</v>
      </c>
      <c r="AP72" s="60">
        <v>0</v>
      </c>
      <c r="AQ72" s="60">
        <v>0</v>
      </c>
      <c r="AR72" s="60">
        <v>0</v>
      </c>
      <c r="AS72" s="60">
        <v>0</v>
      </c>
      <c r="AT72" s="60">
        <v>0</v>
      </c>
      <c r="AU72" s="60">
        <v>0</v>
      </c>
      <c r="AV72" s="60">
        <v>0</v>
      </c>
      <c r="AW72" s="60">
        <v>0</v>
      </c>
      <c r="AX72" s="60">
        <v>0</v>
      </c>
      <c r="AY72" s="60">
        <v>0</v>
      </c>
      <c r="AZ72" s="60">
        <v>0</v>
      </c>
      <c r="BA72" s="60">
        <v>0</v>
      </c>
      <c r="BB72" s="60">
        <v>0</v>
      </c>
      <c r="BC72" s="60">
        <v>0</v>
      </c>
      <c r="BD72" s="60">
        <v>0</v>
      </c>
      <c r="BE72" s="60">
        <v>0</v>
      </c>
      <c r="BF72" s="60">
        <v>0</v>
      </c>
      <c r="BG72" s="60">
        <v>0</v>
      </c>
      <c r="BH72" s="60">
        <v>0</v>
      </c>
      <c r="BI72" s="60">
        <v>0</v>
      </c>
      <c r="BJ72" s="60">
        <v>0</v>
      </c>
      <c r="BK72" s="60">
        <v>0</v>
      </c>
      <c r="BL72" s="60">
        <v>0</v>
      </c>
      <c r="BM72" s="60">
        <v>0</v>
      </c>
      <c r="BN72" s="60">
        <v>0</v>
      </c>
      <c r="BO72" s="60">
        <v>0</v>
      </c>
      <c r="BP72" s="60">
        <v>0</v>
      </c>
      <c r="BQ72" s="60">
        <v>0</v>
      </c>
      <c r="BR72" s="60">
        <v>0</v>
      </c>
      <c r="BS72" s="60">
        <v>0</v>
      </c>
      <c r="BT72" s="60">
        <v>0</v>
      </c>
      <c r="BU72" s="60">
        <v>0</v>
      </c>
      <c r="BV72" s="60">
        <v>0</v>
      </c>
      <c r="BW72" s="60">
        <v>0</v>
      </c>
      <c r="BX72" s="60">
        <v>0</v>
      </c>
      <c r="BY72" s="60">
        <v>0</v>
      </c>
      <c r="BZ72" s="60">
        <v>0</v>
      </c>
      <c r="CA72" s="60">
        <v>0</v>
      </c>
      <c r="CB72" s="60">
        <v>0</v>
      </c>
      <c r="CC72" s="60">
        <v>0</v>
      </c>
      <c r="CD72" s="60">
        <v>0</v>
      </c>
      <c r="CE72" s="60">
        <v>0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  <c r="CM72" s="60">
        <v>0</v>
      </c>
      <c r="CN72" s="60">
        <v>0</v>
      </c>
      <c r="CO72" s="60">
        <v>0</v>
      </c>
      <c r="CP72" s="60">
        <v>0</v>
      </c>
      <c r="CQ72" s="60">
        <v>0</v>
      </c>
      <c r="CR72" s="60">
        <v>0</v>
      </c>
      <c r="CS72" s="60">
        <v>0</v>
      </c>
      <c r="CT72" s="60">
        <v>0</v>
      </c>
      <c r="CU72" s="60">
        <v>0</v>
      </c>
    </row>
    <row r="73" spans="1:99" ht="12.75" customHeight="1">
      <c r="A73" s="43" t="s">
        <v>124</v>
      </c>
      <c r="B73" s="58">
        <v>3018</v>
      </c>
      <c r="C73" s="59" t="s">
        <v>378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0</v>
      </c>
      <c r="W73" s="60">
        <v>0</v>
      </c>
      <c r="X73" s="60">
        <v>0</v>
      </c>
      <c r="Y73" s="60">
        <v>0</v>
      </c>
      <c r="Z73" s="60">
        <v>0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0</v>
      </c>
      <c r="AH73" s="60">
        <v>0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0</v>
      </c>
      <c r="AO73" s="60">
        <v>0</v>
      </c>
      <c r="AP73" s="60">
        <v>0</v>
      </c>
      <c r="AQ73" s="60">
        <v>0</v>
      </c>
      <c r="AR73" s="60">
        <v>0</v>
      </c>
      <c r="AS73" s="60">
        <v>0</v>
      </c>
      <c r="AT73" s="60">
        <v>0</v>
      </c>
      <c r="AU73" s="60">
        <v>0</v>
      </c>
      <c r="AV73" s="60">
        <v>0</v>
      </c>
      <c r="AW73" s="60">
        <v>0</v>
      </c>
      <c r="AX73" s="60">
        <v>0</v>
      </c>
      <c r="AY73" s="60">
        <v>0</v>
      </c>
      <c r="AZ73" s="60">
        <v>0</v>
      </c>
      <c r="BA73" s="60">
        <v>0</v>
      </c>
      <c r="BB73" s="60">
        <v>0</v>
      </c>
      <c r="BC73" s="60">
        <v>0</v>
      </c>
      <c r="BD73" s="60">
        <v>0</v>
      </c>
      <c r="BE73" s="60">
        <v>0</v>
      </c>
      <c r="BF73" s="60">
        <v>0</v>
      </c>
      <c r="BG73" s="60">
        <v>0</v>
      </c>
      <c r="BH73" s="60">
        <v>0</v>
      </c>
      <c r="BI73" s="60">
        <v>0</v>
      </c>
      <c r="BJ73" s="60">
        <v>0</v>
      </c>
      <c r="BK73" s="60">
        <v>0</v>
      </c>
      <c r="BL73" s="60">
        <v>0</v>
      </c>
      <c r="BM73" s="60">
        <v>0</v>
      </c>
      <c r="BN73" s="60">
        <v>0</v>
      </c>
      <c r="BO73" s="60">
        <v>0</v>
      </c>
      <c r="BP73" s="60">
        <v>0</v>
      </c>
      <c r="BQ73" s="60">
        <v>0</v>
      </c>
      <c r="BR73" s="60">
        <v>0</v>
      </c>
      <c r="BS73" s="60">
        <v>0</v>
      </c>
      <c r="BT73" s="60">
        <v>0</v>
      </c>
      <c r="BU73" s="60">
        <v>0</v>
      </c>
      <c r="BV73" s="60">
        <v>0</v>
      </c>
      <c r="BW73" s="60">
        <v>0</v>
      </c>
      <c r="BX73" s="60">
        <v>0</v>
      </c>
      <c r="BY73" s="60">
        <v>0</v>
      </c>
      <c r="BZ73" s="60">
        <v>0</v>
      </c>
      <c r="CA73" s="60">
        <v>0</v>
      </c>
      <c r="CB73" s="60">
        <v>0</v>
      </c>
      <c r="CC73" s="60">
        <v>0</v>
      </c>
      <c r="CD73" s="60">
        <v>0</v>
      </c>
      <c r="CE73" s="60">
        <v>0</v>
      </c>
      <c r="CF73" s="60">
        <v>0</v>
      </c>
      <c r="CG73" s="60">
        <v>0</v>
      </c>
      <c r="CH73" s="60">
        <v>0</v>
      </c>
      <c r="CI73" s="60">
        <v>0</v>
      </c>
      <c r="CJ73" s="60">
        <v>0</v>
      </c>
      <c r="CK73" s="60">
        <v>0</v>
      </c>
      <c r="CL73" s="60">
        <v>0</v>
      </c>
      <c r="CM73" s="60">
        <v>0</v>
      </c>
      <c r="CN73" s="60">
        <v>0</v>
      </c>
      <c r="CO73" s="60">
        <v>0</v>
      </c>
      <c r="CP73" s="60">
        <v>0</v>
      </c>
      <c r="CQ73" s="60">
        <v>0</v>
      </c>
      <c r="CR73" s="60">
        <v>0</v>
      </c>
      <c r="CS73" s="60">
        <v>0</v>
      </c>
      <c r="CT73" s="60">
        <v>0</v>
      </c>
      <c r="CU73" s="60">
        <v>0</v>
      </c>
    </row>
    <row r="74" spans="1:99" ht="13.5" customHeight="1">
      <c r="A74" s="43" t="s">
        <v>125</v>
      </c>
      <c r="B74" s="58">
        <v>4002</v>
      </c>
      <c r="C74" s="59" t="s">
        <v>379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0</v>
      </c>
      <c r="AP74" s="60">
        <v>0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60">
        <v>0</v>
      </c>
      <c r="BA74" s="60">
        <v>0</v>
      </c>
      <c r="BB74" s="60">
        <v>0</v>
      </c>
      <c r="BC74" s="60">
        <v>0</v>
      </c>
      <c r="BD74" s="60">
        <v>0</v>
      </c>
      <c r="BE74" s="60">
        <v>0</v>
      </c>
      <c r="BF74" s="60">
        <v>0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0</v>
      </c>
      <c r="BR74" s="60">
        <v>0</v>
      </c>
      <c r="BS74" s="60">
        <v>0</v>
      </c>
      <c r="BT74" s="60">
        <v>0</v>
      </c>
      <c r="BU74" s="60">
        <v>0</v>
      </c>
      <c r="BV74" s="60">
        <v>0</v>
      </c>
      <c r="BW74" s="60">
        <v>0</v>
      </c>
      <c r="BX74" s="60">
        <v>0</v>
      </c>
      <c r="BY74" s="60">
        <v>0</v>
      </c>
      <c r="BZ74" s="60">
        <v>0</v>
      </c>
      <c r="CA74" s="60">
        <v>0</v>
      </c>
      <c r="CB74" s="60">
        <v>0</v>
      </c>
      <c r="CC74" s="60">
        <v>0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  <c r="CM74" s="60">
        <v>0</v>
      </c>
      <c r="CN74" s="60">
        <v>0</v>
      </c>
      <c r="CO74" s="60">
        <v>0</v>
      </c>
      <c r="CP74" s="60">
        <v>0</v>
      </c>
      <c r="CQ74" s="60">
        <v>0</v>
      </c>
      <c r="CR74" s="60">
        <v>0</v>
      </c>
      <c r="CS74" s="60">
        <v>0</v>
      </c>
      <c r="CT74" s="60">
        <v>0</v>
      </c>
      <c r="CU74" s="60">
        <v>0</v>
      </c>
    </row>
    <row r="75" spans="1:99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  <c r="CM75" s="60">
        <v>0</v>
      </c>
      <c r="CN75" s="60">
        <v>0</v>
      </c>
      <c r="CO75" s="60">
        <v>0</v>
      </c>
      <c r="CP75" s="60">
        <v>0</v>
      </c>
      <c r="CQ75" s="60">
        <v>0</v>
      </c>
      <c r="CR75" s="60">
        <v>0</v>
      </c>
      <c r="CS75" s="60">
        <v>0</v>
      </c>
      <c r="CT75" s="60">
        <v>0</v>
      </c>
      <c r="CU75" s="60">
        <v>0</v>
      </c>
    </row>
    <row r="76" spans="1:99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  <c r="CM76" s="60">
        <v>0</v>
      </c>
      <c r="CN76" s="60">
        <v>0</v>
      </c>
      <c r="CO76" s="60">
        <v>0</v>
      </c>
      <c r="CP76" s="60">
        <v>0</v>
      </c>
      <c r="CQ76" s="60">
        <v>0</v>
      </c>
      <c r="CR76" s="60">
        <v>0</v>
      </c>
      <c r="CS76" s="60">
        <v>0</v>
      </c>
      <c r="CT76" s="60">
        <v>0</v>
      </c>
      <c r="CU76" s="60">
        <v>0</v>
      </c>
    </row>
    <row r="77" spans="1:99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  <c r="CM77" s="60">
        <v>0</v>
      </c>
      <c r="CN77" s="60">
        <v>0</v>
      </c>
      <c r="CO77" s="60">
        <v>0</v>
      </c>
      <c r="CP77" s="60">
        <v>0</v>
      </c>
      <c r="CQ77" s="60">
        <v>0</v>
      </c>
      <c r="CR77" s="60">
        <v>0</v>
      </c>
      <c r="CS77" s="60">
        <v>0</v>
      </c>
      <c r="CT77" s="60">
        <v>0</v>
      </c>
      <c r="CU77" s="60">
        <v>0</v>
      </c>
    </row>
    <row r="78" spans="1:99" ht="12.75" customHeight="1">
      <c r="A78" s="45" t="s">
        <v>129</v>
      </c>
      <c r="B78" s="62">
        <v>9000</v>
      </c>
      <c r="C78" s="59" t="s">
        <v>380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  <c r="AP78" s="63">
        <v>0</v>
      </c>
      <c r="AQ78" s="63">
        <v>0</v>
      </c>
      <c r="AR78" s="63">
        <v>0</v>
      </c>
      <c r="AS78" s="63">
        <v>0</v>
      </c>
      <c r="AT78" s="63">
        <v>0</v>
      </c>
      <c r="AU78" s="63">
        <v>0</v>
      </c>
      <c r="AV78" s="63">
        <v>0</v>
      </c>
      <c r="AW78" s="63">
        <v>0</v>
      </c>
      <c r="AX78" s="63">
        <v>0</v>
      </c>
      <c r="AY78" s="63">
        <v>0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0</v>
      </c>
      <c r="BK78" s="63">
        <v>0</v>
      </c>
      <c r="BL78" s="63">
        <v>0</v>
      </c>
      <c r="BM78" s="63">
        <v>0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0</v>
      </c>
      <c r="BT78" s="63">
        <v>0</v>
      </c>
      <c r="BU78" s="63">
        <v>0</v>
      </c>
      <c r="BV78" s="63">
        <v>0</v>
      </c>
      <c r="BW78" s="63">
        <v>0</v>
      </c>
      <c r="BX78" s="63">
        <v>0</v>
      </c>
      <c r="BY78" s="63">
        <v>0</v>
      </c>
      <c r="BZ78" s="63">
        <v>0</v>
      </c>
      <c r="CA78" s="63">
        <v>0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0</v>
      </c>
      <c r="CJ78" s="63">
        <v>0</v>
      </c>
      <c r="CK78" s="63">
        <v>0</v>
      </c>
      <c r="CL78" s="63">
        <v>0</v>
      </c>
      <c r="CM78" s="63">
        <v>0</v>
      </c>
      <c r="CN78" s="63">
        <v>0</v>
      </c>
      <c r="CO78" s="63">
        <v>0</v>
      </c>
      <c r="CP78" s="63">
        <v>0</v>
      </c>
      <c r="CQ78" s="63">
        <v>0</v>
      </c>
      <c r="CR78" s="63">
        <v>0</v>
      </c>
      <c r="CS78" s="63">
        <v>0</v>
      </c>
      <c r="CT78" s="63">
        <v>0</v>
      </c>
      <c r="CU78" s="63">
        <v>0</v>
      </c>
    </row>
    <row r="79" spans="1:99" ht="12.75" customHeight="1">
      <c r="A79" s="45" t="s">
        <v>130</v>
      </c>
      <c r="B79" s="62">
        <v>9001</v>
      </c>
      <c r="C79" s="59" t="s">
        <v>381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0</v>
      </c>
      <c r="AO79" s="63">
        <v>0</v>
      </c>
      <c r="AP79" s="63">
        <v>0</v>
      </c>
      <c r="AQ79" s="63">
        <v>0</v>
      </c>
      <c r="AR79" s="63">
        <v>0</v>
      </c>
      <c r="AS79" s="63">
        <v>0</v>
      </c>
      <c r="AT79" s="63">
        <v>0</v>
      </c>
      <c r="AU79" s="63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3">
        <v>0</v>
      </c>
      <c r="BH79" s="63">
        <v>0</v>
      </c>
      <c r="BI79" s="63">
        <v>0</v>
      </c>
      <c r="BJ79" s="63">
        <v>0</v>
      </c>
      <c r="BK79" s="63">
        <v>0</v>
      </c>
      <c r="BL79" s="63">
        <v>0</v>
      </c>
      <c r="BM79" s="63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3">
        <v>0</v>
      </c>
      <c r="BX79" s="63">
        <v>0</v>
      </c>
      <c r="BY79" s="63">
        <v>0</v>
      </c>
      <c r="BZ79" s="63">
        <v>0</v>
      </c>
      <c r="CA79" s="63">
        <v>0</v>
      </c>
      <c r="CB79" s="63">
        <v>0</v>
      </c>
      <c r="CC79" s="63">
        <v>0</v>
      </c>
      <c r="CD79" s="63">
        <v>0</v>
      </c>
      <c r="CE79" s="63">
        <v>0</v>
      </c>
      <c r="CF79" s="63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  <c r="CM79" s="63">
        <v>0</v>
      </c>
      <c r="CN79" s="63">
        <v>0</v>
      </c>
      <c r="CO79" s="63">
        <v>0</v>
      </c>
      <c r="CP79" s="63">
        <v>0</v>
      </c>
      <c r="CQ79" s="63">
        <v>0</v>
      </c>
      <c r="CR79" s="63">
        <v>0</v>
      </c>
      <c r="CS79" s="63">
        <v>0</v>
      </c>
      <c r="CT79" s="63">
        <v>0</v>
      </c>
      <c r="CU79" s="63">
        <v>0</v>
      </c>
    </row>
    <row r="80" spans="1:99" ht="12.75" customHeight="1">
      <c r="A80" s="45" t="s">
        <v>132</v>
      </c>
      <c r="B80" s="62">
        <v>9002</v>
      </c>
      <c r="C80" s="59" t="s">
        <v>382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63">
        <v>0</v>
      </c>
      <c r="AM80" s="63">
        <v>0</v>
      </c>
      <c r="AN80" s="63">
        <v>0</v>
      </c>
      <c r="AO80" s="63">
        <v>0</v>
      </c>
      <c r="AP80" s="63">
        <v>0</v>
      </c>
      <c r="AQ80" s="63">
        <v>0</v>
      </c>
      <c r="AR80" s="63">
        <v>0</v>
      </c>
      <c r="AS80" s="63">
        <v>0</v>
      </c>
      <c r="AT80" s="63">
        <v>0</v>
      </c>
      <c r="AU80" s="63">
        <v>0</v>
      </c>
      <c r="AV80" s="63">
        <v>0</v>
      </c>
      <c r="AW80" s="63">
        <v>0</v>
      </c>
      <c r="AX80" s="63">
        <v>0</v>
      </c>
      <c r="AY80" s="63">
        <v>0</v>
      </c>
      <c r="AZ80" s="63">
        <v>0</v>
      </c>
      <c r="BA80" s="63">
        <v>0</v>
      </c>
      <c r="BB80" s="63">
        <v>0</v>
      </c>
      <c r="BC80" s="63">
        <v>0</v>
      </c>
      <c r="BD80" s="63">
        <v>0</v>
      </c>
      <c r="BE80" s="63">
        <v>0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0</v>
      </c>
      <c r="BR80" s="63">
        <v>0</v>
      </c>
      <c r="BS80" s="63">
        <v>0</v>
      </c>
      <c r="BT80" s="63">
        <v>0</v>
      </c>
      <c r="BU80" s="63">
        <v>0</v>
      </c>
      <c r="BV80" s="63">
        <v>0</v>
      </c>
      <c r="BW80" s="63">
        <v>0</v>
      </c>
      <c r="BX80" s="63">
        <v>0</v>
      </c>
      <c r="BY80" s="63">
        <v>0</v>
      </c>
      <c r="BZ80" s="63">
        <v>0</v>
      </c>
      <c r="CA80" s="63">
        <v>0</v>
      </c>
      <c r="CB80" s="63">
        <v>0</v>
      </c>
      <c r="CC80" s="63">
        <v>0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0</v>
      </c>
      <c r="CM80" s="63">
        <v>0</v>
      </c>
      <c r="CN80" s="63">
        <v>0</v>
      </c>
      <c r="CO80" s="63">
        <v>0</v>
      </c>
      <c r="CP80" s="63">
        <v>0</v>
      </c>
      <c r="CQ80" s="63">
        <v>0</v>
      </c>
      <c r="CR80" s="63">
        <v>0</v>
      </c>
      <c r="CS80" s="63">
        <v>0</v>
      </c>
      <c r="CT80" s="63">
        <v>0</v>
      </c>
      <c r="CU80" s="63">
        <v>0</v>
      </c>
    </row>
    <row r="81" spans="1:99" ht="12.75" customHeight="1">
      <c r="A81" s="45" t="s">
        <v>134</v>
      </c>
      <c r="B81" s="62">
        <v>9003</v>
      </c>
      <c r="C81" s="59" t="s">
        <v>383</v>
      </c>
      <c r="D81" s="63">
        <v>0</v>
      </c>
      <c r="E81" s="63">
        <v>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0</v>
      </c>
      <c r="AT81" s="63">
        <v>0</v>
      </c>
      <c r="AU81" s="63">
        <v>0</v>
      </c>
      <c r="AV81" s="63">
        <v>0</v>
      </c>
      <c r="AW81" s="63">
        <v>0</v>
      </c>
      <c r="AX81" s="63">
        <v>0</v>
      </c>
      <c r="AY81" s="63">
        <v>0</v>
      </c>
      <c r="AZ81" s="63">
        <v>0</v>
      </c>
      <c r="BA81" s="63">
        <v>0</v>
      </c>
      <c r="BB81" s="63">
        <v>0</v>
      </c>
      <c r="BC81" s="63">
        <v>0</v>
      </c>
      <c r="BD81" s="63">
        <v>0</v>
      </c>
      <c r="BE81" s="63">
        <v>0</v>
      </c>
      <c r="BF81" s="63">
        <v>0</v>
      </c>
      <c r="BG81" s="63">
        <v>0</v>
      </c>
      <c r="BH81" s="63">
        <v>0</v>
      </c>
      <c r="BI81" s="63">
        <v>0</v>
      </c>
      <c r="BJ81" s="63">
        <v>0</v>
      </c>
      <c r="BK81" s="63">
        <v>0</v>
      </c>
      <c r="BL81" s="63">
        <v>0</v>
      </c>
      <c r="BM81" s="63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0</v>
      </c>
      <c r="BT81" s="63">
        <v>0</v>
      </c>
      <c r="BU81" s="63">
        <v>0</v>
      </c>
      <c r="BV81" s="63">
        <v>0</v>
      </c>
      <c r="BW81" s="63">
        <v>0</v>
      </c>
      <c r="BX81" s="63">
        <v>0</v>
      </c>
      <c r="BY81" s="63">
        <v>0</v>
      </c>
      <c r="BZ81" s="63">
        <v>0</v>
      </c>
      <c r="CA81" s="63">
        <v>0</v>
      </c>
      <c r="CB81" s="63">
        <v>0</v>
      </c>
      <c r="CC81" s="63">
        <v>0</v>
      </c>
      <c r="CD81" s="63">
        <v>0</v>
      </c>
      <c r="CE81" s="63">
        <v>0</v>
      </c>
      <c r="CF81" s="63">
        <v>0</v>
      </c>
      <c r="CG81" s="63">
        <v>0</v>
      </c>
      <c r="CH81" s="63">
        <v>0</v>
      </c>
      <c r="CI81" s="63">
        <v>0</v>
      </c>
      <c r="CJ81" s="63">
        <v>0</v>
      </c>
      <c r="CK81" s="63">
        <v>0</v>
      </c>
      <c r="CL81" s="63">
        <v>0</v>
      </c>
      <c r="CM81" s="63">
        <v>0</v>
      </c>
      <c r="CN81" s="63">
        <v>0</v>
      </c>
      <c r="CO81" s="63">
        <v>0</v>
      </c>
      <c r="CP81" s="63">
        <v>0</v>
      </c>
      <c r="CQ81" s="63">
        <v>0</v>
      </c>
      <c r="CR81" s="63">
        <v>0</v>
      </c>
      <c r="CS81" s="63">
        <v>0</v>
      </c>
      <c r="CT81" s="63">
        <v>0</v>
      </c>
      <c r="CU81" s="63">
        <v>0</v>
      </c>
    </row>
    <row r="82" spans="1:99" ht="12.75" customHeight="1">
      <c r="A82" s="46" t="s">
        <v>136</v>
      </c>
      <c r="B82" s="64"/>
      <c r="C82" s="59" t="s">
        <v>384</v>
      </c>
      <c r="D82" s="63">
        <v>0</v>
      </c>
      <c r="E82" s="63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0</v>
      </c>
      <c r="AP82" s="63">
        <v>0</v>
      </c>
      <c r="AQ82" s="63">
        <v>0</v>
      </c>
      <c r="AR82" s="63">
        <v>0</v>
      </c>
      <c r="AS82" s="63">
        <v>0</v>
      </c>
      <c r="AT82" s="63">
        <v>0</v>
      </c>
      <c r="AU82" s="63">
        <v>0</v>
      </c>
      <c r="AV82" s="63">
        <v>0</v>
      </c>
      <c r="AW82" s="63">
        <v>0</v>
      </c>
      <c r="AX82" s="63">
        <v>0</v>
      </c>
      <c r="AY82" s="63">
        <v>0</v>
      </c>
      <c r="AZ82" s="63">
        <v>0</v>
      </c>
      <c r="BA82" s="63">
        <v>0</v>
      </c>
      <c r="BB82" s="63">
        <v>0</v>
      </c>
      <c r="BC82" s="63">
        <v>0</v>
      </c>
      <c r="BD82" s="63">
        <v>0</v>
      </c>
      <c r="BE82" s="63">
        <v>0</v>
      </c>
      <c r="BF82" s="63">
        <v>0</v>
      </c>
      <c r="BG82" s="63">
        <v>0</v>
      </c>
      <c r="BH82" s="63">
        <v>0</v>
      </c>
      <c r="BI82" s="63">
        <v>0</v>
      </c>
      <c r="BJ82" s="63">
        <v>0</v>
      </c>
      <c r="BK82" s="63">
        <v>0</v>
      </c>
      <c r="BL82" s="63">
        <v>0</v>
      </c>
      <c r="BM82" s="63">
        <v>0</v>
      </c>
      <c r="BN82" s="63">
        <v>0</v>
      </c>
      <c r="BO82" s="63">
        <v>0</v>
      </c>
      <c r="BP82" s="63">
        <v>0</v>
      </c>
      <c r="BQ82" s="63">
        <v>0</v>
      </c>
      <c r="BR82" s="63">
        <v>0</v>
      </c>
      <c r="BS82" s="63">
        <v>0</v>
      </c>
      <c r="BT82" s="63">
        <v>0</v>
      </c>
      <c r="BU82" s="63">
        <v>0</v>
      </c>
      <c r="BV82" s="63">
        <v>0</v>
      </c>
      <c r="BW82" s="63">
        <v>0</v>
      </c>
      <c r="BX82" s="63">
        <v>0</v>
      </c>
      <c r="BY82" s="63">
        <v>0</v>
      </c>
      <c r="BZ82" s="63">
        <v>0</v>
      </c>
      <c r="CA82" s="63">
        <v>0</v>
      </c>
      <c r="CB82" s="63">
        <v>0</v>
      </c>
      <c r="CC82" s="63">
        <v>0</v>
      </c>
      <c r="CD82" s="63">
        <v>0</v>
      </c>
      <c r="CE82" s="63">
        <v>0</v>
      </c>
      <c r="CF82" s="63">
        <v>0</v>
      </c>
      <c r="CG82" s="63">
        <v>0</v>
      </c>
      <c r="CH82" s="63">
        <v>0</v>
      </c>
      <c r="CI82" s="63">
        <v>0</v>
      </c>
      <c r="CJ82" s="63">
        <v>0</v>
      </c>
      <c r="CK82" s="63">
        <v>0</v>
      </c>
      <c r="CL82" s="63">
        <v>0</v>
      </c>
      <c r="CM82" s="63">
        <v>0</v>
      </c>
      <c r="CN82" s="63">
        <v>0</v>
      </c>
      <c r="CO82" s="63">
        <v>0</v>
      </c>
      <c r="CP82" s="63">
        <v>0</v>
      </c>
      <c r="CQ82" s="63">
        <v>0</v>
      </c>
      <c r="CR82" s="63">
        <v>0</v>
      </c>
      <c r="CS82" s="63">
        <v>0</v>
      </c>
      <c r="CT82" s="63">
        <v>0</v>
      </c>
      <c r="CU82" s="63">
        <v>0</v>
      </c>
    </row>
    <row r="83" spans="1:99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FBE2-7AE3-430E-9FC1-9BC2180B00D8}">
  <dimension ref="A1:CV83"/>
  <sheetViews>
    <sheetView showGridLines="0" zoomScale="80" zoomScaleNormal="80" workbookViewId="0">
      <pane xSplit="3" ySplit="6" topLeftCell="D7" activePane="bottomRight" state="frozen"/>
      <selection activeCell="A84" sqref="A84:XFD160"/>
      <selection pane="topRight" activeCell="A84" sqref="A84:XFD160"/>
      <selection pane="bottomLeft" activeCell="A84" sqref="A84:XFD160"/>
      <selection pane="bottomRight" activeCell="D7" sqref="D7"/>
    </sheetView>
  </sheetViews>
  <sheetFormatPr defaultColWidth="9.140625" defaultRowHeight="12.75"/>
  <cols>
    <col min="1" max="1" width="58.7109375" style="4" customWidth="1"/>
    <col min="2" max="99" width="15.7109375" style="4" customWidth="1"/>
    <col min="100" max="16384" width="9.140625" style="4"/>
  </cols>
  <sheetData>
    <row r="1" spans="1:100" s="77" customFormat="1" ht="15" customHeight="1">
      <c r="A1" s="47" t="s">
        <v>286</v>
      </c>
      <c r="B1" s="75"/>
      <c r="C1" s="75"/>
      <c r="D1" s="75"/>
      <c r="E1" s="75"/>
      <c r="F1" s="75"/>
      <c r="G1" s="75"/>
      <c r="H1" s="75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</row>
    <row r="2" spans="1:100" s="77" customFormat="1" ht="15" customHeight="1">
      <c r="A2" s="47" t="s">
        <v>281</v>
      </c>
      <c r="B2" s="75">
        <v>790</v>
      </c>
      <c r="C2" s="75">
        <v>791</v>
      </c>
      <c r="D2" s="75">
        <v>792</v>
      </c>
      <c r="E2" s="75">
        <v>793</v>
      </c>
      <c r="F2" s="75">
        <v>794</v>
      </c>
      <c r="G2" s="75">
        <v>795</v>
      </c>
      <c r="H2" s="75">
        <v>799</v>
      </c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</row>
    <row r="3" spans="1:100" s="77" customFormat="1" ht="15" customHeight="1">
      <c r="A3" s="47" t="s">
        <v>289</v>
      </c>
      <c r="B3" s="75" t="s">
        <v>287</v>
      </c>
      <c r="C3" s="75"/>
      <c r="D3" s="75"/>
      <c r="E3" s="75"/>
      <c r="F3" s="75"/>
      <c r="G3" s="75"/>
      <c r="H3" s="75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</row>
    <row r="4" spans="1:100" ht="15" customHeight="1"/>
    <row r="5" spans="1:100" s="3" customFormat="1" ht="22.5" customHeight="1">
      <c r="D5" s="51">
        <v>62</v>
      </c>
      <c r="E5" s="52">
        <v>620</v>
      </c>
      <c r="F5" s="53">
        <v>62001</v>
      </c>
      <c r="G5" s="53">
        <v>62002</v>
      </c>
      <c r="H5" s="52">
        <v>621</v>
      </c>
      <c r="I5" s="53">
        <v>62101</v>
      </c>
      <c r="J5" s="54">
        <v>621011</v>
      </c>
      <c r="K5" s="54">
        <v>621012</v>
      </c>
      <c r="L5" s="53">
        <v>62102</v>
      </c>
      <c r="M5" s="54">
        <v>621021</v>
      </c>
      <c r="N5" s="54">
        <v>621022</v>
      </c>
      <c r="O5" s="52">
        <v>622</v>
      </c>
      <c r="P5" s="53">
        <v>62201</v>
      </c>
      <c r="Q5" s="54">
        <v>622011</v>
      </c>
      <c r="R5" s="54">
        <v>622012</v>
      </c>
      <c r="S5" s="53">
        <v>62202</v>
      </c>
      <c r="T5" s="54">
        <v>622021</v>
      </c>
      <c r="U5" s="54">
        <v>622022</v>
      </c>
      <c r="V5" s="52">
        <v>623</v>
      </c>
      <c r="W5" s="53">
        <v>62301</v>
      </c>
      <c r="X5" s="53">
        <v>62302</v>
      </c>
      <c r="Y5" s="53">
        <v>62303</v>
      </c>
      <c r="Z5" s="53">
        <v>62304</v>
      </c>
      <c r="AA5" s="53">
        <v>62305</v>
      </c>
      <c r="AB5" s="53">
        <v>62306</v>
      </c>
      <c r="AC5" s="53">
        <v>62307</v>
      </c>
      <c r="AD5" s="53">
        <v>62308</v>
      </c>
      <c r="AE5" s="53">
        <v>62399</v>
      </c>
      <c r="AF5" s="52">
        <v>624</v>
      </c>
      <c r="AG5" s="52">
        <v>625</v>
      </c>
      <c r="AH5" s="53">
        <v>62501</v>
      </c>
      <c r="AI5" s="53">
        <v>62502</v>
      </c>
      <c r="AJ5" s="52">
        <v>626</v>
      </c>
      <c r="AK5" s="53">
        <v>62601</v>
      </c>
      <c r="AL5" s="53">
        <v>62602</v>
      </c>
      <c r="AM5" s="53">
        <v>62605</v>
      </c>
      <c r="AN5" s="51">
        <v>63</v>
      </c>
      <c r="AO5" s="52">
        <v>630</v>
      </c>
      <c r="AP5" s="53">
        <v>63001</v>
      </c>
      <c r="AQ5" s="53">
        <v>63002</v>
      </c>
      <c r="AR5" s="52">
        <v>631</v>
      </c>
      <c r="AS5" s="53">
        <v>63101</v>
      </c>
      <c r="AT5" s="54">
        <v>631011</v>
      </c>
      <c r="AU5" s="55">
        <v>63101101</v>
      </c>
      <c r="AV5" s="55">
        <v>63101102</v>
      </c>
      <c r="AW5" s="55">
        <v>63101104</v>
      </c>
      <c r="AX5" s="55">
        <v>63101108</v>
      </c>
      <c r="AY5" s="54">
        <v>631012</v>
      </c>
      <c r="AZ5" s="53">
        <v>63102</v>
      </c>
      <c r="BA5" s="54">
        <v>631021</v>
      </c>
      <c r="BB5" s="55">
        <v>63102101</v>
      </c>
      <c r="BC5" s="55">
        <v>63102102</v>
      </c>
      <c r="BD5" s="55">
        <v>63102104</v>
      </c>
      <c r="BE5" s="55">
        <v>63102108</v>
      </c>
      <c r="BF5" s="54">
        <v>631022</v>
      </c>
      <c r="BG5" s="52">
        <v>632</v>
      </c>
      <c r="BH5" s="53">
        <v>63201</v>
      </c>
      <c r="BI5" s="53">
        <v>63202</v>
      </c>
      <c r="BJ5" s="52">
        <v>633</v>
      </c>
      <c r="BK5" s="53">
        <v>63301</v>
      </c>
      <c r="BL5" s="54">
        <v>633011</v>
      </c>
      <c r="BM5" s="54">
        <v>633012</v>
      </c>
      <c r="BN5" s="53">
        <v>63302</v>
      </c>
      <c r="BO5" s="54">
        <v>633021</v>
      </c>
      <c r="BP5" s="54">
        <v>633022</v>
      </c>
      <c r="BQ5" s="52">
        <v>635</v>
      </c>
      <c r="BR5" s="53">
        <v>63501</v>
      </c>
      <c r="BS5" s="53">
        <v>63502</v>
      </c>
      <c r="BT5" s="53">
        <v>63599</v>
      </c>
      <c r="BU5" s="52">
        <v>636</v>
      </c>
      <c r="BV5" s="53">
        <v>63601</v>
      </c>
      <c r="BW5" s="53">
        <v>63602</v>
      </c>
      <c r="BX5" s="53">
        <v>63603</v>
      </c>
      <c r="BY5" s="53">
        <v>63604</v>
      </c>
      <c r="BZ5" s="53">
        <v>63605</v>
      </c>
      <c r="CA5" s="53">
        <v>63606</v>
      </c>
      <c r="CB5" s="53">
        <v>63607</v>
      </c>
      <c r="CC5" s="53">
        <v>63699</v>
      </c>
      <c r="CD5" s="52">
        <v>637</v>
      </c>
      <c r="CE5" s="53">
        <v>63701</v>
      </c>
      <c r="CF5" s="53">
        <v>63702</v>
      </c>
      <c r="CG5" s="53">
        <v>63703</v>
      </c>
      <c r="CH5" s="53">
        <v>63704</v>
      </c>
      <c r="CI5" s="53">
        <v>63705</v>
      </c>
      <c r="CJ5" s="52">
        <v>638</v>
      </c>
      <c r="CK5" s="52">
        <v>639</v>
      </c>
      <c r="CL5" s="53">
        <v>63901</v>
      </c>
      <c r="CM5" s="53">
        <v>63902</v>
      </c>
      <c r="CN5" s="53">
        <v>63903</v>
      </c>
      <c r="CO5" s="53">
        <v>63904</v>
      </c>
      <c r="CP5" s="53">
        <v>63905</v>
      </c>
      <c r="CQ5" s="53">
        <v>63906</v>
      </c>
      <c r="CR5" s="53">
        <v>63907</v>
      </c>
      <c r="CS5" s="53">
        <v>63908</v>
      </c>
      <c r="CT5" s="53">
        <v>63999</v>
      </c>
      <c r="CU5" s="56" t="s">
        <v>253</v>
      </c>
      <c r="CV5" s="4"/>
    </row>
    <row r="6" spans="1:100" s="3" customFormat="1" ht="80.099999999999994" customHeight="1">
      <c r="A6" s="56" t="s">
        <v>290</v>
      </c>
      <c r="B6" s="56" t="s">
        <v>291</v>
      </c>
      <c r="C6" s="56" t="s">
        <v>292</v>
      </c>
      <c r="D6" s="51" t="s">
        <v>385</v>
      </c>
      <c r="E6" s="52" t="s">
        <v>386</v>
      </c>
      <c r="F6" s="53" t="s">
        <v>295</v>
      </c>
      <c r="G6" s="53" t="s">
        <v>296</v>
      </c>
      <c r="H6" s="52" t="s">
        <v>298</v>
      </c>
      <c r="I6" s="53" t="s">
        <v>387</v>
      </c>
      <c r="J6" s="54" t="s">
        <v>300</v>
      </c>
      <c r="K6" s="54" t="s">
        <v>301</v>
      </c>
      <c r="L6" s="53" t="s">
        <v>388</v>
      </c>
      <c r="M6" s="54" t="s">
        <v>303</v>
      </c>
      <c r="N6" s="54" t="s">
        <v>304</v>
      </c>
      <c r="O6" s="52" t="s">
        <v>389</v>
      </c>
      <c r="P6" s="53" t="s">
        <v>309</v>
      </c>
      <c r="Q6" s="54" t="s">
        <v>310</v>
      </c>
      <c r="R6" s="54" t="s">
        <v>311</v>
      </c>
      <c r="S6" s="53" t="s">
        <v>390</v>
      </c>
      <c r="T6" s="54" t="s">
        <v>313</v>
      </c>
      <c r="U6" s="54" t="s">
        <v>314</v>
      </c>
      <c r="V6" s="52" t="s">
        <v>391</v>
      </c>
      <c r="W6" s="53" t="s">
        <v>316</v>
      </c>
      <c r="X6" s="53" t="s">
        <v>317</v>
      </c>
      <c r="Y6" s="53" t="s">
        <v>318</v>
      </c>
      <c r="Z6" s="53" t="s">
        <v>319</v>
      </c>
      <c r="AA6" s="53" t="s">
        <v>320</v>
      </c>
      <c r="AB6" s="53" t="s">
        <v>321</v>
      </c>
      <c r="AC6" s="53" t="s">
        <v>322</v>
      </c>
      <c r="AD6" s="53" t="s">
        <v>323</v>
      </c>
      <c r="AE6" s="53" t="s">
        <v>324</v>
      </c>
      <c r="AF6" s="52" t="s">
        <v>392</v>
      </c>
      <c r="AG6" s="52" t="s">
        <v>325</v>
      </c>
      <c r="AH6" s="53" t="s">
        <v>326</v>
      </c>
      <c r="AI6" s="53" t="s">
        <v>393</v>
      </c>
      <c r="AJ6" s="52" t="s">
        <v>329</v>
      </c>
      <c r="AK6" s="53" t="s">
        <v>394</v>
      </c>
      <c r="AL6" s="53" t="s">
        <v>330</v>
      </c>
      <c r="AM6" s="53" t="s">
        <v>395</v>
      </c>
      <c r="AN6" s="51" t="s">
        <v>396</v>
      </c>
      <c r="AO6" s="52" t="s">
        <v>397</v>
      </c>
      <c r="AP6" s="53" t="s">
        <v>336</v>
      </c>
      <c r="AQ6" s="53" t="s">
        <v>398</v>
      </c>
      <c r="AR6" s="52" t="s">
        <v>399</v>
      </c>
      <c r="AS6" s="53" t="s">
        <v>339</v>
      </c>
      <c r="AT6" s="54" t="s">
        <v>400</v>
      </c>
      <c r="AU6" s="55" t="s">
        <v>341</v>
      </c>
      <c r="AV6" s="55" t="s">
        <v>342</v>
      </c>
      <c r="AW6" s="55" t="s">
        <v>343</v>
      </c>
      <c r="AX6" s="55" t="s">
        <v>401</v>
      </c>
      <c r="AY6" s="54" t="s">
        <v>402</v>
      </c>
      <c r="AZ6" s="53" t="s">
        <v>403</v>
      </c>
      <c r="BA6" s="54" t="s">
        <v>404</v>
      </c>
      <c r="BB6" s="55" t="s">
        <v>341</v>
      </c>
      <c r="BC6" s="55" t="s">
        <v>342</v>
      </c>
      <c r="BD6" s="55" t="s">
        <v>343</v>
      </c>
      <c r="BE6" s="55" t="s">
        <v>348</v>
      </c>
      <c r="BF6" s="54" t="s">
        <v>405</v>
      </c>
      <c r="BG6" s="52" t="s">
        <v>406</v>
      </c>
      <c r="BH6" s="53" t="s">
        <v>407</v>
      </c>
      <c r="BI6" s="53" t="s">
        <v>408</v>
      </c>
      <c r="BJ6" s="52" t="s">
        <v>409</v>
      </c>
      <c r="BK6" s="53" t="s">
        <v>367</v>
      </c>
      <c r="BL6" s="54" t="s">
        <v>368</v>
      </c>
      <c r="BM6" s="54" t="s">
        <v>410</v>
      </c>
      <c r="BN6" s="53" t="s">
        <v>411</v>
      </c>
      <c r="BO6" s="54" t="s">
        <v>412</v>
      </c>
      <c r="BP6" s="54" t="s">
        <v>372</v>
      </c>
      <c r="BQ6" s="52" t="s">
        <v>413</v>
      </c>
      <c r="BR6" s="53" t="s">
        <v>414</v>
      </c>
      <c r="BS6" s="53" t="s">
        <v>415</v>
      </c>
      <c r="BT6" s="53" t="s">
        <v>416</v>
      </c>
      <c r="BU6" s="52" t="s">
        <v>357</v>
      </c>
      <c r="BV6" s="53" t="s">
        <v>358</v>
      </c>
      <c r="BW6" s="53" t="s">
        <v>417</v>
      </c>
      <c r="BX6" s="53" t="s">
        <v>360</v>
      </c>
      <c r="BY6" s="53" t="s">
        <v>361</v>
      </c>
      <c r="BZ6" s="53" t="s">
        <v>362</v>
      </c>
      <c r="CA6" s="53" t="s">
        <v>418</v>
      </c>
      <c r="CB6" s="53" t="s">
        <v>364</v>
      </c>
      <c r="CC6" s="53" t="s">
        <v>365</v>
      </c>
      <c r="CD6" s="52" t="s">
        <v>419</v>
      </c>
      <c r="CE6" s="53" t="s">
        <v>420</v>
      </c>
      <c r="CF6" s="53" t="s">
        <v>421</v>
      </c>
      <c r="CG6" s="53" t="s">
        <v>422</v>
      </c>
      <c r="CH6" s="53" t="s">
        <v>423</v>
      </c>
      <c r="CI6" s="53" t="s">
        <v>424</v>
      </c>
      <c r="CJ6" s="52" t="s">
        <v>425</v>
      </c>
      <c r="CK6" s="52" t="s">
        <v>426</v>
      </c>
      <c r="CL6" s="53" t="s">
        <v>427</v>
      </c>
      <c r="CM6" s="53" t="s">
        <v>428</v>
      </c>
      <c r="CN6" s="53" t="s">
        <v>429</v>
      </c>
      <c r="CO6" s="53" t="s">
        <v>430</v>
      </c>
      <c r="CP6" s="53" t="s">
        <v>431</v>
      </c>
      <c r="CQ6" s="53" t="s">
        <v>432</v>
      </c>
      <c r="CR6" s="53" t="s">
        <v>433</v>
      </c>
      <c r="CS6" s="53" t="s">
        <v>434</v>
      </c>
      <c r="CT6" s="53" t="s">
        <v>435</v>
      </c>
      <c r="CU6" s="56" t="s">
        <v>252</v>
      </c>
      <c r="CV6" s="4"/>
    </row>
    <row r="7" spans="1:100" ht="12.75" customHeight="1">
      <c r="A7" s="43" t="s">
        <v>2</v>
      </c>
      <c r="B7" s="58">
        <v>1001</v>
      </c>
      <c r="C7" s="59" t="s">
        <v>376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  <c r="AL7" s="60">
        <v>0</v>
      </c>
      <c r="AM7" s="60">
        <v>0</v>
      </c>
      <c r="AN7" s="60">
        <v>0</v>
      </c>
      <c r="AO7" s="60">
        <v>0</v>
      </c>
      <c r="AP7" s="60">
        <v>0</v>
      </c>
      <c r="AQ7" s="60">
        <v>0</v>
      </c>
      <c r="AR7" s="60">
        <v>0</v>
      </c>
      <c r="AS7" s="60">
        <v>0</v>
      </c>
      <c r="AT7" s="60">
        <v>0</v>
      </c>
      <c r="AU7" s="60">
        <v>0</v>
      </c>
      <c r="AV7" s="60">
        <v>0</v>
      </c>
      <c r="AW7" s="60">
        <v>0</v>
      </c>
      <c r="AX7" s="60">
        <v>0</v>
      </c>
      <c r="AY7" s="60">
        <v>0</v>
      </c>
      <c r="AZ7" s="60">
        <v>0</v>
      </c>
      <c r="BA7" s="60">
        <v>0</v>
      </c>
      <c r="BB7" s="60">
        <v>0</v>
      </c>
      <c r="BC7" s="60">
        <v>0</v>
      </c>
      <c r="BD7" s="60">
        <v>0</v>
      </c>
      <c r="BE7" s="60">
        <v>0</v>
      </c>
      <c r="BF7" s="60">
        <v>0</v>
      </c>
      <c r="BG7" s="60">
        <v>0</v>
      </c>
      <c r="BH7" s="60">
        <v>0</v>
      </c>
      <c r="BI7" s="60">
        <v>0</v>
      </c>
      <c r="BJ7" s="60">
        <v>0</v>
      </c>
      <c r="BK7" s="60">
        <v>0</v>
      </c>
      <c r="BL7" s="60">
        <v>0</v>
      </c>
      <c r="BM7" s="60">
        <v>0</v>
      </c>
      <c r="BN7" s="60">
        <v>0</v>
      </c>
      <c r="BO7" s="60">
        <v>0</v>
      </c>
      <c r="BP7" s="60">
        <v>0</v>
      </c>
      <c r="BQ7" s="60">
        <v>0</v>
      </c>
      <c r="BR7" s="60">
        <v>0</v>
      </c>
      <c r="BS7" s="60">
        <v>0</v>
      </c>
      <c r="BT7" s="60">
        <v>0</v>
      </c>
      <c r="BU7" s="60">
        <v>0</v>
      </c>
      <c r="BV7" s="60">
        <v>0</v>
      </c>
      <c r="BW7" s="60">
        <v>0</v>
      </c>
      <c r="BX7" s="60">
        <v>0</v>
      </c>
      <c r="BY7" s="60">
        <v>0</v>
      </c>
      <c r="BZ7" s="60">
        <v>0</v>
      </c>
      <c r="CA7" s="60">
        <v>0</v>
      </c>
      <c r="CB7" s="60">
        <v>0</v>
      </c>
      <c r="CC7" s="60">
        <v>0</v>
      </c>
      <c r="CD7" s="60">
        <v>0</v>
      </c>
      <c r="CE7" s="60">
        <v>0</v>
      </c>
      <c r="CF7" s="60">
        <v>0</v>
      </c>
      <c r="CG7" s="60">
        <v>0</v>
      </c>
      <c r="CH7" s="60">
        <v>0</v>
      </c>
      <c r="CI7" s="60">
        <v>0</v>
      </c>
      <c r="CJ7" s="60">
        <v>0</v>
      </c>
      <c r="CK7" s="60">
        <v>0</v>
      </c>
      <c r="CL7" s="60">
        <v>0</v>
      </c>
      <c r="CM7" s="60">
        <v>0</v>
      </c>
      <c r="CN7" s="60">
        <v>0</v>
      </c>
      <c r="CO7" s="60">
        <v>0</v>
      </c>
      <c r="CP7" s="60">
        <v>0</v>
      </c>
      <c r="CQ7" s="60">
        <v>0</v>
      </c>
      <c r="CR7" s="60">
        <v>0</v>
      </c>
      <c r="CS7" s="60">
        <v>0</v>
      </c>
      <c r="CT7" s="60">
        <v>0</v>
      </c>
      <c r="CU7" s="60">
        <v>0</v>
      </c>
    </row>
    <row r="8" spans="1:100" ht="12.75" customHeight="1">
      <c r="A8" s="43" t="s">
        <v>4</v>
      </c>
      <c r="B8" s="58">
        <v>1003</v>
      </c>
      <c r="C8" s="59" t="s">
        <v>376</v>
      </c>
      <c r="D8" s="60">
        <v>199202.85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>
        <v>199202.85</v>
      </c>
      <c r="W8" s="60">
        <v>0</v>
      </c>
      <c r="X8" s="60">
        <v>0</v>
      </c>
      <c r="Y8" s="60">
        <v>199202.85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0</v>
      </c>
      <c r="AK8" s="60">
        <v>0</v>
      </c>
      <c r="AL8" s="60">
        <v>0</v>
      </c>
      <c r="AM8" s="60">
        <v>0</v>
      </c>
      <c r="AN8" s="60">
        <v>-976151.2999999997</v>
      </c>
      <c r="AO8" s="60">
        <v>-256889.66</v>
      </c>
      <c r="AP8" s="60">
        <v>-256889.66</v>
      </c>
      <c r="AQ8" s="60">
        <v>0</v>
      </c>
      <c r="AR8" s="60">
        <v>32011</v>
      </c>
      <c r="AS8" s="60">
        <v>32011</v>
      </c>
      <c r="AT8" s="60">
        <v>-71409.509999999995</v>
      </c>
      <c r="AU8" s="60">
        <v>-71409.509999999995</v>
      </c>
      <c r="AV8" s="60">
        <v>0</v>
      </c>
      <c r="AW8" s="60">
        <v>0</v>
      </c>
      <c r="AX8" s="60">
        <v>0</v>
      </c>
      <c r="AY8" s="60">
        <v>103420.51</v>
      </c>
      <c r="AZ8" s="60">
        <v>0</v>
      </c>
      <c r="BA8" s="60">
        <v>0</v>
      </c>
      <c r="BB8" s="60">
        <v>0</v>
      </c>
      <c r="BC8" s="60">
        <v>0</v>
      </c>
      <c r="BD8" s="60">
        <v>0</v>
      </c>
      <c r="BE8" s="60">
        <v>0</v>
      </c>
      <c r="BF8" s="60">
        <v>0</v>
      </c>
      <c r="BG8" s="60">
        <v>0</v>
      </c>
      <c r="BH8" s="60">
        <v>0</v>
      </c>
      <c r="BI8" s="60">
        <v>0</v>
      </c>
      <c r="BJ8" s="60">
        <v>-751272.63999999966</v>
      </c>
      <c r="BK8" s="60">
        <v>-751272.63999999966</v>
      </c>
      <c r="BL8" s="60">
        <v>-4739760.46</v>
      </c>
      <c r="BM8" s="60">
        <v>3988487.8200000003</v>
      </c>
      <c r="BN8" s="60">
        <v>0</v>
      </c>
      <c r="BO8" s="60">
        <v>0</v>
      </c>
      <c r="BP8" s="60">
        <v>0</v>
      </c>
      <c r="BQ8" s="60">
        <v>0</v>
      </c>
      <c r="BR8" s="60">
        <v>0</v>
      </c>
      <c r="BS8" s="60">
        <v>0</v>
      </c>
      <c r="BT8" s="60">
        <v>0</v>
      </c>
      <c r="BU8" s="60">
        <v>0</v>
      </c>
      <c r="BV8" s="60">
        <v>0</v>
      </c>
      <c r="BW8" s="60">
        <v>0</v>
      </c>
      <c r="BX8" s="60">
        <v>0</v>
      </c>
      <c r="BY8" s="60">
        <v>0</v>
      </c>
      <c r="BZ8" s="60">
        <v>0</v>
      </c>
      <c r="CA8" s="60">
        <v>0</v>
      </c>
      <c r="CB8" s="60">
        <v>0</v>
      </c>
      <c r="CC8" s="60">
        <v>0</v>
      </c>
      <c r="CD8" s="60">
        <v>0</v>
      </c>
      <c r="CE8" s="60">
        <v>0</v>
      </c>
      <c r="CF8" s="60">
        <v>0</v>
      </c>
      <c r="CG8" s="60">
        <v>0</v>
      </c>
      <c r="CH8" s="60">
        <v>0</v>
      </c>
      <c r="CI8" s="60">
        <v>0</v>
      </c>
      <c r="CJ8" s="60">
        <v>0</v>
      </c>
      <c r="CK8" s="60">
        <v>0</v>
      </c>
      <c r="CL8" s="60">
        <v>0</v>
      </c>
      <c r="CM8" s="60">
        <v>0</v>
      </c>
      <c r="CN8" s="60">
        <v>0</v>
      </c>
      <c r="CO8" s="60">
        <v>0</v>
      </c>
      <c r="CP8" s="60">
        <v>0</v>
      </c>
      <c r="CQ8" s="60">
        <v>0</v>
      </c>
      <c r="CR8" s="60">
        <v>0</v>
      </c>
      <c r="CS8" s="60">
        <v>0</v>
      </c>
      <c r="CT8" s="60">
        <v>0</v>
      </c>
      <c r="CU8" s="60">
        <v>-776948.44999999972</v>
      </c>
    </row>
    <row r="9" spans="1:100" ht="12.75" customHeight="1">
      <c r="A9" s="43" t="s">
        <v>5</v>
      </c>
      <c r="B9" s="58">
        <v>1004</v>
      </c>
      <c r="C9" s="59" t="s">
        <v>376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C9" s="60">
        <v>0</v>
      </c>
      <c r="AD9" s="60">
        <v>0</v>
      </c>
      <c r="AE9" s="60">
        <v>0</v>
      </c>
      <c r="AF9" s="60">
        <v>0</v>
      </c>
      <c r="AG9" s="60">
        <v>0</v>
      </c>
      <c r="AH9" s="60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0">
        <v>0</v>
      </c>
      <c r="BC9" s="60">
        <v>0</v>
      </c>
      <c r="BD9" s="60">
        <v>0</v>
      </c>
      <c r="BE9" s="60">
        <v>0</v>
      </c>
      <c r="BF9" s="60">
        <v>0</v>
      </c>
      <c r="BG9" s="60">
        <v>0</v>
      </c>
      <c r="BH9" s="60">
        <v>0</v>
      </c>
      <c r="BI9" s="60">
        <v>0</v>
      </c>
      <c r="BJ9" s="60">
        <v>0</v>
      </c>
      <c r="BK9" s="60">
        <v>0</v>
      </c>
      <c r="BL9" s="60">
        <v>0</v>
      </c>
      <c r="BM9" s="60">
        <v>0</v>
      </c>
      <c r="BN9" s="60">
        <v>0</v>
      </c>
      <c r="BO9" s="60">
        <v>0</v>
      </c>
      <c r="BP9" s="60">
        <v>0</v>
      </c>
      <c r="BQ9" s="60">
        <v>0</v>
      </c>
      <c r="BR9" s="60">
        <v>0</v>
      </c>
      <c r="BS9" s="60">
        <v>0</v>
      </c>
      <c r="BT9" s="60">
        <v>0</v>
      </c>
      <c r="BU9" s="60">
        <v>0</v>
      </c>
      <c r="BV9" s="60">
        <v>0</v>
      </c>
      <c r="BW9" s="60">
        <v>0</v>
      </c>
      <c r="BX9" s="60">
        <v>0</v>
      </c>
      <c r="BY9" s="60">
        <v>0</v>
      </c>
      <c r="BZ9" s="60">
        <v>0</v>
      </c>
      <c r="CA9" s="60">
        <v>0</v>
      </c>
      <c r="CB9" s="60">
        <v>0</v>
      </c>
      <c r="CC9" s="60">
        <v>0</v>
      </c>
      <c r="CD9" s="60">
        <v>0</v>
      </c>
      <c r="CE9" s="60">
        <v>0</v>
      </c>
      <c r="CF9" s="60">
        <v>0</v>
      </c>
      <c r="CG9" s="60">
        <v>0</v>
      </c>
      <c r="CH9" s="60">
        <v>0</v>
      </c>
      <c r="CI9" s="60">
        <v>0</v>
      </c>
      <c r="CJ9" s="60">
        <v>0</v>
      </c>
      <c r="CK9" s="60">
        <v>0</v>
      </c>
      <c r="CL9" s="60">
        <v>0</v>
      </c>
      <c r="CM9" s="60">
        <v>0</v>
      </c>
      <c r="CN9" s="60">
        <v>0</v>
      </c>
      <c r="CO9" s="60">
        <v>0</v>
      </c>
      <c r="CP9" s="60">
        <v>0</v>
      </c>
      <c r="CQ9" s="60">
        <v>0</v>
      </c>
      <c r="CR9" s="60">
        <v>0</v>
      </c>
      <c r="CS9" s="60">
        <v>0</v>
      </c>
      <c r="CT9" s="60">
        <v>0</v>
      </c>
      <c r="CU9" s="60">
        <v>0</v>
      </c>
    </row>
    <row r="10" spans="1:100" ht="12.75" customHeight="1">
      <c r="A10" s="43" t="s">
        <v>7</v>
      </c>
      <c r="B10" s="58">
        <v>1005</v>
      </c>
      <c r="C10" s="59" t="s">
        <v>376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60">
        <v>0</v>
      </c>
      <c r="BC10" s="60">
        <v>0</v>
      </c>
      <c r="BD10" s="60">
        <v>0</v>
      </c>
      <c r="BE10" s="60">
        <v>0</v>
      </c>
      <c r="BF10" s="60">
        <v>0</v>
      </c>
      <c r="BG10" s="60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60">
        <v>0</v>
      </c>
      <c r="BS10" s="60">
        <v>0</v>
      </c>
      <c r="BT10" s="60">
        <v>0</v>
      </c>
      <c r="BU10" s="60">
        <v>0</v>
      </c>
      <c r="BV10" s="60">
        <v>0</v>
      </c>
      <c r="BW10" s="60">
        <v>0</v>
      </c>
      <c r="BX10" s="60">
        <v>0</v>
      </c>
      <c r="BY10" s="60">
        <v>0</v>
      </c>
      <c r="BZ10" s="60">
        <v>0</v>
      </c>
      <c r="CA10" s="60">
        <v>0</v>
      </c>
      <c r="CB10" s="60">
        <v>0</v>
      </c>
      <c r="CC10" s="60">
        <v>0</v>
      </c>
      <c r="CD10" s="60">
        <v>0</v>
      </c>
      <c r="CE10" s="60">
        <v>0</v>
      </c>
      <c r="CF10" s="60">
        <v>0</v>
      </c>
      <c r="CG10" s="60">
        <v>0</v>
      </c>
      <c r="CH10" s="60">
        <v>0</v>
      </c>
      <c r="CI10" s="60">
        <v>0</v>
      </c>
      <c r="CJ10" s="60">
        <v>0</v>
      </c>
      <c r="CK10" s="60">
        <v>0</v>
      </c>
      <c r="CL10" s="60">
        <v>0</v>
      </c>
      <c r="CM10" s="60">
        <v>0</v>
      </c>
      <c r="CN10" s="60">
        <v>0</v>
      </c>
      <c r="CO10" s="60">
        <v>0</v>
      </c>
      <c r="CP10" s="60">
        <v>0</v>
      </c>
      <c r="CQ10" s="60">
        <v>0</v>
      </c>
      <c r="CR10" s="60">
        <v>0</v>
      </c>
      <c r="CS10" s="60">
        <v>0</v>
      </c>
      <c r="CT10" s="60">
        <v>0</v>
      </c>
      <c r="CU10" s="60">
        <v>0</v>
      </c>
    </row>
    <row r="11" spans="1:100" ht="12.75" customHeight="1">
      <c r="A11" s="43" t="s">
        <v>9</v>
      </c>
      <c r="B11" s="58">
        <v>1006</v>
      </c>
      <c r="C11" s="59" t="s">
        <v>376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60">
        <v>0</v>
      </c>
      <c r="BC11" s="60">
        <v>0</v>
      </c>
      <c r="BD11" s="60">
        <v>0</v>
      </c>
      <c r="BE11" s="60">
        <v>0</v>
      </c>
      <c r="BF11" s="60">
        <v>0</v>
      </c>
      <c r="BG11" s="60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60">
        <v>0</v>
      </c>
      <c r="BS11" s="60">
        <v>0</v>
      </c>
      <c r="BT11" s="60">
        <v>0</v>
      </c>
      <c r="BU11" s="60">
        <v>0</v>
      </c>
      <c r="BV11" s="60">
        <v>0</v>
      </c>
      <c r="BW11" s="60">
        <v>0</v>
      </c>
      <c r="BX11" s="60">
        <v>0</v>
      </c>
      <c r="BY11" s="60">
        <v>0</v>
      </c>
      <c r="BZ11" s="60">
        <v>0</v>
      </c>
      <c r="CA11" s="60">
        <v>0</v>
      </c>
      <c r="CB11" s="60">
        <v>0</v>
      </c>
      <c r="CC11" s="60">
        <v>0</v>
      </c>
      <c r="CD11" s="60">
        <v>0</v>
      </c>
      <c r="CE11" s="60">
        <v>0</v>
      </c>
      <c r="CF11" s="60">
        <v>0</v>
      </c>
      <c r="CG11" s="60">
        <v>0</v>
      </c>
      <c r="CH11" s="60">
        <v>0</v>
      </c>
      <c r="CI11" s="60">
        <v>0</v>
      </c>
      <c r="CJ11" s="60">
        <v>0</v>
      </c>
      <c r="CK11" s="60">
        <v>0</v>
      </c>
      <c r="CL11" s="60">
        <v>0</v>
      </c>
      <c r="CM11" s="60">
        <v>0</v>
      </c>
      <c r="CN11" s="60">
        <v>0</v>
      </c>
      <c r="CO11" s="60">
        <v>0</v>
      </c>
      <c r="CP11" s="60">
        <v>0</v>
      </c>
      <c r="CQ11" s="60">
        <v>0</v>
      </c>
      <c r="CR11" s="60">
        <v>0</v>
      </c>
      <c r="CS11" s="60">
        <v>0</v>
      </c>
      <c r="CT11" s="60">
        <v>0</v>
      </c>
      <c r="CU11" s="60">
        <v>0</v>
      </c>
    </row>
    <row r="12" spans="1:100" ht="12.75" customHeight="1">
      <c r="A12" s="43" t="s">
        <v>11</v>
      </c>
      <c r="B12" s="58">
        <v>1007</v>
      </c>
      <c r="C12" s="59" t="s">
        <v>376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C12" s="60">
        <v>0</v>
      </c>
      <c r="AD12" s="60">
        <v>0</v>
      </c>
      <c r="AE12" s="60">
        <v>0</v>
      </c>
      <c r="AF12" s="60">
        <v>0</v>
      </c>
      <c r="AG12" s="60">
        <v>0</v>
      </c>
      <c r="AH12" s="60">
        <v>0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  <c r="BC12" s="60">
        <v>0</v>
      </c>
      <c r="BD12" s="60">
        <v>0</v>
      </c>
      <c r="BE12" s="60">
        <v>0</v>
      </c>
      <c r="BF12" s="60">
        <v>0</v>
      </c>
      <c r="BG12" s="60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60">
        <v>0</v>
      </c>
      <c r="BS12" s="60">
        <v>0</v>
      </c>
      <c r="BT12" s="60">
        <v>0</v>
      </c>
      <c r="BU12" s="60">
        <v>0</v>
      </c>
      <c r="BV12" s="60">
        <v>0</v>
      </c>
      <c r="BW12" s="60">
        <v>0</v>
      </c>
      <c r="BX12" s="60">
        <v>0</v>
      </c>
      <c r="BY12" s="60">
        <v>0</v>
      </c>
      <c r="BZ12" s="60">
        <v>0</v>
      </c>
      <c r="CA12" s="60">
        <v>0</v>
      </c>
      <c r="CB12" s="60">
        <v>0</v>
      </c>
      <c r="CC12" s="60">
        <v>0</v>
      </c>
      <c r="CD12" s="60">
        <v>0</v>
      </c>
      <c r="CE12" s="60">
        <v>0</v>
      </c>
      <c r="CF12" s="60">
        <v>0</v>
      </c>
      <c r="CG12" s="60">
        <v>0</v>
      </c>
      <c r="CH12" s="60">
        <v>0</v>
      </c>
      <c r="CI12" s="60">
        <v>0</v>
      </c>
      <c r="CJ12" s="60">
        <v>0</v>
      </c>
      <c r="CK12" s="60">
        <v>0</v>
      </c>
      <c r="CL12" s="60">
        <v>0</v>
      </c>
      <c r="CM12" s="60">
        <v>0</v>
      </c>
      <c r="CN12" s="60">
        <v>0</v>
      </c>
      <c r="CO12" s="60">
        <v>0</v>
      </c>
      <c r="CP12" s="60">
        <v>0</v>
      </c>
      <c r="CQ12" s="60">
        <v>0</v>
      </c>
      <c r="CR12" s="60">
        <v>0</v>
      </c>
      <c r="CS12" s="60">
        <v>0</v>
      </c>
      <c r="CT12" s="60">
        <v>0</v>
      </c>
      <c r="CU12" s="60">
        <v>0</v>
      </c>
    </row>
    <row r="13" spans="1:100" ht="12.75" customHeight="1">
      <c r="A13" s="43" t="s">
        <v>13</v>
      </c>
      <c r="B13" s="58">
        <v>1008</v>
      </c>
      <c r="C13" s="59" t="s">
        <v>376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C13" s="60">
        <v>0</v>
      </c>
      <c r="AD13" s="60">
        <v>0</v>
      </c>
      <c r="AE13" s="60">
        <v>0</v>
      </c>
      <c r="AF13" s="60">
        <v>0</v>
      </c>
      <c r="AG13" s="60">
        <v>0</v>
      </c>
      <c r="AH13" s="60">
        <v>0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  <c r="BC13" s="60">
        <v>0</v>
      </c>
      <c r="BD13" s="60">
        <v>0</v>
      </c>
      <c r="BE13" s="60">
        <v>0</v>
      </c>
      <c r="BF13" s="60">
        <v>0</v>
      </c>
      <c r="BG13" s="60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0</v>
      </c>
      <c r="BM13" s="60">
        <v>0</v>
      </c>
      <c r="BN13" s="60">
        <v>0</v>
      </c>
      <c r="BO13" s="60">
        <v>0</v>
      </c>
      <c r="BP13" s="60">
        <v>0</v>
      </c>
      <c r="BQ13" s="60">
        <v>0</v>
      </c>
      <c r="BR13" s="60">
        <v>0</v>
      </c>
      <c r="BS13" s="60">
        <v>0</v>
      </c>
      <c r="BT13" s="60">
        <v>0</v>
      </c>
      <c r="BU13" s="60">
        <v>0</v>
      </c>
      <c r="BV13" s="60">
        <v>0</v>
      </c>
      <c r="BW13" s="60">
        <v>0</v>
      </c>
      <c r="BX13" s="60">
        <v>0</v>
      </c>
      <c r="BY13" s="60">
        <v>0</v>
      </c>
      <c r="BZ13" s="60">
        <v>0</v>
      </c>
      <c r="CA13" s="60">
        <v>0</v>
      </c>
      <c r="CB13" s="60">
        <v>0</v>
      </c>
      <c r="CC13" s="60">
        <v>0</v>
      </c>
      <c r="CD13" s="60">
        <v>0</v>
      </c>
      <c r="CE13" s="60">
        <v>0</v>
      </c>
      <c r="CF13" s="60">
        <v>0</v>
      </c>
      <c r="CG13" s="60">
        <v>0</v>
      </c>
      <c r="CH13" s="60">
        <v>0</v>
      </c>
      <c r="CI13" s="60">
        <v>0</v>
      </c>
      <c r="CJ13" s="60">
        <v>0</v>
      </c>
      <c r="CK13" s="60">
        <v>0</v>
      </c>
      <c r="CL13" s="60">
        <v>0</v>
      </c>
      <c r="CM13" s="60">
        <v>0</v>
      </c>
      <c r="CN13" s="60">
        <v>0</v>
      </c>
      <c r="CO13" s="60">
        <v>0</v>
      </c>
      <c r="CP13" s="60">
        <v>0</v>
      </c>
      <c r="CQ13" s="60">
        <v>0</v>
      </c>
      <c r="CR13" s="60">
        <v>0</v>
      </c>
      <c r="CS13" s="60">
        <v>0</v>
      </c>
      <c r="CT13" s="60">
        <v>0</v>
      </c>
      <c r="CU13" s="60">
        <v>0</v>
      </c>
    </row>
    <row r="14" spans="1:100" ht="12.75" customHeight="1">
      <c r="A14" s="43" t="s">
        <v>15</v>
      </c>
      <c r="B14" s="58">
        <v>1009</v>
      </c>
      <c r="C14" s="59" t="s">
        <v>376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v>0</v>
      </c>
      <c r="AG14" s="60">
        <v>0</v>
      </c>
      <c r="AH14" s="60">
        <v>0</v>
      </c>
      <c r="AI14" s="60">
        <v>0</v>
      </c>
      <c r="AJ14" s="60">
        <v>0</v>
      </c>
      <c r="AK14" s="60">
        <v>0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0</v>
      </c>
      <c r="AV14" s="60">
        <v>0</v>
      </c>
      <c r="AW14" s="60"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v>0</v>
      </c>
      <c r="BS14" s="60"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v>0</v>
      </c>
      <c r="BY14" s="60">
        <v>0</v>
      </c>
      <c r="BZ14" s="60">
        <v>0</v>
      </c>
      <c r="CA14" s="60">
        <v>0</v>
      </c>
      <c r="CB14" s="60">
        <v>0</v>
      </c>
      <c r="CC14" s="60">
        <v>0</v>
      </c>
      <c r="CD14" s="60">
        <v>0</v>
      </c>
      <c r="CE14" s="60">
        <v>0</v>
      </c>
      <c r="CF14" s="60">
        <v>0</v>
      </c>
      <c r="CG14" s="60">
        <v>0</v>
      </c>
      <c r="CH14" s="60">
        <v>0</v>
      </c>
      <c r="CI14" s="60">
        <v>0</v>
      </c>
      <c r="CJ14" s="60">
        <v>0</v>
      </c>
      <c r="CK14" s="60">
        <v>0</v>
      </c>
      <c r="CL14" s="60">
        <v>0</v>
      </c>
      <c r="CM14" s="60">
        <v>0</v>
      </c>
      <c r="CN14" s="60">
        <v>0</v>
      </c>
      <c r="CO14" s="60">
        <v>0</v>
      </c>
      <c r="CP14" s="60">
        <v>0</v>
      </c>
      <c r="CQ14" s="60">
        <v>0</v>
      </c>
      <c r="CR14" s="60">
        <v>0</v>
      </c>
      <c r="CS14" s="60">
        <v>0</v>
      </c>
      <c r="CT14" s="60">
        <v>0</v>
      </c>
      <c r="CU14" s="60">
        <v>0</v>
      </c>
    </row>
    <row r="15" spans="1:100" ht="12.75" customHeight="1">
      <c r="A15" s="43" t="s">
        <v>17</v>
      </c>
      <c r="B15" s="58">
        <v>1010</v>
      </c>
      <c r="C15" s="59" t="s">
        <v>376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60">
        <v>0</v>
      </c>
      <c r="AO15" s="60">
        <v>0</v>
      </c>
      <c r="AP15" s="60">
        <v>0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v>0</v>
      </c>
      <c r="BH15" s="60"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v>0</v>
      </c>
      <c r="BS15" s="60"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v>0</v>
      </c>
      <c r="BY15" s="60">
        <v>0</v>
      </c>
      <c r="BZ15" s="60">
        <v>0</v>
      </c>
      <c r="CA15" s="60">
        <v>0</v>
      </c>
      <c r="CB15" s="60">
        <v>0</v>
      </c>
      <c r="CC15" s="60">
        <v>0</v>
      </c>
      <c r="CD15" s="60">
        <v>0</v>
      </c>
      <c r="CE15" s="60">
        <v>0</v>
      </c>
      <c r="CF15" s="60">
        <v>0</v>
      </c>
      <c r="CG15" s="60">
        <v>0</v>
      </c>
      <c r="CH15" s="60">
        <v>0</v>
      </c>
      <c r="CI15" s="60">
        <v>0</v>
      </c>
      <c r="CJ15" s="60">
        <v>0</v>
      </c>
      <c r="CK15" s="60">
        <v>0</v>
      </c>
      <c r="CL15" s="60">
        <v>0</v>
      </c>
      <c r="CM15" s="60">
        <v>0</v>
      </c>
      <c r="CN15" s="60">
        <v>0</v>
      </c>
      <c r="CO15" s="60">
        <v>0</v>
      </c>
      <c r="CP15" s="60">
        <v>0</v>
      </c>
      <c r="CQ15" s="60">
        <v>0</v>
      </c>
      <c r="CR15" s="60">
        <v>0</v>
      </c>
      <c r="CS15" s="60">
        <v>0</v>
      </c>
      <c r="CT15" s="60">
        <v>0</v>
      </c>
      <c r="CU15" s="60">
        <v>0</v>
      </c>
    </row>
    <row r="16" spans="1:100" ht="12.75" customHeight="1">
      <c r="A16" s="43" t="s">
        <v>19</v>
      </c>
      <c r="B16" s="58">
        <v>1011</v>
      </c>
      <c r="C16" s="59" t="s">
        <v>376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v>0</v>
      </c>
      <c r="BY16" s="60">
        <v>0</v>
      </c>
      <c r="BZ16" s="60">
        <v>0</v>
      </c>
      <c r="CA16" s="60">
        <v>0</v>
      </c>
      <c r="CB16" s="60">
        <v>0</v>
      </c>
      <c r="CC16" s="60">
        <v>0</v>
      </c>
      <c r="CD16" s="60">
        <v>0</v>
      </c>
      <c r="CE16" s="60">
        <v>0</v>
      </c>
      <c r="CF16" s="60">
        <v>0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  <c r="CM16" s="60">
        <v>0</v>
      </c>
      <c r="CN16" s="60">
        <v>0</v>
      </c>
      <c r="CO16" s="60">
        <v>0</v>
      </c>
      <c r="CP16" s="60">
        <v>0</v>
      </c>
      <c r="CQ16" s="60">
        <v>0</v>
      </c>
      <c r="CR16" s="60">
        <v>0</v>
      </c>
      <c r="CS16" s="60">
        <v>0</v>
      </c>
      <c r="CT16" s="60">
        <v>0</v>
      </c>
      <c r="CU16" s="60">
        <v>0</v>
      </c>
    </row>
    <row r="17" spans="1:99" ht="12.75" customHeight="1">
      <c r="A17" s="43" t="s">
        <v>21</v>
      </c>
      <c r="B17" s="58">
        <v>1012</v>
      </c>
      <c r="C17" s="59" t="s">
        <v>376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v>0</v>
      </c>
      <c r="BH17" s="60"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v>0</v>
      </c>
      <c r="BS17" s="60"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v>0</v>
      </c>
      <c r="BY17" s="60">
        <v>0</v>
      </c>
      <c r="BZ17" s="60">
        <v>0</v>
      </c>
      <c r="CA17" s="60">
        <v>0</v>
      </c>
      <c r="CB17" s="60">
        <v>0</v>
      </c>
      <c r="CC17" s="60">
        <v>0</v>
      </c>
      <c r="CD17" s="60">
        <v>0</v>
      </c>
      <c r="CE17" s="60">
        <v>0</v>
      </c>
      <c r="CF17" s="60">
        <v>0</v>
      </c>
      <c r="CG17" s="60">
        <v>0</v>
      </c>
      <c r="CH17" s="60">
        <v>0</v>
      </c>
      <c r="CI17" s="60">
        <v>0</v>
      </c>
      <c r="CJ17" s="60">
        <v>0</v>
      </c>
      <c r="CK17" s="60">
        <v>0</v>
      </c>
      <c r="CL17" s="60">
        <v>0</v>
      </c>
      <c r="CM17" s="60">
        <v>0</v>
      </c>
      <c r="CN17" s="60">
        <v>0</v>
      </c>
      <c r="CO17" s="60">
        <v>0</v>
      </c>
      <c r="CP17" s="60">
        <v>0</v>
      </c>
      <c r="CQ17" s="60">
        <v>0</v>
      </c>
      <c r="CR17" s="60">
        <v>0</v>
      </c>
      <c r="CS17" s="60">
        <v>0</v>
      </c>
      <c r="CT17" s="60">
        <v>0</v>
      </c>
      <c r="CU17" s="60">
        <v>0</v>
      </c>
    </row>
    <row r="18" spans="1:99" ht="12.75" customHeight="1">
      <c r="A18" s="43" t="s">
        <v>23</v>
      </c>
      <c r="B18" s="58">
        <v>1013</v>
      </c>
      <c r="C18" s="59" t="s">
        <v>376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  <c r="BC18" s="60">
        <v>0</v>
      </c>
      <c r="BD18" s="60">
        <v>0</v>
      </c>
      <c r="BE18" s="60">
        <v>0</v>
      </c>
      <c r="BF18" s="60">
        <v>0</v>
      </c>
      <c r="BG18" s="60">
        <v>0</v>
      </c>
      <c r="BH18" s="60">
        <v>0</v>
      </c>
      <c r="BI18" s="60">
        <v>0</v>
      </c>
      <c r="BJ18" s="60">
        <v>0</v>
      </c>
      <c r="BK18" s="60">
        <v>0</v>
      </c>
      <c r="BL18" s="60">
        <v>0</v>
      </c>
      <c r="BM18" s="60">
        <v>0</v>
      </c>
      <c r="BN18" s="60">
        <v>0</v>
      </c>
      <c r="BO18" s="60">
        <v>0</v>
      </c>
      <c r="BP18" s="60">
        <v>0</v>
      </c>
      <c r="BQ18" s="60">
        <v>0</v>
      </c>
      <c r="BR18" s="60">
        <v>0</v>
      </c>
      <c r="BS18" s="60">
        <v>0</v>
      </c>
      <c r="BT18" s="60">
        <v>0</v>
      </c>
      <c r="BU18" s="60">
        <v>0</v>
      </c>
      <c r="BV18" s="60">
        <v>0</v>
      </c>
      <c r="BW18" s="60">
        <v>0</v>
      </c>
      <c r="BX18" s="60">
        <v>0</v>
      </c>
      <c r="BY18" s="60">
        <v>0</v>
      </c>
      <c r="BZ18" s="60">
        <v>0</v>
      </c>
      <c r="CA18" s="60">
        <v>0</v>
      </c>
      <c r="CB18" s="60">
        <v>0</v>
      </c>
      <c r="CC18" s="60">
        <v>0</v>
      </c>
      <c r="CD18" s="60">
        <v>0</v>
      </c>
      <c r="CE18" s="60">
        <v>0</v>
      </c>
      <c r="CF18" s="60">
        <v>0</v>
      </c>
      <c r="CG18" s="60">
        <v>0</v>
      </c>
      <c r="CH18" s="60">
        <v>0</v>
      </c>
      <c r="CI18" s="60">
        <v>0</v>
      </c>
      <c r="CJ18" s="60">
        <v>0</v>
      </c>
      <c r="CK18" s="60">
        <v>0</v>
      </c>
      <c r="CL18" s="60">
        <v>0</v>
      </c>
      <c r="CM18" s="60">
        <v>0</v>
      </c>
      <c r="CN18" s="60">
        <v>0</v>
      </c>
      <c r="CO18" s="60">
        <v>0</v>
      </c>
      <c r="CP18" s="60">
        <v>0</v>
      </c>
      <c r="CQ18" s="60">
        <v>0</v>
      </c>
      <c r="CR18" s="60">
        <v>0</v>
      </c>
      <c r="CS18" s="60">
        <v>0</v>
      </c>
      <c r="CT18" s="60">
        <v>0</v>
      </c>
      <c r="CU18" s="60">
        <v>0</v>
      </c>
    </row>
    <row r="19" spans="1:99" ht="12.75" customHeight="1">
      <c r="A19" s="43" t="s">
        <v>25</v>
      </c>
      <c r="B19" s="58">
        <v>1016</v>
      </c>
      <c r="C19" s="59" t="s">
        <v>376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v>0</v>
      </c>
      <c r="BH19" s="60"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v>0</v>
      </c>
      <c r="BS19" s="60"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v>0</v>
      </c>
      <c r="BY19" s="60">
        <v>0</v>
      </c>
      <c r="BZ19" s="60">
        <v>0</v>
      </c>
      <c r="CA19" s="60">
        <v>0</v>
      </c>
      <c r="CB19" s="60">
        <v>0</v>
      </c>
      <c r="CC19" s="60">
        <v>0</v>
      </c>
      <c r="CD19" s="60">
        <v>0</v>
      </c>
      <c r="CE19" s="60">
        <v>0</v>
      </c>
      <c r="CF19" s="60">
        <v>0</v>
      </c>
      <c r="CG19" s="60">
        <v>0</v>
      </c>
      <c r="CH19" s="60">
        <v>0</v>
      </c>
      <c r="CI19" s="60">
        <v>0</v>
      </c>
      <c r="CJ19" s="60">
        <v>0</v>
      </c>
      <c r="CK19" s="60">
        <v>0</v>
      </c>
      <c r="CL19" s="60">
        <v>0</v>
      </c>
      <c r="CM19" s="60">
        <v>0</v>
      </c>
      <c r="CN19" s="60">
        <v>0</v>
      </c>
      <c r="CO19" s="60">
        <v>0</v>
      </c>
      <c r="CP19" s="60">
        <v>0</v>
      </c>
      <c r="CQ19" s="60">
        <v>0</v>
      </c>
      <c r="CR19" s="60">
        <v>0</v>
      </c>
      <c r="CS19" s="60">
        <v>0</v>
      </c>
      <c r="CT19" s="60">
        <v>0</v>
      </c>
      <c r="CU19" s="60">
        <v>0</v>
      </c>
    </row>
    <row r="20" spans="1:99" ht="12.75" customHeight="1">
      <c r="A20" s="43" t="s">
        <v>27</v>
      </c>
      <c r="B20" s="58">
        <v>1017</v>
      </c>
      <c r="C20" s="59" t="s">
        <v>376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v>0</v>
      </c>
      <c r="BH20" s="60"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v>0</v>
      </c>
      <c r="BS20" s="60"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v>0</v>
      </c>
      <c r="BY20" s="60">
        <v>0</v>
      </c>
      <c r="BZ20" s="60">
        <v>0</v>
      </c>
      <c r="CA20" s="60">
        <v>0</v>
      </c>
      <c r="CB20" s="60">
        <v>0</v>
      </c>
      <c r="CC20" s="60">
        <v>0</v>
      </c>
      <c r="CD20" s="60">
        <v>0</v>
      </c>
      <c r="CE20" s="60">
        <v>0</v>
      </c>
      <c r="CF20" s="60">
        <v>0</v>
      </c>
      <c r="CG20" s="60">
        <v>0</v>
      </c>
      <c r="CH20" s="60">
        <v>0</v>
      </c>
      <c r="CI20" s="60">
        <v>0</v>
      </c>
      <c r="CJ20" s="60">
        <v>0</v>
      </c>
      <c r="CK20" s="60">
        <v>0</v>
      </c>
      <c r="CL20" s="60">
        <v>0</v>
      </c>
      <c r="CM20" s="60">
        <v>0</v>
      </c>
      <c r="CN20" s="60">
        <v>0</v>
      </c>
      <c r="CO20" s="60">
        <v>0</v>
      </c>
      <c r="CP20" s="60">
        <v>0</v>
      </c>
      <c r="CQ20" s="60">
        <v>0</v>
      </c>
      <c r="CR20" s="60">
        <v>0</v>
      </c>
      <c r="CS20" s="60">
        <v>0</v>
      </c>
      <c r="CT20" s="60">
        <v>0</v>
      </c>
      <c r="CU20" s="60">
        <v>0</v>
      </c>
    </row>
    <row r="21" spans="1:99" ht="12.75" customHeight="1">
      <c r="A21" s="43" t="s">
        <v>29</v>
      </c>
      <c r="B21" s="58">
        <v>1018</v>
      </c>
      <c r="C21" s="59" t="s">
        <v>376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60">
        <v>0</v>
      </c>
      <c r="AO21" s="60">
        <v>0</v>
      </c>
      <c r="AP21" s="60">
        <v>0</v>
      </c>
      <c r="AQ21" s="60">
        <v>0</v>
      </c>
      <c r="AR21" s="60">
        <v>0</v>
      </c>
      <c r="AS21" s="60">
        <v>0</v>
      </c>
      <c r="AT21" s="60">
        <v>0</v>
      </c>
      <c r="AU21" s="60">
        <v>0</v>
      </c>
      <c r="AV21" s="60">
        <v>0</v>
      </c>
      <c r="AW21" s="60"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v>0</v>
      </c>
      <c r="BH21" s="60"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v>0</v>
      </c>
      <c r="BS21" s="60"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v>0</v>
      </c>
      <c r="BY21" s="60">
        <v>0</v>
      </c>
      <c r="BZ21" s="60">
        <v>0</v>
      </c>
      <c r="CA21" s="60">
        <v>0</v>
      </c>
      <c r="CB21" s="60">
        <v>0</v>
      </c>
      <c r="CC21" s="60">
        <v>0</v>
      </c>
      <c r="CD21" s="60">
        <v>0</v>
      </c>
      <c r="CE21" s="60">
        <v>0</v>
      </c>
      <c r="CF21" s="60">
        <v>0</v>
      </c>
      <c r="CG21" s="60">
        <v>0</v>
      </c>
      <c r="CH21" s="60">
        <v>0</v>
      </c>
      <c r="CI21" s="60">
        <v>0</v>
      </c>
      <c r="CJ21" s="60">
        <v>0</v>
      </c>
      <c r="CK21" s="60">
        <v>0</v>
      </c>
      <c r="CL21" s="60">
        <v>0</v>
      </c>
      <c r="CM21" s="60">
        <v>0</v>
      </c>
      <c r="CN21" s="60">
        <v>0</v>
      </c>
      <c r="CO21" s="60">
        <v>0</v>
      </c>
      <c r="CP21" s="60">
        <v>0</v>
      </c>
      <c r="CQ21" s="60">
        <v>0</v>
      </c>
      <c r="CR21" s="60">
        <v>0</v>
      </c>
      <c r="CS21" s="60">
        <v>0</v>
      </c>
      <c r="CT21" s="60">
        <v>0</v>
      </c>
      <c r="CU21" s="60">
        <v>0</v>
      </c>
    </row>
    <row r="22" spans="1:99" ht="12.75" customHeight="1">
      <c r="A22" s="43" t="s">
        <v>31</v>
      </c>
      <c r="B22" s="58">
        <v>1020</v>
      </c>
      <c r="C22" s="59" t="s">
        <v>376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60"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  <c r="BQ22" s="60">
        <v>0</v>
      </c>
      <c r="BR22" s="60">
        <v>0</v>
      </c>
      <c r="BS22" s="60">
        <v>0</v>
      </c>
      <c r="BT22" s="60">
        <v>0</v>
      </c>
      <c r="BU22" s="60">
        <v>0</v>
      </c>
      <c r="BV22" s="60">
        <v>0</v>
      </c>
      <c r="BW22" s="60">
        <v>0</v>
      </c>
      <c r="BX22" s="60">
        <v>0</v>
      </c>
      <c r="BY22" s="60">
        <v>0</v>
      </c>
      <c r="BZ22" s="60">
        <v>0</v>
      </c>
      <c r="CA22" s="60">
        <v>0</v>
      </c>
      <c r="CB22" s="60">
        <v>0</v>
      </c>
      <c r="CC22" s="60">
        <v>0</v>
      </c>
      <c r="CD22" s="60">
        <v>0</v>
      </c>
      <c r="CE22" s="60">
        <v>0</v>
      </c>
      <c r="CF22" s="60">
        <v>0</v>
      </c>
      <c r="CG22" s="60">
        <v>0</v>
      </c>
      <c r="CH22" s="60">
        <v>0</v>
      </c>
      <c r="CI22" s="60">
        <v>0</v>
      </c>
      <c r="CJ22" s="60">
        <v>0</v>
      </c>
      <c r="CK22" s="60">
        <v>0</v>
      </c>
      <c r="CL22" s="60">
        <v>0</v>
      </c>
      <c r="CM22" s="60">
        <v>0</v>
      </c>
      <c r="CN22" s="60">
        <v>0</v>
      </c>
      <c r="CO22" s="60">
        <v>0</v>
      </c>
      <c r="CP22" s="60">
        <v>0</v>
      </c>
      <c r="CQ22" s="60">
        <v>0</v>
      </c>
      <c r="CR22" s="60">
        <v>0</v>
      </c>
      <c r="CS22" s="60">
        <v>0</v>
      </c>
      <c r="CT22" s="60">
        <v>0</v>
      </c>
      <c r="CU22" s="60">
        <v>0</v>
      </c>
    </row>
    <row r="23" spans="1:99" ht="12.75" customHeight="1">
      <c r="A23" s="43" t="s">
        <v>33</v>
      </c>
      <c r="B23" s="58">
        <v>1022</v>
      </c>
      <c r="C23" s="59" t="s">
        <v>376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60">
        <v>0</v>
      </c>
      <c r="BP23" s="60">
        <v>0</v>
      </c>
      <c r="BQ23" s="60">
        <v>0</v>
      </c>
      <c r="BR23" s="60">
        <v>0</v>
      </c>
      <c r="BS23" s="60">
        <v>0</v>
      </c>
      <c r="BT23" s="60">
        <v>0</v>
      </c>
      <c r="BU23" s="60">
        <v>0</v>
      </c>
      <c r="BV23" s="60">
        <v>0</v>
      </c>
      <c r="BW23" s="60">
        <v>0</v>
      </c>
      <c r="BX23" s="60">
        <v>0</v>
      </c>
      <c r="BY23" s="60">
        <v>0</v>
      </c>
      <c r="BZ23" s="60">
        <v>0</v>
      </c>
      <c r="CA23" s="60">
        <v>0</v>
      </c>
      <c r="CB23" s="60">
        <v>0</v>
      </c>
      <c r="CC23" s="60">
        <v>0</v>
      </c>
      <c r="CD23" s="60">
        <v>0</v>
      </c>
      <c r="CE23" s="60">
        <v>0</v>
      </c>
      <c r="CF23" s="60">
        <v>0</v>
      </c>
      <c r="CG23" s="60">
        <v>0</v>
      </c>
      <c r="CH23" s="60">
        <v>0</v>
      </c>
      <c r="CI23" s="60">
        <v>0</v>
      </c>
      <c r="CJ23" s="60">
        <v>0</v>
      </c>
      <c r="CK23" s="60">
        <v>0</v>
      </c>
      <c r="CL23" s="60">
        <v>0</v>
      </c>
      <c r="CM23" s="60">
        <v>0</v>
      </c>
      <c r="CN23" s="60">
        <v>0</v>
      </c>
      <c r="CO23" s="60">
        <v>0</v>
      </c>
      <c r="CP23" s="60">
        <v>0</v>
      </c>
      <c r="CQ23" s="60">
        <v>0</v>
      </c>
      <c r="CR23" s="60">
        <v>0</v>
      </c>
      <c r="CS23" s="60">
        <v>0</v>
      </c>
      <c r="CT23" s="60">
        <v>0</v>
      </c>
      <c r="CU23" s="60">
        <v>0</v>
      </c>
    </row>
    <row r="24" spans="1:99" ht="12.75" customHeight="1">
      <c r="A24" s="43" t="s">
        <v>35</v>
      </c>
      <c r="B24" s="58">
        <v>1025</v>
      </c>
      <c r="C24" s="59" t="s">
        <v>376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v>0</v>
      </c>
      <c r="BS24" s="60"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v>0</v>
      </c>
      <c r="BY24" s="60">
        <v>0</v>
      </c>
      <c r="BZ24" s="60">
        <v>0</v>
      </c>
      <c r="CA24" s="60">
        <v>0</v>
      </c>
      <c r="CB24" s="60">
        <v>0</v>
      </c>
      <c r="CC24" s="60">
        <v>0</v>
      </c>
      <c r="CD24" s="60">
        <v>0</v>
      </c>
      <c r="CE24" s="60">
        <v>0</v>
      </c>
      <c r="CF24" s="60">
        <v>0</v>
      </c>
      <c r="CG24" s="60">
        <v>0</v>
      </c>
      <c r="CH24" s="60">
        <v>0</v>
      </c>
      <c r="CI24" s="60">
        <v>0</v>
      </c>
      <c r="CJ24" s="60">
        <v>0</v>
      </c>
      <c r="CK24" s="60">
        <v>0</v>
      </c>
      <c r="CL24" s="60">
        <v>0</v>
      </c>
      <c r="CM24" s="60">
        <v>0</v>
      </c>
      <c r="CN24" s="60">
        <v>0</v>
      </c>
      <c r="CO24" s="60">
        <v>0</v>
      </c>
      <c r="CP24" s="60">
        <v>0</v>
      </c>
      <c r="CQ24" s="60">
        <v>0</v>
      </c>
      <c r="CR24" s="60">
        <v>0</v>
      </c>
      <c r="CS24" s="60">
        <v>0</v>
      </c>
      <c r="CT24" s="60">
        <v>0</v>
      </c>
      <c r="CU24" s="60">
        <v>0</v>
      </c>
    </row>
    <row r="25" spans="1:99" ht="12.75" customHeight="1">
      <c r="A25" s="43" t="s">
        <v>37</v>
      </c>
      <c r="B25" s="58">
        <v>1027</v>
      </c>
      <c r="C25" s="59" t="s">
        <v>376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60">
        <v>0</v>
      </c>
      <c r="AO25" s="60">
        <v>0</v>
      </c>
      <c r="AP25" s="60">
        <v>0</v>
      </c>
      <c r="AQ25" s="60">
        <v>0</v>
      </c>
      <c r="AR25" s="60">
        <v>0</v>
      </c>
      <c r="AS25" s="60">
        <v>0</v>
      </c>
      <c r="AT25" s="60">
        <v>0</v>
      </c>
      <c r="AU25" s="60">
        <v>0</v>
      </c>
      <c r="AV25" s="60">
        <v>0</v>
      </c>
      <c r="AW25" s="60"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v>0</v>
      </c>
      <c r="BY25" s="60">
        <v>0</v>
      </c>
      <c r="BZ25" s="60">
        <v>0</v>
      </c>
      <c r="CA25" s="60">
        <v>0</v>
      </c>
      <c r="CB25" s="60">
        <v>0</v>
      </c>
      <c r="CC25" s="60">
        <v>0</v>
      </c>
      <c r="CD25" s="60">
        <v>0</v>
      </c>
      <c r="CE25" s="60">
        <v>0</v>
      </c>
      <c r="CF25" s="60">
        <v>0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  <c r="CM25" s="60">
        <v>0</v>
      </c>
      <c r="CN25" s="60">
        <v>0</v>
      </c>
      <c r="CO25" s="60">
        <v>0</v>
      </c>
      <c r="CP25" s="60">
        <v>0</v>
      </c>
      <c r="CQ25" s="60">
        <v>0</v>
      </c>
      <c r="CR25" s="60">
        <v>0</v>
      </c>
      <c r="CS25" s="60">
        <v>0</v>
      </c>
      <c r="CT25" s="60">
        <v>0</v>
      </c>
      <c r="CU25" s="60">
        <v>0</v>
      </c>
    </row>
    <row r="26" spans="1:99" ht="12.75" customHeight="1">
      <c r="A26" s="43" t="s">
        <v>39</v>
      </c>
      <c r="B26" s="58">
        <v>1028</v>
      </c>
      <c r="C26" s="59" t="s">
        <v>376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60"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60">
        <v>0</v>
      </c>
      <c r="BM26" s="60">
        <v>0</v>
      </c>
      <c r="BN26" s="60">
        <v>0</v>
      </c>
      <c r="BO26" s="60">
        <v>0</v>
      </c>
      <c r="BP26" s="60">
        <v>0</v>
      </c>
      <c r="BQ26" s="60">
        <v>0</v>
      </c>
      <c r="BR26" s="60">
        <v>0</v>
      </c>
      <c r="BS26" s="60">
        <v>0</v>
      </c>
      <c r="BT26" s="60">
        <v>0</v>
      </c>
      <c r="BU26" s="60">
        <v>0</v>
      </c>
      <c r="BV26" s="60">
        <v>0</v>
      </c>
      <c r="BW26" s="60">
        <v>0</v>
      </c>
      <c r="BX26" s="60">
        <v>0</v>
      </c>
      <c r="BY26" s="60">
        <v>0</v>
      </c>
      <c r="BZ26" s="60">
        <v>0</v>
      </c>
      <c r="CA26" s="60">
        <v>0</v>
      </c>
      <c r="CB26" s="60">
        <v>0</v>
      </c>
      <c r="CC26" s="60">
        <v>0</v>
      </c>
      <c r="CD26" s="60">
        <v>0</v>
      </c>
      <c r="CE26" s="60">
        <v>0</v>
      </c>
      <c r="CF26" s="60">
        <v>0</v>
      </c>
      <c r="CG26" s="60">
        <v>0</v>
      </c>
      <c r="CH26" s="60">
        <v>0</v>
      </c>
      <c r="CI26" s="60">
        <v>0</v>
      </c>
      <c r="CJ26" s="60">
        <v>0</v>
      </c>
      <c r="CK26" s="60">
        <v>0</v>
      </c>
      <c r="CL26" s="60">
        <v>0</v>
      </c>
      <c r="CM26" s="60">
        <v>0</v>
      </c>
      <c r="CN26" s="60">
        <v>0</v>
      </c>
      <c r="CO26" s="60">
        <v>0</v>
      </c>
      <c r="CP26" s="60">
        <v>0</v>
      </c>
      <c r="CQ26" s="60">
        <v>0</v>
      </c>
      <c r="CR26" s="60">
        <v>0</v>
      </c>
      <c r="CS26" s="60">
        <v>0</v>
      </c>
      <c r="CT26" s="60">
        <v>0</v>
      </c>
      <c r="CU26" s="60">
        <v>0</v>
      </c>
    </row>
    <row r="27" spans="1:99" ht="12.75" customHeight="1">
      <c r="A27" s="43" t="s">
        <v>41</v>
      </c>
      <c r="B27" s="58">
        <v>1030</v>
      </c>
      <c r="C27" s="59" t="s">
        <v>376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60">
        <v>0</v>
      </c>
      <c r="AO27" s="60">
        <v>0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60">
        <v>0</v>
      </c>
      <c r="AV27" s="60">
        <v>0</v>
      </c>
      <c r="AW27" s="60">
        <v>0</v>
      </c>
      <c r="AX27" s="60">
        <v>0</v>
      </c>
      <c r="AY27" s="60">
        <v>0</v>
      </c>
      <c r="AZ27" s="60">
        <v>0</v>
      </c>
      <c r="BA27" s="60">
        <v>0</v>
      </c>
      <c r="BB27" s="60">
        <v>0</v>
      </c>
      <c r="BC27" s="60">
        <v>0</v>
      </c>
      <c r="BD27" s="60">
        <v>0</v>
      </c>
      <c r="BE27" s="60">
        <v>0</v>
      </c>
      <c r="BF27" s="60">
        <v>0</v>
      </c>
      <c r="BG27" s="60">
        <v>0</v>
      </c>
      <c r="BH27" s="60">
        <v>0</v>
      </c>
      <c r="BI27" s="60">
        <v>0</v>
      </c>
      <c r="BJ27" s="60">
        <v>0</v>
      </c>
      <c r="BK27" s="60">
        <v>0</v>
      </c>
      <c r="BL27" s="60">
        <v>0</v>
      </c>
      <c r="BM27" s="60">
        <v>0</v>
      </c>
      <c r="BN27" s="60">
        <v>0</v>
      </c>
      <c r="BO27" s="60">
        <v>0</v>
      </c>
      <c r="BP27" s="60">
        <v>0</v>
      </c>
      <c r="BQ27" s="60">
        <v>0</v>
      </c>
      <c r="BR27" s="60">
        <v>0</v>
      </c>
      <c r="BS27" s="60">
        <v>0</v>
      </c>
      <c r="BT27" s="60">
        <v>0</v>
      </c>
      <c r="BU27" s="60">
        <v>0</v>
      </c>
      <c r="BV27" s="60">
        <v>0</v>
      </c>
      <c r="BW27" s="60">
        <v>0</v>
      </c>
      <c r="BX27" s="60">
        <v>0</v>
      </c>
      <c r="BY27" s="60">
        <v>0</v>
      </c>
      <c r="BZ27" s="60">
        <v>0</v>
      </c>
      <c r="CA27" s="60">
        <v>0</v>
      </c>
      <c r="CB27" s="60">
        <v>0</v>
      </c>
      <c r="CC27" s="60">
        <v>0</v>
      </c>
      <c r="CD27" s="60">
        <v>0</v>
      </c>
      <c r="CE27" s="60">
        <v>0</v>
      </c>
      <c r="CF27" s="60">
        <v>0</v>
      </c>
      <c r="CG27" s="60">
        <v>0</v>
      </c>
      <c r="CH27" s="60">
        <v>0</v>
      </c>
      <c r="CI27" s="60">
        <v>0</v>
      </c>
      <c r="CJ27" s="60">
        <v>0</v>
      </c>
      <c r="CK27" s="60">
        <v>0</v>
      </c>
      <c r="CL27" s="60">
        <v>0</v>
      </c>
      <c r="CM27" s="60">
        <v>0</v>
      </c>
      <c r="CN27" s="60">
        <v>0</v>
      </c>
      <c r="CO27" s="60">
        <v>0</v>
      </c>
      <c r="CP27" s="60">
        <v>0</v>
      </c>
      <c r="CQ27" s="60">
        <v>0</v>
      </c>
      <c r="CR27" s="60">
        <v>0</v>
      </c>
      <c r="CS27" s="60">
        <v>0</v>
      </c>
      <c r="CT27" s="60">
        <v>0</v>
      </c>
      <c r="CU27" s="60">
        <v>0</v>
      </c>
    </row>
    <row r="28" spans="1:99" ht="12.75" customHeight="1">
      <c r="A28" s="43" t="s">
        <v>43</v>
      </c>
      <c r="B28" s="58">
        <v>1031</v>
      </c>
      <c r="C28" s="59" t="s">
        <v>376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60"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60">
        <v>0</v>
      </c>
      <c r="BM28" s="60">
        <v>0</v>
      </c>
      <c r="BN28" s="60">
        <v>0</v>
      </c>
      <c r="BO28" s="60">
        <v>0</v>
      </c>
      <c r="BP28" s="60">
        <v>0</v>
      </c>
      <c r="BQ28" s="60">
        <v>0</v>
      </c>
      <c r="BR28" s="60">
        <v>0</v>
      </c>
      <c r="BS28" s="60">
        <v>0</v>
      </c>
      <c r="BT28" s="60">
        <v>0</v>
      </c>
      <c r="BU28" s="60">
        <v>0</v>
      </c>
      <c r="BV28" s="60">
        <v>0</v>
      </c>
      <c r="BW28" s="60">
        <v>0</v>
      </c>
      <c r="BX28" s="60">
        <v>0</v>
      </c>
      <c r="BY28" s="60">
        <v>0</v>
      </c>
      <c r="BZ28" s="60">
        <v>0</v>
      </c>
      <c r="CA28" s="60">
        <v>0</v>
      </c>
      <c r="CB28" s="60">
        <v>0</v>
      </c>
      <c r="CC28" s="60">
        <v>0</v>
      </c>
      <c r="CD28" s="60">
        <v>0</v>
      </c>
      <c r="CE28" s="60">
        <v>0</v>
      </c>
      <c r="CF28" s="60">
        <v>0</v>
      </c>
      <c r="CG28" s="60">
        <v>0</v>
      </c>
      <c r="CH28" s="60">
        <v>0</v>
      </c>
      <c r="CI28" s="60">
        <v>0</v>
      </c>
      <c r="CJ28" s="60">
        <v>0</v>
      </c>
      <c r="CK28" s="60">
        <v>0</v>
      </c>
      <c r="CL28" s="60">
        <v>0</v>
      </c>
      <c r="CM28" s="60">
        <v>0</v>
      </c>
      <c r="CN28" s="60">
        <v>0</v>
      </c>
      <c r="CO28" s="60">
        <v>0</v>
      </c>
      <c r="CP28" s="60">
        <v>0</v>
      </c>
      <c r="CQ28" s="60">
        <v>0</v>
      </c>
      <c r="CR28" s="60">
        <v>0</v>
      </c>
      <c r="CS28" s="60">
        <v>0</v>
      </c>
      <c r="CT28" s="60">
        <v>0</v>
      </c>
      <c r="CU28" s="60">
        <v>0</v>
      </c>
    </row>
    <row r="29" spans="1:99" ht="12.75" customHeight="1">
      <c r="A29" s="43" t="s">
        <v>45</v>
      </c>
      <c r="B29" s="58">
        <v>1032</v>
      </c>
      <c r="C29" s="59" t="s">
        <v>376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60">
        <v>0</v>
      </c>
      <c r="AO29" s="60">
        <v>0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60">
        <v>0</v>
      </c>
      <c r="AV29" s="60">
        <v>0</v>
      </c>
      <c r="AW29" s="60"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v>0</v>
      </c>
      <c r="BH29" s="60"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v>0</v>
      </c>
      <c r="BS29" s="60"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v>0</v>
      </c>
      <c r="BY29" s="60">
        <v>0</v>
      </c>
      <c r="BZ29" s="60">
        <v>0</v>
      </c>
      <c r="CA29" s="60">
        <v>0</v>
      </c>
      <c r="CB29" s="60">
        <v>0</v>
      </c>
      <c r="CC29" s="60">
        <v>0</v>
      </c>
      <c r="CD29" s="60">
        <v>0</v>
      </c>
      <c r="CE29" s="60">
        <v>0</v>
      </c>
      <c r="CF29" s="60">
        <v>0</v>
      </c>
      <c r="CG29" s="60">
        <v>0</v>
      </c>
      <c r="CH29" s="60">
        <v>0</v>
      </c>
      <c r="CI29" s="60">
        <v>0</v>
      </c>
      <c r="CJ29" s="60">
        <v>0</v>
      </c>
      <c r="CK29" s="60">
        <v>0</v>
      </c>
      <c r="CL29" s="60">
        <v>0</v>
      </c>
      <c r="CM29" s="60">
        <v>0</v>
      </c>
      <c r="CN29" s="60">
        <v>0</v>
      </c>
      <c r="CO29" s="60">
        <v>0</v>
      </c>
      <c r="CP29" s="60">
        <v>0</v>
      </c>
      <c r="CQ29" s="60">
        <v>0</v>
      </c>
      <c r="CR29" s="60">
        <v>0</v>
      </c>
      <c r="CS29" s="60">
        <v>0</v>
      </c>
      <c r="CT29" s="60">
        <v>0</v>
      </c>
      <c r="CU29" s="60">
        <v>0</v>
      </c>
    </row>
    <row r="30" spans="1:99" ht="12.75" customHeight="1">
      <c r="A30" s="43" t="s">
        <v>47</v>
      </c>
      <c r="B30" s="58">
        <v>1034</v>
      </c>
      <c r="C30" s="59" t="s">
        <v>376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v>0</v>
      </c>
      <c r="BS30" s="60"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0">
        <v>0</v>
      </c>
      <c r="CA30" s="60">
        <v>0</v>
      </c>
      <c r="CB30" s="60">
        <v>0</v>
      </c>
      <c r="CC30" s="60">
        <v>0</v>
      </c>
      <c r="CD30" s="60">
        <v>0</v>
      </c>
      <c r="CE30" s="60">
        <v>0</v>
      </c>
      <c r="CF30" s="60">
        <v>0</v>
      </c>
      <c r="CG30" s="60">
        <v>0</v>
      </c>
      <c r="CH30" s="60">
        <v>0</v>
      </c>
      <c r="CI30" s="60">
        <v>0</v>
      </c>
      <c r="CJ30" s="60">
        <v>0</v>
      </c>
      <c r="CK30" s="60">
        <v>0</v>
      </c>
      <c r="CL30" s="60">
        <v>0</v>
      </c>
      <c r="CM30" s="60">
        <v>0</v>
      </c>
      <c r="CN30" s="60">
        <v>0</v>
      </c>
      <c r="CO30" s="60">
        <v>0</v>
      </c>
      <c r="CP30" s="60">
        <v>0</v>
      </c>
      <c r="CQ30" s="60">
        <v>0</v>
      </c>
      <c r="CR30" s="60">
        <v>0</v>
      </c>
      <c r="CS30" s="60">
        <v>0</v>
      </c>
      <c r="CT30" s="60">
        <v>0</v>
      </c>
      <c r="CU30" s="60">
        <v>0</v>
      </c>
    </row>
    <row r="31" spans="1:99" ht="12.75" customHeight="1">
      <c r="A31" s="43" t="s">
        <v>49</v>
      </c>
      <c r="B31" s="58">
        <v>1035</v>
      </c>
      <c r="C31" s="59" t="s">
        <v>376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  <c r="BC31" s="60">
        <v>0</v>
      </c>
      <c r="BD31" s="60">
        <v>0</v>
      </c>
      <c r="BE31" s="60">
        <v>0</v>
      </c>
      <c r="BF31" s="60">
        <v>0</v>
      </c>
      <c r="BG31" s="60">
        <v>0</v>
      </c>
      <c r="BH31" s="60">
        <v>0</v>
      </c>
      <c r="BI31" s="60">
        <v>0</v>
      </c>
      <c r="BJ31" s="60">
        <v>0</v>
      </c>
      <c r="BK31" s="60">
        <v>0</v>
      </c>
      <c r="BL31" s="60">
        <v>0</v>
      </c>
      <c r="BM31" s="60">
        <v>0</v>
      </c>
      <c r="BN31" s="60">
        <v>0</v>
      </c>
      <c r="BO31" s="60">
        <v>0</v>
      </c>
      <c r="BP31" s="60">
        <v>0</v>
      </c>
      <c r="BQ31" s="60">
        <v>0</v>
      </c>
      <c r="BR31" s="60">
        <v>0</v>
      </c>
      <c r="BS31" s="60">
        <v>0</v>
      </c>
      <c r="BT31" s="60">
        <v>0</v>
      </c>
      <c r="BU31" s="60">
        <v>0</v>
      </c>
      <c r="BV31" s="60">
        <v>0</v>
      </c>
      <c r="BW31" s="60">
        <v>0</v>
      </c>
      <c r="BX31" s="60">
        <v>0</v>
      </c>
      <c r="BY31" s="60">
        <v>0</v>
      </c>
      <c r="BZ31" s="60">
        <v>0</v>
      </c>
      <c r="CA31" s="60">
        <v>0</v>
      </c>
      <c r="CB31" s="60">
        <v>0</v>
      </c>
      <c r="CC31" s="60">
        <v>0</v>
      </c>
      <c r="CD31" s="60">
        <v>0</v>
      </c>
      <c r="CE31" s="60">
        <v>0</v>
      </c>
      <c r="CF31" s="60">
        <v>0</v>
      </c>
      <c r="CG31" s="60">
        <v>0</v>
      </c>
      <c r="CH31" s="60">
        <v>0</v>
      </c>
      <c r="CI31" s="60">
        <v>0</v>
      </c>
      <c r="CJ31" s="60">
        <v>0</v>
      </c>
      <c r="CK31" s="60">
        <v>0</v>
      </c>
      <c r="CL31" s="60">
        <v>0</v>
      </c>
      <c r="CM31" s="60">
        <v>0</v>
      </c>
      <c r="CN31" s="60">
        <v>0</v>
      </c>
      <c r="CO31" s="60">
        <v>0</v>
      </c>
      <c r="CP31" s="60">
        <v>0</v>
      </c>
      <c r="CQ31" s="60">
        <v>0</v>
      </c>
      <c r="CR31" s="60">
        <v>0</v>
      </c>
      <c r="CS31" s="60">
        <v>0</v>
      </c>
      <c r="CT31" s="60">
        <v>0</v>
      </c>
      <c r="CU31" s="60">
        <v>0</v>
      </c>
    </row>
    <row r="32" spans="1:99" ht="12.75" customHeight="1">
      <c r="A32" s="43" t="s">
        <v>51</v>
      </c>
      <c r="B32" s="58">
        <v>1036</v>
      </c>
      <c r="C32" s="59" t="s">
        <v>376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v>0</v>
      </c>
      <c r="BH32" s="60"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v>0</v>
      </c>
      <c r="BS32" s="60"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v>0</v>
      </c>
      <c r="BY32" s="60">
        <v>0</v>
      </c>
      <c r="BZ32" s="60">
        <v>0</v>
      </c>
      <c r="CA32" s="60">
        <v>0</v>
      </c>
      <c r="CB32" s="60">
        <v>0</v>
      </c>
      <c r="CC32" s="60">
        <v>0</v>
      </c>
      <c r="CD32" s="60">
        <v>0</v>
      </c>
      <c r="CE32" s="60">
        <v>0</v>
      </c>
      <c r="CF32" s="60">
        <v>0</v>
      </c>
      <c r="CG32" s="60">
        <v>0</v>
      </c>
      <c r="CH32" s="60">
        <v>0</v>
      </c>
      <c r="CI32" s="60">
        <v>0</v>
      </c>
      <c r="CJ32" s="60">
        <v>0</v>
      </c>
      <c r="CK32" s="60">
        <v>0</v>
      </c>
      <c r="CL32" s="60">
        <v>0</v>
      </c>
      <c r="CM32" s="60">
        <v>0</v>
      </c>
      <c r="CN32" s="60">
        <v>0</v>
      </c>
      <c r="CO32" s="60">
        <v>0</v>
      </c>
      <c r="CP32" s="60">
        <v>0</v>
      </c>
      <c r="CQ32" s="60">
        <v>0</v>
      </c>
      <c r="CR32" s="60">
        <v>0</v>
      </c>
      <c r="CS32" s="60">
        <v>0</v>
      </c>
      <c r="CT32" s="60">
        <v>0</v>
      </c>
      <c r="CU32" s="60">
        <v>0</v>
      </c>
    </row>
    <row r="33" spans="1:99" ht="12.75" customHeight="1">
      <c r="A33" s="43" t="s">
        <v>53</v>
      </c>
      <c r="B33" s="58">
        <v>1037</v>
      </c>
      <c r="C33" s="59" t="s">
        <v>376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>
        <v>0</v>
      </c>
      <c r="W33" s="60">
        <v>0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</v>
      </c>
      <c r="AT33" s="60">
        <v>0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v>0</v>
      </c>
      <c r="BH33" s="60"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v>0</v>
      </c>
      <c r="BY33" s="60">
        <v>0</v>
      </c>
      <c r="BZ33" s="60">
        <v>0</v>
      </c>
      <c r="CA33" s="60">
        <v>0</v>
      </c>
      <c r="CB33" s="60">
        <v>0</v>
      </c>
      <c r="CC33" s="60">
        <v>0</v>
      </c>
      <c r="CD33" s="60">
        <v>0</v>
      </c>
      <c r="CE33" s="60">
        <v>0</v>
      </c>
      <c r="CF33" s="60">
        <v>0</v>
      </c>
      <c r="CG33" s="60">
        <v>0</v>
      </c>
      <c r="CH33" s="60">
        <v>0</v>
      </c>
      <c r="CI33" s="60">
        <v>0</v>
      </c>
      <c r="CJ33" s="60">
        <v>0</v>
      </c>
      <c r="CK33" s="60">
        <v>0</v>
      </c>
      <c r="CL33" s="60">
        <v>0</v>
      </c>
      <c r="CM33" s="60">
        <v>0</v>
      </c>
      <c r="CN33" s="60">
        <v>0</v>
      </c>
      <c r="CO33" s="60">
        <v>0</v>
      </c>
      <c r="CP33" s="60">
        <v>0</v>
      </c>
      <c r="CQ33" s="60">
        <v>0</v>
      </c>
      <c r="CR33" s="60">
        <v>0</v>
      </c>
      <c r="CS33" s="60">
        <v>0</v>
      </c>
      <c r="CT33" s="60">
        <v>0</v>
      </c>
      <c r="CU33" s="60">
        <v>0</v>
      </c>
    </row>
    <row r="34" spans="1:99" ht="12.75" customHeight="1">
      <c r="A34" s="43" t="s">
        <v>55</v>
      </c>
      <c r="B34" s="58">
        <v>1038</v>
      </c>
      <c r="C34" s="59" t="s">
        <v>376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0</v>
      </c>
      <c r="AS34" s="60">
        <v>0</v>
      </c>
      <c r="AT34" s="60">
        <v>0</v>
      </c>
      <c r="AU34" s="60">
        <v>0</v>
      </c>
      <c r="AV34" s="60">
        <v>0</v>
      </c>
      <c r="AW34" s="60"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v>0</v>
      </c>
      <c r="BH34" s="60"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v>0</v>
      </c>
      <c r="BY34" s="60">
        <v>0</v>
      </c>
      <c r="BZ34" s="60">
        <v>0</v>
      </c>
      <c r="CA34" s="60">
        <v>0</v>
      </c>
      <c r="CB34" s="60">
        <v>0</v>
      </c>
      <c r="CC34" s="60">
        <v>0</v>
      </c>
      <c r="CD34" s="60">
        <v>0</v>
      </c>
      <c r="CE34" s="60">
        <v>0</v>
      </c>
      <c r="CF34" s="60">
        <v>0</v>
      </c>
      <c r="CG34" s="60">
        <v>0</v>
      </c>
      <c r="CH34" s="60">
        <v>0</v>
      </c>
      <c r="CI34" s="60">
        <v>0</v>
      </c>
      <c r="CJ34" s="60">
        <v>0</v>
      </c>
      <c r="CK34" s="60">
        <v>0</v>
      </c>
      <c r="CL34" s="60">
        <v>0</v>
      </c>
      <c r="CM34" s="60">
        <v>0</v>
      </c>
      <c r="CN34" s="60">
        <v>0</v>
      </c>
      <c r="CO34" s="60">
        <v>0</v>
      </c>
      <c r="CP34" s="60">
        <v>0</v>
      </c>
      <c r="CQ34" s="60">
        <v>0</v>
      </c>
      <c r="CR34" s="60">
        <v>0</v>
      </c>
      <c r="CS34" s="60">
        <v>0</v>
      </c>
      <c r="CT34" s="60">
        <v>0</v>
      </c>
      <c r="CU34" s="60">
        <v>0</v>
      </c>
    </row>
    <row r="35" spans="1:99" ht="12.75" customHeight="1">
      <c r="A35" s="43" t="s">
        <v>57</v>
      </c>
      <c r="B35" s="58">
        <v>1039</v>
      </c>
      <c r="C35" s="59" t="s">
        <v>376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>
        <v>0</v>
      </c>
      <c r="W35" s="60">
        <v>0</v>
      </c>
      <c r="X35" s="60">
        <v>0</v>
      </c>
      <c r="Y35" s="60">
        <v>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60">
        <v>0</v>
      </c>
      <c r="AO35" s="60">
        <v>0</v>
      </c>
      <c r="AP35" s="60">
        <v>0</v>
      </c>
      <c r="AQ35" s="60">
        <v>0</v>
      </c>
      <c r="AR35" s="60">
        <v>0</v>
      </c>
      <c r="AS35" s="60">
        <v>0</v>
      </c>
      <c r="AT35" s="60">
        <v>0</v>
      </c>
      <c r="AU35" s="60">
        <v>0</v>
      </c>
      <c r="AV35" s="60">
        <v>0</v>
      </c>
      <c r="AW35" s="60">
        <v>0</v>
      </c>
      <c r="AX35" s="60">
        <v>0</v>
      </c>
      <c r="AY35" s="60">
        <v>0</v>
      </c>
      <c r="AZ35" s="60">
        <v>0</v>
      </c>
      <c r="BA35" s="60">
        <v>0</v>
      </c>
      <c r="BB35" s="60">
        <v>0</v>
      </c>
      <c r="BC35" s="60">
        <v>0</v>
      </c>
      <c r="BD35" s="60">
        <v>0</v>
      </c>
      <c r="BE35" s="60">
        <v>0</v>
      </c>
      <c r="BF35" s="60">
        <v>0</v>
      </c>
      <c r="BG35" s="60">
        <v>0</v>
      </c>
      <c r="BH35" s="60">
        <v>0</v>
      </c>
      <c r="BI35" s="60">
        <v>0</v>
      </c>
      <c r="BJ35" s="60">
        <v>0</v>
      </c>
      <c r="BK35" s="60">
        <v>0</v>
      </c>
      <c r="BL35" s="60">
        <v>0</v>
      </c>
      <c r="BM35" s="60">
        <v>0</v>
      </c>
      <c r="BN35" s="60">
        <v>0</v>
      </c>
      <c r="BO35" s="60">
        <v>0</v>
      </c>
      <c r="BP35" s="60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60">
        <v>0</v>
      </c>
      <c r="BX35" s="60">
        <v>0</v>
      </c>
      <c r="BY35" s="60">
        <v>0</v>
      </c>
      <c r="BZ35" s="60">
        <v>0</v>
      </c>
      <c r="CA35" s="60">
        <v>0</v>
      </c>
      <c r="CB35" s="60">
        <v>0</v>
      </c>
      <c r="CC35" s="60">
        <v>0</v>
      </c>
      <c r="CD35" s="60">
        <v>0</v>
      </c>
      <c r="CE35" s="60">
        <v>0</v>
      </c>
      <c r="CF35" s="60">
        <v>0</v>
      </c>
      <c r="CG35" s="60">
        <v>0</v>
      </c>
      <c r="CH35" s="60">
        <v>0</v>
      </c>
      <c r="CI35" s="60">
        <v>0</v>
      </c>
      <c r="CJ35" s="60">
        <v>0</v>
      </c>
      <c r="CK35" s="60">
        <v>0</v>
      </c>
      <c r="CL35" s="60">
        <v>0</v>
      </c>
      <c r="CM35" s="60">
        <v>0</v>
      </c>
      <c r="CN35" s="60">
        <v>0</v>
      </c>
      <c r="CO35" s="60">
        <v>0</v>
      </c>
      <c r="CP35" s="60">
        <v>0</v>
      </c>
      <c r="CQ35" s="60">
        <v>0</v>
      </c>
      <c r="CR35" s="60">
        <v>0</v>
      </c>
      <c r="CS35" s="60">
        <v>0</v>
      </c>
      <c r="CT35" s="60">
        <v>0</v>
      </c>
      <c r="CU35" s="60">
        <v>0</v>
      </c>
    </row>
    <row r="36" spans="1:99" ht="12.75" customHeight="1">
      <c r="A36" s="43" t="s">
        <v>59</v>
      </c>
      <c r="B36" s="58">
        <v>1040</v>
      </c>
      <c r="C36" s="59" t="s">
        <v>376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  <c r="AV36" s="60">
        <v>0</v>
      </c>
      <c r="AW36" s="60">
        <v>0</v>
      </c>
      <c r="AX36" s="60">
        <v>0</v>
      </c>
      <c r="AY36" s="60">
        <v>0</v>
      </c>
      <c r="AZ36" s="60">
        <v>0</v>
      </c>
      <c r="BA36" s="60">
        <v>0</v>
      </c>
      <c r="BB36" s="60">
        <v>0</v>
      </c>
      <c r="BC36" s="60">
        <v>0</v>
      </c>
      <c r="BD36" s="60">
        <v>0</v>
      </c>
      <c r="BE36" s="60">
        <v>0</v>
      </c>
      <c r="BF36" s="60">
        <v>0</v>
      </c>
      <c r="BG36" s="60">
        <v>0</v>
      </c>
      <c r="BH36" s="60">
        <v>0</v>
      </c>
      <c r="BI36" s="60">
        <v>0</v>
      </c>
      <c r="BJ36" s="60">
        <v>0</v>
      </c>
      <c r="BK36" s="60">
        <v>0</v>
      </c>
      <c r="BL36" s="60">
        <v>0</v>
      </c>
      <c r="BM36" s="60">
        <v>0</v>
      </c>
      <c r="BN36" s="60">
        <v>0</v>
      </c>
      <c r="BO36" s="60">
        <v>0</v>
      </c>
      <c r="BP36" s="60">
        <v>0</v>
      </c>
      <c r="BQ36" s="60">
        <v>0</v>
      </c>
      <c r="BR36" s="60">
        <v>0</v>
      </c>
      <c r="BS36" s="60">
        <v>0</v>
      </c>
      <c r="BT36" s="60">
        <v>0</v>
      </c>
      <c r="BU36" s="60">
        <v>0</v>
      </c>
      <c r="BV36" s="60">
        <v>0</v>
      </c>
      <c r="BW36" s="60">
        <v>0</v>
      </c>
      <c r="BX36" s="60">
        <v>0</v>
      </c>
      <c r="BY36" s="60">
        <v>0</v>
      </c>
      <c r="BZ36" s="60">
        <v>0</v>
      </c>
      <c r="CA36" s="60">
        <v>0</v>
      </c>
      <c r="CB36" s="60">
        <v>0</v>
      </c>
      <c r="CC36" s="60">
        <v>0</v>
      </c>
      <c r="CD36" s="60">
        <v>0</v>
      </c>
      <c r="CE36" s="60">
        <v>0</v>
      </c>
      <c r="CF36" s="60">
        <v>0</v>
      </c>
      <c r="CG36" s="60">
        <v>0</v>
      </c>
      <c r="CH36" s="60">
        <v>0</v>
      </c>
      <c r="CI36" s="60">
        <v>0</v>
      </c>
      <c r="CJ36" s="60">
        <v>0</v>
      </c>
      <c r="CK36" s="60">
        <v>0</v>
      </c>
      <c r="CL36" s="60">
        <v>0</v>
      </c>
      <c r="CM36" s="60">
        <v>0</v>
      </c>
      <c r="CN36" s="60">
        <v>0</v>
      </c>
      <c r="CO36" s="60">
        <v>0</v>
      </c>
      <c r="CP36" s="60">
        <v>0</v>
      </c>
      <c r="CQ36" s="60">
        <v>0</v>
      </c>
      <c r="CR36" s="60">
        <v>0</v>
      </c>
      <c r="CS36" s="60">
        <v>0</v>
      </c>
      <c r="CT36" s="60">
        <v>0</v>
      </c>
      <c r="CU36" s="60">
        <v>0</v>
      </c>
    </row>
    <row r="37" spans="1:99" ht="12.75" customHeight="1">
      <c r="A37" s="43" t="s">
        <v>61</v>
      </c>
      <c r="B37" s="58">
        <v>1043</v>
      </c>
      <c r="C37" s="59" t="s">
        <v>376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60">
        <v>0</v>
      </c>
      <c r="AS37" s="60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60">
        <v>0</v>
      </c>
      <c r="BA37" s="60">
        <v>0</v>
      </c>
      <c r="BB37" s="60">
        <v>0</v>
      </c>
      <c r="BC37" s="60">
        <v>0</v>
      </c>
      <c r="BD37" s="60">
        <v>0</v>
      </c>
      <c r="BE37" s="60">
        <v>0</v>
      </c>
      <c r="BF37" s="60">
        <v>0</v>
      </c>
      <c r="BG37" s="60">
        <v>0</v>
      </c>
      <c r="BH37" s="60">
        <v>0</v>
      </c>
      <c r="BI37" s="60">
        <v>0</v>
      </c>
      <c r="BJ37" s="60">
        <v>0</v>
      </c>
      <c r="BK37" s="60">
        <v>0</v>
      </c>
      <c r="BL37" s="60">
        <v>0</v>
      </c>
      <c r="BM37" s="60">
        <v>0</v>
      </c>
      <c r="BN37" s="60">
        <v>0</v>
      </c>
      <c r="BO37" s="60">
        <v>0</v>
      </c>
      <c r="BP37" s="60">
        <v>0</v>
      </c>
      <c r="BQ37" s="60">
        <v>0</v>
      </c>
      <c r="BR37" s="60">
        <v>0</v>
      </c>
      <c r="BS37" s="60">
        <v>0</v>
      </c>
      <c r="BT37" s="60">
        <v>0</v>
      </c>
      <c r="BU37" s="60">
        <v>0</v>
      </c>
      <c r="BV37" s="60">
        <v>0</v>
      </c>
      <c r="BW37" s="60">
        <v>0</v>
      </c>
      <c r="BX37" s="60">
        <v>0</v>
      </c>
      <c r="BY37" s="60">
        <v>0</v>
      </c>
      <c r="BZ37" s="60">
        <v>0</v>
      </c>
      <c r="CA37" s="60">
        <v>0</v>
      </c>
      <c r="CB37" s="60">
        <v>0</v>
      </c>
      <c r="CC37" s="60">
        <v>0</v>
      </c>
      <c r="CD37" s="60">
        <v>0</v>
      </c>
      <c r="CE37" s="60">
        <v>0</v>
      </c>
      <c r="CF37" s="60">
        <v>0</v>
      </c>
      <c r="CG37" s="60">
        <v>0</v>
      </c>
      <c r="CH37" s="60">
        <v>0</v>
      </c>
      <c r="CI37" s="60">
        <v>0</v>
      </c>
      <c r="CJ37" s="60">
        <v>0</v>
      </c>
      <c r="CK37" s="60">
        <v>0</v>
      </c>
      <c r="CL37" s="60">
        <v>0</v>
      </c>
      <c r="CM37" s="60">
        <v>0</v>
      </c>
      <c r="CN37" s="60">
        <v>0</v>
      </c>
      <c r="CO37" s="60">
        <v>0</v>
      </c>
      <c r="CP37" s="60">
        <v>0</v>
      </c>
      <c r="CQ37" s="60">
        <v>0</v>
      </c>
      <c r="CR37" s="60">
        <v>0</v>
      </c>
      <c r="CS37" s="60">
        <v>0</v>
      </c>
      <c r="CT37" s="60">
        <v>0</v>
      </c>
      <c r="CU37" s="60">
        <v>0</v>
      </c>
    </row>
    <row r="38" spans="1:99" ht="12.75" customHeight="1">
      <c r="A38" s="43" t="s">
        <v>63</v>
      </c>
      <c r="B38" s="58">
        <v>1044</v>
      </c>
      <c r="C38" s="59" t="s">
        <v>376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  <c r="AV38" s="60">
        <v>0</v>
      </c>
      <c r="AW38" s="60"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v>0</v>
      </c>
      <c r="BH38" s="60"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v>0</v>
      </c>
      <c r="BY38" s="60">
        <v>0</v>
      </c>
      <c r="BZ38" s="60">
        <v>0</v>
      </c>
      <c r="CA38" s="60">
        <v>0</v>
      </c>
      <c r="CB38" s="60">
        <v>0</v>
      </c>
      <c r="CC38" s="60">
        <v>0</v>
      </c>
      <c r="CD38" s="60">
        <v>0</v>
      </c>
      <c r="CE38" s="60">
        <v>0</v>
      </c>
      <c r="CF38" s="60">
        <v>0</v>
      </c>
      <c r="CG38" s="60">
        <v>0</v>
      </c>
      <c r="CH38" s="60">
        <v>0</v>
      </c>
      <c r="CI38" s="60">
        <v>0</v>
      </c>
      <c r="CJ38" s="60">
        <v>0</v>
      </c>
      <c r="CK38" s="60">
        <v>0</v>
      </c>
      <c r="CL38" s="60">
        <v>0</v>
      </c>
      <c r="CM38" s="60">
        <v>0</v>
      </c>
      <c r="CN38" s="60">
        <v>0</v>
      </c>
      <c r="CO38" s="60">
        <v>0</v>
      </c>
      <c r="CP38" s="60">
        <v>0</v>
      </c>
      <c r="CQ38" s="60">
        <v>0</v>
      </c>
      <c r="CR38" s="60">
        <v>0</v>
      </c>
      <c r="CS38" s="60">
        <v>0</v>
      </c>
      <c r="CT38" s="60">
        <v>0</v>
      </c>
      <c r="CU38" s="60">
        <v>0</v>
      </c>
    </row>
    <row r="39" spans="1:99" ht="12.75" customHeight="1">
      <c r="A39" s="43" t="s">
        <v>65</v>
      </c>
      <c r="B39" s="58">
        <v>1045</v>
      </c>
      <c r="C39" s="59" t="s">
        <v>376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>
        <v>0</v>
      </c>
      <c r="W39" s="60">
        <v>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0</v>
      </c>
      <c r="AS39" s="60">
        <v>0</v>
      </c>
      <c r="AT39" s="60">
        <v>0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v>0</v>
      </c>
      <c r="BH39" s="60"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v>0</v>
      </c>
      <c r="BY39" s="60">
        <v>0</v>
      </c>
      <c r="BZ39" s="60">
        <v>0</v>
      </c>
      <c r="CA39" s="60">
        <v>0</v>
      </c>
      <c r="CB39" s="60">
        <v>0</v>
      </c>
      <c r="CC39" s="60">
        <v>0</v>
      </c>
      <c r="CD39" s="60">
        <v>0</v>
      </c>
      <c r="CE39" s="60">
        <v>0</v>
      </c>
      <c r="CF39" s="60">
        <v>0</v>
      </c>
      <c r="CG39" s="60">
        <v>0</v>
      </c>
      <c r="CH39" s="60">
        <v>0</v>
      </c>
      <c r="CI39" s="60">
        <v>0</v>
      </c>
      <c r="CJ39" s="60">
        <v>0</v>
      </c>
      <c r="CK39" s="60">
        <v>0</v>
      </c>
      <c r="CL39" s="60">
        <v>0</v>
      </c>
      <c r="CM39" s="60">
        <v>0</v>
      </c>
      <c r="CN39" s="60">
        <v>0</v>
      </c>
      <c r="CO39" s="60">
        <v>0</v>
      </c>
      <c r="CP39" s="60">
        <v>0</v>
      </c>
      <c r="CQ39" s="60">
        <v>0</v>
      </c>
      <c r="CR39" s="60">
        <v>0</v>
      </c>
      <c r="CS39" s="60">
        <v>0</v>
      </c>
      <c r="CT39" s="60">
        <v>0</v>
      </c>
      <c r="CU39" s="60">
        <v>0</v>
      </c>
    </row>
    <row r="40" spans="1:99" ht="12.75" customHeight="1">
      <c r="A40" s="43" t="s">
        <v>67</v>
      </c>
      <c r="B40" s="58">
        <v>1046</v>
      </c>
      <c r="C40" s="59" t="s">
        <v>376</v>
      </c>
      <c r="D40" s="60">
        <v>0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0</v>
      </c>
      <c r="AV40" s="60">
        <v>0</v>
      </c>
      <c r="AW40" s="60"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v>0</v>
      </c>
      <c r="BH40" s="60"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v>0</v>
      </c>
      <c r="BY40" s="60">
        <v>0</v>
      </c>
      <c r="BZ40" s="60">
        <v>0</v>
      </c>
      <c r="CA40" s="60">
        <v>0</v>
      </c>
      <c r="CB40" s="60">
        <v>0</v>
      </c>
      <c r="CC40" s="60">
        <v>0</v>
      </c>
      <c r="CD40" s="60">
        <v>0</v>
      </c>
      <c r="CE40" s="60">
        <v>0</v>
      </c>
      <c r="CF40" s="60">
        <v>0</v>
      </c>
      <c r="CG40" s="60">
        <v>0</v>
      </c>
      <c r="CH40" s="60">
        <v>0</v>
      </c>
      <c r="CI40" s="60">
        <v>0</v>
      </c>
      <c r="CJ40" s="60">
        <v>0</v>
      </c>
      <c r="CK40" s="60">
        <v>0</v>
      </c>
      <c r="CL40" s="60">
        <v>0</v>
      </c>
      <c r="CM40" s="60">
        <v>0</v>
      </c>
      <c r="CN40" s="60">
        <v>0</v>
      </c>
      <c r="CO40" s="60">
        <v>0</v>
      </c>
      <c r="CP40" s="60">
        <v>0</v>
      </c>
      <c r="CQ40" s="60">
        <v>0</v>
      </c>
      <c r="CR40" s="60">
        <v>0</v>
      </c>
      <c r="CS40" s="60">
        <v>0</v>
      </c>
      <c r="CT40" s="60">
        <v>0</v>
      </c>
      <c r="CU40" s="60">
        <v>0</v>
      </c>
    </row>
    <row r="41" spans="1:99" ht="12.75" customHeight="1">
      <c r="A41" s="43" t="s">
        <v>69</v>
      </c>
      <c r="B41" s="58">
        <v>1048</v>
      </c>
      <c r="C41" s="59" t="s">
        <v>376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0">
        <v>0</v>
      </c>
      <c r="AN41" s="60">
        <v>0</v>
      </c>
      <c r="AO41" s="60">
        <v>0</v>
      </c>
      <c r="AP41" s="60">
        <v>0</v>
      </c>
      <c r="AQ41" s="60">
        <v>0</v>
      </c>
      <c r="AR41" s="60">
        <v>0</v>
      </c>
      <c r="AS41" s="60">
        <v>0</v>
      </c>
      <c r="AT41" s="60">
        <v>0</v>
      </c>
      <c r="AU41" s="60">
        <v>0</v>
      </c>
      <c r="AV41" s="60">
        <v>0</v>
      </c>
      <c r="AW41" s="60">
        <v>0</v>
      </c>
      <c r="AX41" s="60">
        <v>0</v>
      </c>
      <c r="AY41" s="60">
        <v>0</v>
      </c>
      <c r="AZ41" s="60">
        <v>0</v>
      </c>
      <c r="BA41" s="60">
        <v>0</v>
      </c>
      <c r="BB41" s="60">
        <v>0</v>
      </c>
      <c r="BC41" s="60">
        <v>0</v>
      </c>
      <c r="BD41" s="60">
        <v>0</v>
      </c>
      <c r="BE41" s="60">
        <v>0</v>
      </c>
      <c r="BF41" s="60">
        <v>0</v>
      </c>
      <c r="BG41" s="60">
        <v>0</v>
      </c>
      <c r="BH41" s="60">
        <v>0</v>
      </c>
      <c r="BI41" s="60">
        <v>0</v>
      </c>
      <c r="BJ41" s="60">
        <v>0</v>
      </c>
      <c r="BK41" s="60">
        <v>0</v>
      </c>
      <c r="BL41" s="60">
        <v>0</v>
      </c>
      <c r="BM41" s="60">
        <v>0</v>
      </c>
      <c r="BN41" s="60">
        <v>0</v>
      </c>
      <c r="BO41" s="60">
        <v>0</v>
      </c>
      <c r="BP41" s="60">
        <v>0</v>
      </c>
      <c r="BQ41" s="60">
        <v>0</v>
      </c>
      <c r="BR41" s="60">
        <v>0</v>
      </c>
      <c r="BS41" s="60">
        <v>0</v>
      </c>
      <c r="BT41" s="60">
        <v>0</v>
      </c>
      <c r="BU41" s="60">
        <v>0</v>
      </c>
      <c r="BV41" s="60">
        <v>0</v>
      </c>
      <c r="BW41" s="60">
        <v>0</v>
      </c>
      <c r="BX41" s="60">
        <v>0</v>
      </c>
      <c r="BY41" s="60">
        <v>0</v>
      </c>
      <c r="BZ41" s="60">
        <v>0</v>
      </c>
      <c r="CA41" s="60">
        <v>0</v>
      </c>
      <c r="CB41" s="60">
        <v>0</v>
      </c>
      <c r="CC41" s="60">
        <v>0</v>
      </c>
      <c r="CD41" s="60">
        <v>0</v>
      </c>
      <c r="CE41" s="60">
        <v>0</v>
      </c>
      <c r="CF41" s="60">
        <v>0</v>
      </c>
      <c r="CG41" s="60">
        <v>0</v>
      </c>
      <c r="CH41" s="60">
        <v>0</v>
      </c>
      <c r="CI41" s="60">
        <v>0</v>
      </c>
      <c r="CJ41" s="60">
        <v>0</v>
      </c>
      <c r="CK41" s="60">
        <v>0</v>
      </c>
      <c r="CL41" s="60">
        <v>0</v>
      </c>
      <c r="CM41" s="60">
        <v>0</v>
      </c>
      <c r="CN41" s="60">
        <v>0</v>
      </c>
      <c r="CO41" s="60">
        <v>0</v>
      </c>
      <c r="CP41" s="60">
        <v>0</v>
      </c>
      <c r="CQ41" s="60">
        <v>0</v>
      </c>
      <c r="CR41" s="60">
        <v>0</v>
      </c>
      <c r="CS41" s="60">
        <v>0</v>
      </c>
      <c r="CT41" s="60">
        <v>0</v>
      </c>
      <c r="CU41" s="60">
        <v>0</v>
      </c>
    </row>
    <row r="42" spans="1:99" ht="12.75" customHeight="1">
      <c r="A42" s="43" t="s">
        <v>71</v>
      </c>
      <c r="B42" s="58">
        <v>1049</v>
      </c>
      <c r="C42" s="59" t="s">
        <v>376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v>0</v>
      </c>
      <c r="BH42" s="60"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v>0</v>
      </c>
      <c r="BS42" s="60"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v>0</v>
      </c>
      <c r="BY42" s="60">
        <v>0</v>
      </c>
      <c r="BZ42" s="60">
        <v>0</v>
      </c>
      <c r="CA42" s="60">
        <v>0</v>
      </c>
      <c r="CB42" s="60">
        <v>0</v>
      </c>
      <c r="CC42" s="60">
        <v>0</v>
      </c>
      <c r="CD42" s="60">
        <v>0</v>
      </c>
      <c r="CE42" s="60">
        <v>0</v>
      </c>
      <c r="CF42" s="60">
        <v>0</v>
      </c>
      <c r="CG42" s="60">
        <v>0</v>
      </c>
      <c r="CH42" s="60">
        <v>0</v>
      </c>
      <c r="CI42" s="60">
        <v>0</v>
      </c>
      <c r="CJ42" s="60">
        <v>0</v>
      </c>
      <c r="CK42" s="60">
        <v>0</v>
      </c>
      <c r="CL42" s="60">
        <v>0</v>
      </c>
      <c r="CM42" s="60">
        <v>0</v>
      </c>
      <c r="CN42" s="60">
        <v>0</v>
      </c>
      <c r="CO42" s="60">
        <v>0</v>
      </c>
      <c r="CP42" s="60">
        <v>0</v>
      </c>
      <c r="CQ42" s="60">
        <v>0</v>
      </c>
      <c r="CR42" s="60">
        <v>0</v>
      </c>
      <c r="CS42" s="60">
        <v>0</v>
      </c>
      <c r="CT42" s="60">
        <v>0</v>
      </c>
      <c r="CU42" s="60">
        <v>0</v>
      </c>
    </row>
    <row r="43" spans="1:99" ht="12.75" customHeight="1">
      <c r="A43" s="43" t="s">
        <v>73</v>
      </c>
      <c r="B43" s="58">
        <v>1051</v>
      </c>
      <c r="C43" s="59" t="s">
        <v>376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60">
        <v>0</v>
      </c>
      <c r="AL43" s="60">
        <v>0</v>
      </c>
      <c r="AM43" s="60">
        <v>0</v>
      </c>
      <c r="AN43" s="60">
        <v>0</v>
      </c>
      <c r="AO43" s="60">
        <v>0</v>
      </c>
      <c r="AP43" s="60">
        <v>0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0">
        <v>0</v>
      </c>
      <c r="CA43" s="60">
        <v>0</v>
      </c>
      <c r="CB43" s="60">
        <v>0</v>
      </c>
      <c r="CC43" s="60">
        <v>0</v>
      </c>
      <c r="CD43" s="60">
        <v>0</v>
      </c>
      <c r="CE43" s="60">
        <v>0</v>
      </c>
      <c r="CF43" s="60">
        <v>0</v>
      </c>
      <c r="CG43" s="60">
        <v>0</v>
      </c>
      <c r="CH43" s="60">
        <v>0</v>
      </c>
      <c r="CI43" s="60">
        <v>0</v>
      </c>
      <c r="CJ43" s="60">
        <v>0</v>
      </c>
      <c r="CK43" s="60">
        <v>0</v>
      </c>
      <c r="CL43" s="60">
        <v>0</v>
      </c>
      <c r="CM43" s="60">
        <v>0</v>
      </c>
      <c r="CN43" s="60">
        <v>0</v>
      </c>
      <c r="CO43" s="60">
        <v>0</v>
      </c>
      <c r="CP43" s="60">
        <v>0</v>
      </c>
      <c r="CQ43" s="60">
        <v>0</v>
      </c>
      <c r="CR43" s="60">
        <v>0</v>
      </c>
      <c r="CS43" s="60">
        <v>0</v>
      </c>
      <c r="CT43" s="60">
        <v>0</v>
      </c>
      <c r="CU43" s="60">
        <v>0</v>
      </c>
    </row>
    <row r="44" spans="1:99">
      <c r="A44" s="43" t="s">
        <v>75</v>
      </c>
      <c r="B44" s="58">
        <v>1052</v>
      </c>
      <c r="C44" s="59" t="s">
        <v>376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  <c r="AV44" s="60">
        <v>0</v>
      </c>
      <c r="AW44" s="60">
        <v>0</v>
      </c>
      <c r="AX44" s="60">
        <v>0</v>
      </c>
      <c r="AY44" s="60">
        <v>0</v>
      </c>
      <c r="AZ44" s="60">
        <v>0</v>
      </c>
      <c r="BA44" s="60">
        <v>0</v>
      </c>
      <c r="BB44" s="60">
        <v>0</v>
      </c>
      <c r="BC44" s="60">
        <v>0</v>
      </c>
      <c r="BD44" s="60">
        <v>0</v>
      </c>
      <c r="BE44" s="60">
        <v>0</v>
      </c>
      <c r="BF44" s="60">
        <v>0</v>
      </c>
      <c r="BG44" s="60">
        <v>0</v>
      </c>
      <c r="BH44" s="60">
        <v>0</v>
      </c>
      <c r="BI44" s="60">
        <v>0</v>
      </c>
      <c r="BJ44" s="60">
        <v>0</v>
      </c>
      <c r="BK44" s="60">
        <v>0</v>
      </c>
      <c r="BL44" s="60">
        <v>0</v>
      </c>
      <c r="BM44" s="60">
        <v>0</v>
      </c>
      <c r="BN44" s="60">
        <v>0</v>
      </c>
      <c r="BO44" s="60">
        <v>0</v>
      </c>
      <c r="BP44" s="60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60">
        <v>0</v>
      </c>
      <c r="BW44" s="60">
        <v>0</v>
      </c>
      <c r="BX44" s="60">
        <v>0</v>
      </c>
      <c r="BY44" s="60">
        <v>0</v>
      </c>
      <c r="BZ44" s="60">
        <v>0</v>
      </c>
      <c r="CA44" s="60">
        <v>0</v>
      </c>
      <c r="CB44" s="60">
        <v>0</v>
      </c>
      <c r="CC44" s="60">
        <v>0</v>
      </c>
      <c r="CD44" s="60">
        <v>0</v>
      </c>
      <c r="CE44" s="60">
        <v>0</v>
      </c>
      <c r="CF44" s="60">
        <v>0</v>
      </c>
      <c r="CG44" s="60">
        <v>0</v>
      </c>
      <c r="CH44" s="60">
        <v>0</v>
      </c>
      <c r="CI44" s="60">
        <v>0</v>
      </c>
      <c r="CJ44" s="60">
        <v>0</v>
      </c>
      <c r="CK44" s="60">
        <v>0</v>
      </c>
      <c r="CL44" s="60">
        <v>0</v>
      </c>
      <c r="CM44" s="60">
        <v>0</v>
      </c>
      <c r="CN44" s="60">
        <v>0</v>
      </c>
      <c r="CO44" s="60">
        <v>0</v>
      </c>
      <c r="CP44" s="60">
        <v>0</v>
      </c>
      <c r="CQ44" s="60">
        <v>0</v>
      </c>
      <c r="CR44" s="60">
        <v>0</v>
      </c>
      <c r="CS44" s="60">
        <v>0</v>
      </c>
      <c r="CT44" s="60">
        <v>0</v>
      </c>
      <c r="CU44" s="60">
        <v>0</v>
      </c>
    </row>
    <row r="45" spans="1:99" ht="12.75" customHeight="1">
      <c r="A45" s="43" t="s">
        <v>77</v>
      </c>
      <c r="B45" s="58">
        <v>1053</v>
      </c>
      <c r="C45" s="59" t="s">
        <v>376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60">
        <v>0</v>
      </c>
      <c r="AN45" s="60">
        <v>0</v>
      </c>
      <c r="AO45" s="60">
        <v>0</v>
      </c>
      <c r="AP45" s="60">
        <v>0</v>
      </c>
      <c r="AQ45" s="60">
        <v>0</v>
      </c>
      <c r="AR45" s="60">
        <v>0</v>
      </c>
      <c r="AS45" s="60">
        <v>0</v>
      </c>
      <c r="AT45" s="60">
        <v>0</v>
      </c>
      <c r="AU45" s="60">
        <v>0</v>
      </c>
      <c r="AV45" s="60">
        <v>0</v>
      </c>
      <c r="AW45" s="60"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v>0</v>
      </c>
      <c r="BH45" s="60"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v>0</v>
      </c>
      <c r="BY45" s="60">
        <v>0</v>
      </c>
      <c r="BZ45" s="60">
        <v>0</v>
      </c>
      <c r="CA45" s="60">
        <v>0</v>
      </c>
      <c r="CB45" s="60">
        <v>0</v>
      </c>
      <c r="CC45" s="60">
        <v>0</v>
      </c>
      <c r="CD45" s="60">
        <v>0</v>
      </c>
      <c r="CE45" s="60">
        <v>0</v>
      </c>
      <c r="CF45" s="60">
        <v>0</v>
      </c>
      <c r="CG45" s="60">
        <v>0</v>
      </c>
      <c r="CH45" s="60">
        <v>0</v>
      </c>
      <c r="CI45" s="60">
        <v>0</v>
      </c>
      <c r="CJ45" s="60">
        <v>0</v>
      </c>
      <c r="CK45" s="60">
        <v>0</v>
      </c>
      <c r="CL45" s="60">
        <v>0</v>
      </c>
      <c r="CM45" s="60">
        <v>0</v>
      </c>
      <c r="CN45" s="60">
        <v>0</v>
      </c>
      <c r="CO45" s="60">
        <v>0</v>
      </c>
      <c r="CP45" s="60">
        <v>0</v>
      </c>
      <c r="CQ45" s="60">
        <v>0</v>
      </c>
      <c r="CR45" s="60">
        <v>0</v>
      </c>
      <c r="CS45" s="60">
        <v>0</v>
      </c>
      <c r="CT45" s="60">
        <v>0</v>
      </c>
      <c r="CU45" s="60">
        <v>0</v>
      </c>
    </row>
    <row r="46" spans="1:99" ht="12.75" customHeight="1">
      <c r="A46" s="43" t="s">
        <v>79</v>
      </c>
      <c r="B46" s="58">
        <v>1054</v>
      </c>
      <c r="C46" s="59" t="s">
        <v>376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  <c r="AV46" s="60">
        <v>0</v>
      </c>
      <c r="AW46" s="60"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v>0</v>
      </c>
      <c r="BH46" s="60"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v>0</v>
      </c>
      <c r="BY46" s="60">
        <v>0</v>
      </c>
      <c r="BZ46" s="60">
        <v>0</v>
      </c>
      <c r="CA46" s="60">
        <v>0</v>
      </c>
      <c r="CB46" s="60">
        <v>0</v>
      </c>
      <c r="CC46" s="60">
        <v>0</v>
      </c>
      <c r="CD46" s="60">
        <v>0</v>
      </c>
      <c r="CE46" s="60">
        <v>0</v>
      </c>
      <c r="CF46" s="60">
        <v>0</v>
      </c>
      <c r="CG46" s="60">
        <v>0</v>
      </c>
      <c r="CH46" s="60">
        <v>0</v>
      </c>
      <c r="CI46" s="60">
        <v>0</v>
      </c>
      <c r="CJ46" s="60">
        <v>0</v>
      </c>
      <c r="CK46" s="60">
        <v>0</v>
      </c>
      <c r="CL46" s="60">
        <v>0</v>
      </c>
      <c r="CM46" s="60">
        <v>0</v>
      </c>
      <c r="CN46" s="60">
        <v>0</v>
      </c>
      <c r="CO46" s="60">
        <v>0</v>
      </c>
      <c r="CP46" s="60">
        <v>0</v>
      </c>
      <c r="CQ46" s="60">
        <v>0</v>
      </c>
      <c r="CR46" s="60">
        <v>0</v>
      </c>
      <c r="CS46" s="60">
        <v>0</v>
      </c>
      <c r="CT46" s="60">
        <v>0</v>
      </c>
      <c r="CU46" s="60">
        <v>0</v>
      </c>
    </row>
    <row r="47" spans="1:99" ht="12.75" customHeight="1">
      <c r="A47" s="43" t="s">
        <v>81</v>
      </c>
      <c r="B47" s="58">
        <v>1055</v>
      </c>
      <c r="C47" s="59" t="s">
        <v>376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>
        <v>0</v>
      </c>
      <c r="W47" s="60">
        <v>0</v>
      </c>
      <c r="X47" s="60">
        <v>0</v>
      </c>
      <c r="Y47" s="60">
        <v>0</v>
      </c>
      <c r="Z47" s="60">
        <v>0</v>
      </c>
      <c r="AA47" s="60"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60">
        <v>0</v>
      </c>
      <c r="AL47" s="60">
        <v>0</v>
      </c>
      <c r="AM47" s="60">
        <v>0</v>
      </c>
      <c r="AN47" s="60">
        <v>0</v>
      </c>
      <c r="AO47" s="60">
        <v>0</v>
      </c>
      <c r="AP47" s="60">
        <v>0</v>
      </c>
      <c r="AQ47" s="60">
        <v>0</v>
      </c>
      <c r="AR47" s="60">
        <v>0</v>
      </c>
      <c r="AS47" s="60">
        <v>0</v>
      </c>
      <c r="AT47" s="60">
        <v>0</v>
      </c>
      <c r="AU47" s="60">
        <v>0</v>
      </c>
      <c r="AV47" s="60">
        <v>0</v>
      </c>
      <c r="AW47" s="60"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v>0</v>
      </c>
      <c r="BH47" s="60"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v>0</v>
      </c>
      <c r="BY47" s="60">
        <v>0</v>
      </c>
      <c r="BZ47" s="60">
        <v>0</v>
      </c>
      <c r="CA47" s="60">
        <v>0</v>
      </c>
      <c r="CB47" s="60">
        <v>0</v>
      </c>
      <c r="CC47" s="60">
        <v>0</v>
      </c>
      <c r="CD47" s="60">
        <v>0</v>
      </c>
      <c r="CE47" s="60">
        <v>0</v>
      </c>
      <c r="CF47" s="60">
        <v>0</v>
      </c>
      <c r="CG47" s="60">
        <v>0</v>
      </c>
      <c r="CH47" s="60">
        <v>0</v>
      </c>
      <c r="CI47" s="60">
        <v>0</v>
      </c>
      <c r="CJ47" s="60">
        <v>0</v>
      </c>
      <c r="CK47" s="60">
        <v>0</v>
      </c>
      <c r="CL47" s="60">
        <v>0</v>
      </c>
      <c r="CM47" s="60">
        <v>0</v>
      </c>
      <c r="CN47" s="60">
        <v>0</v>
      </c>
      <c r="CO47" s="60">
        <v>0</v>
      </c>
      <c r="CP47" s="60">
        <v>0</v>
      </c>
      <c r="CQ47" s="60">
        <v>0</v>
      </c>
      <c r="CR47" s="60">
        <v>0</v>
      </c>
      <c r="CS47" s="60">
        <v>0</v>
      </c>
      <c r="CT47" s="60">
        <v>0</v>
      </c>
      <c r="CU47" s="60">
        <v>0</v>
      </c>
    </row>
    <row r="48" spans="1:99" ht="12.75" customHeight="1">
      <c r="A48" s="43" t="s">
        <v>83</v>
      </c>
      <c r="B48" s="58">
        <v>1056</v>
      </c>
      <c r="C48" s="59" t="s">
        <v>376</v>
      </c>
      <c r="D48" s="60">
        <v>0</v>
      </c>
      <c r="E48" s="60">
        <v>0</v>
      </c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0"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60">
        <v>0</v>
      </c>
      <c r="AL48" s="60">
        <v>0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60"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v>0</v>
      </c>
      <c r="BY48" s="60">
        <v>0</v>
      </c>
      <c r="BZ48" s="60">
        <v>0</v>
      </c>
      <c r="CA48" s="60">
        <v>0</v>
      </c>
      <c r="CB48" s="60">
        <v>0</v>
      </c>
      <c r="CC48" s="60">
        <v>0</v>
      </c>
      <c r="CD48" s="60">
        <v>0</v>
      </c>
      <c r="CE48" s="60">
        <v>0</v>
      </c>
      <c r="CF48" s="60">
        <v>0</v>
      </c>
      <c r="CG48" s="60">
        <v>0</v>
      </c>
      <c r="CH48" s="60">
        <v>0</v>
      </c>
      <c r="CI48" s="60">
        <v>0</v>
      </c>
      <c r="CJ48" s="60">
        <v>0</v>
      </c>
      <c r="CK48" s="60">
        <v>0</v>
      </c>
      <c r="CL48" s="60">
        <v>0</v>
      </c>
      <c r="CM48" s="60">
        <v>0</v>
      </c>
      <c r="CN48" s="60">
        <v>0</v>
      </c>
      <c r="CO48" s="60">
        <v>0</v>
      </c>
      <c r="CP48" s="60">
        <v>0</v>
      </c>
      <c r="CQ48" s="60">
        <v>0</v>
      </c>
      <c r="CR48" s="60">
        <v>0</v>
      </c>
      <c r="CS48" s="60">
        <v>0</v>
      </c>
      <c r="CT48" s="60">
        <v>0</v>
      </c>
      <c r="CU48" s="60">
        <v>0</v>
      </c>
    </row>
    <row r="49" spans="1:99" ht="12.75" customHeight="1">
      <c r="A49" s="43" t="s">
        <v>85</v>
      </c>
      <c r="B49" s="58">
        <v>1057</v>
      </c>
      <c r="C49" s="59" t="s">
        <v>376</v>
      </c>
      <c r="D49" s="60">
        <v>0</v>
      </c>
      <c r="E49" s="60">
        <v>0</v>
      </c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60">
        <v>0</v>
      </c>
      <c r="AL49" s="60">
        <v>0</v>
      </c>
      <c r="AM49" s="60">
        <v>0</v>
      </c>
      <c r="AN49" s="60">
        <v>0</v>
      </c>
      <c r="AO49" s="60">
        <v>0</v>
      </c>
      <c r="AP49" s="60">
        <v>0</v>
      </c>
      <c r="AQ49" s="60">
        <v>0</v>
      </c>
      <c r="AR49" s="60">
        <v>0</v>
      </c>
      <c r="AS49" s="60">
        <v>0</v>
      </c>
      <c r="AT49" s="60">
        <v>0</v>
      </c>
      <c r="AU49" s="60">
        <v>0</v>
      </c>
      <c r="AV49" s="60">
        <v>0</v>
      </c>
      <c r="AW49" s="60"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v>0</v>
      </c>
      <c r="BH49" s="60"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60">
        <v>0</v>
      </c>
      <c r="CH49" s="60">
        <v>0</v>
      </c>
      <c r="CI49" s="60">
        <v>0</v>
      </c>
      <c r="CJ49" s="60">
        <v>0</v>
      </c>
      <c r="CK49" s="60">
        <v>0</v>
      </c>
      <c r="CL49" s="60">
        <v>0</v>
      </c>
      <c r="CM49" s="60">
        <v>0</v>
      </c>
      <c r="CN49" s="60">
        <v>0</v>
      </c>
      <c r="CO49" s="60">
        <v>0</v>
      </c>
      <c r="CP49" s="60">
        <v>0</v>
      </c>
      <c r="CQ49" s="60">
        <v>0</v>
      </c>
      <c r="CR49" s="60">
        <v>0</v>
      </c>
      <c r="CS49" s="60">
        <v>0</v>
      </c>
      <c r="CT49" s="60">
        <v>0</v>
      </c>
      <c r="CU49" s="60">
        <v>0</v>
      </c>
    </row>
    <row r="50" spans="1:99" ht="12.75" customHeight="1">
      <c r="A50" s="43" t="s">
        <v>87</v>
      </c>
      <c r="B50" s="58">
        <v>1058</v>
      </c>
      <c r="C50" s="59" t="s">
        <v>376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>
        <v>0</v>
      </c>
      <c r="W50" s="60">
        <v>0</v>
      </c>
      <c r="X50" s="60">
        <v>0</v>
      </c>
      <c r="Y50" s="60">
        <v>0</v>
      </c>
      <c r="Z50" s="60">
        <v>0</v>
      </c>
      <c r="AA50" s="60">
        <v>0</v>
      </c>
      <c r="AB50" s="60">
        <v>0</v>
      </c>
      <c r="AC50" s="60">
        <v>0</v>
      </c>
      <c r="AD50" s="60">
        <v>0</v>
      </c>
      <c r="AE50" s="60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60">
        <v>0</v>
      </c>
      <c r="AL50" s="60">
        <v>0</v>
      </c>
      <c r="AM50" s="60">
        <v>0</v>
      </c>
      <c r="AN50" s="60">
        <v>0</v>
      </c>
      <c r="AO50" s="60">
        <v>0</v>
      </c>
      <c r="AP50" s="60">
        <v>0</v>
      </c>
      <c r="AQ50" s="60">
        <v>0</v>
      </c>
      <c r="AR50" s="60">
        <v>0</v>
      </c>
      <c r="AS50" s="60">
        <v>0</v>
      </c>
      <c r="AT50" s="60">
        <v>0</v>
      </c>
      <c r="AU50" s="60">
        <v>0</v>
      </c>
      <c r="AV50" s="60">
        <v>0</v>
      </c>
      <c r="AW50" s="60">
        <v>0</v>
      </c>
      <c r="AX50" s="60">
        <v>0</v>
      </c>
      <c r="AY50" s="60">
        <v>0</v>
      </c>
      <c r="AZ50" s="60">
        <v>0</v>
      </c>
      <c r="BA50" s="60">
        <v>0</v>
      </c>
      <c r="BB50" s="60">
        <v>0</v>
      </c>
      <c r="BC50" s="60">
        <v>0</v>
      </c>
      <c r="BD50" s="60">
        <v>0</v>
      </c>
      <c r="BE50" s="60">
        <v>0</v>
      </c>
      <c r="BF50" s="60">
        <v>0</v>
      </c>
      <c r="BG50" s="60">
        <v>0</v>
      </c>
      <c r="BH50" s="60">
        <v>0</v>
      </c>
      <c r="BI50" s="60">
        <v>0</v>
      </c>
      <c r="BJ50" s="60">
        <v>0</v>
      </c>
      <c r="BK50" s="60">
        <v>0</v>
      </c>
      <c r="BL50" s="60">
        <v>0</v>
      </c>
      <c r="BM50" s="60">
        <v>0</v>
      </c>
      <c r="BN50" s="60">
        <v>0</v>
      </c>
      <c r="BO50" s="60">
        <v>0</v>
      </c>
      <c r="BP50" s="60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60">
        <v>0</v>
      </c>
      <c r="BW50" s="60">
        <v>0</v>
      </c>
      <c r="BX50" s="60">
        <v>0</v>
      </c>
      <c r="BY50" s="60">
        <v>0</v>
      </c>
      <c r="BZ50" s="60">
        <v>0</v>
      </c>
      <c r="CA50" s="60">
        <v>0</v>
      </c>
      <c r="CB50" s="60">
        <v>0</v>
      </c>
      <c r="CC50" s="60">
        <v>0</v>
      </c>
      <c r="CD50" s="60">
        <v>0</v>
      </c>
      <c r="CE50" s="60">
        <v>0</v>
      </c>
      <c r="CF50" s="60">
        <v>0</v>
      </c>
      <c r="CG50" s="60">
        <v>0</v>
      </c>
      <c r="CH50" s="60">
        <v>0</v>
      </c>
      <c r="CI50" s="60">
        <v>0</v>
      </c>
      <c r="CJ50" s="60">
        <v>0</v>
      </c>
      <c r="CK50" s="60">
        <v>0</v>
      </c>
      <c r="CL50" s="60">
        <v>0</v>
      </c>
      <c r="CM50" s="60">
        <v>0</v>
      </c>
      <c r="CN50" s="60">
        <v>0</v>
      </c>
      <c r="CO50" s="60">
        <v>0</v>
      </c>
      <c r="CP50" s="60">
        <v>0</v>
      </c>
      <c r="CQ50" s="60">
        <v>0</v>
      </c>
      <c r="CR50" s="60">
        <v>0</v>
      </c>
      <c r="CS50" s="60">
        <v>0</v>
      </c>
      <c r="CT50" s="60">
        <v>0</v>
      </c>
      <c r="CU50" s="60">
        <v>0</v>
      </c>
    </row>
    <row r="51" spans="1:99" ht="12.75" customHeight="1">
      <c r="A51" s="43" t="s">
        <v>89</v>
      </c>
      <c r="B51" s="58">
        <v>1059</v>
      </c>
      <c r="C51" s="59" t="s">
        <v>376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0</v>
      </c>
      <c r="AA51" s="60"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60">
        <v>0</v>
      </c>
      <c r="AL51" s="60">
        <v>0</v>
      </c>
      <c r="AM51" s="60">
        <v>0</v>
      </c>
      <c r="AN51" s="60">
        <v>0</v>
      </c>
      <c r="AO51" s="60">
        <v>0</v>
      </c>
      <c r="AP51" s="60">
        <v>0</v>
      </c>
      <c r="AQ51" s="60">
        <v>0</v>
      </c>
      <c r="AR51" s="60">
        <v>0</v>
      </c>
      <c r="AS51" s="60">
        <v>0</v>
      </c>
      <c r="AT51" s="60">
        <v>0</v>
      </c>
      <c r="AU51" s="60">
        <v>0</v>
      </c>
      <c r="AV51" s="60">
        <v>0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v>0</v>
      </c>
      <c r="BY51" s="60">
        <v>0</v>
      </c>
      <c r="BZ51" s="60">
        <v>0</v>
      </c>
      <c r="CA51" s="60">
        <v>0</v>
      </c>
      <c r="CB51" s="60">
        <v>0</v>
      </c>
      <c r="CC51" s="60">
        <v>0</v>
      </c>
      <c r="CD51" s="60">
        <v>0</v>
      </c>
      <c r="CE51" s="60">
        <v>0</v>
      </c>
      <c r="CF51" s="60">
        <v>0</v>
      </c>
      <c r="CG51" s="60">
        <v>0</v>
      </c>
      <c r="CH51" s="60">
        <v>0</v>
      </c>
      <c r="CI51" s="60">
        <v>0</v>
      </c>
      <c r="CJ51" s="60">
        <v>0</v>
      </c>
      <c r="CK51" s="60">
        <v>0</v>
      </c>
      <c r="CL51" s="60">
        <v>0</v>
      </c>
      <c r="CM51" s="60">
        <v>0</v>
      </c>
      <c r="CN51" s="60">
        <v>0</v>
      </c>
      <c r="CO51" s="60">
        <v>0</v>
      </c>
      <c r="CP51" s="60">
        <v>0</v>
      </c>
      <c r="CQ51" s="60">
        <v>0</v>
      </c>
      <c r="CR51" s="60">
        <v>0</v>
      </c>
      <c r="CS51" s="60">
        <v>0</v>
      </c>
      <c r="CT51" s="60">
        <v>0</v>
      </c>
      <c r="CU51" s="60">
        <v>0</v>
      </c>
    </row>
    <row r="52" spans="1:99" ht="12.75" customHeight="1">
      <c r="A52" s="43" t="s">
        <v>91</v>
      </c>
      <c r="B52" s="58">
        <v>1060</v>
      </c>
      <c r="C52" s="59" t="s">
        <v>376</v>
      </c>
      <c r="D52" s="60">
        <v>0</v>
      </c>
      <c r="E52" s="60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>
        <v>0</v>
      </c>
      <c r="W52" s="60">
        <v>0</v>
      </c>
      <c r="X52" s="60">
        <v>0</v>
      </c>
      <c r="Y52" s="60">
        <v>0</v>
      </c>
      <c r="Z52" s="60">
        <v>0</v>
      </c>
      <c r="AA52" s="60"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60">
        <v>0</v>
      </c>
      <c r="AL52" s="60">
        <v>0</v>
      </c>
      <c r="AM52" s="60">
        <v>0</v>
      </c>
      <c r="AN52" s="60">
        <v>0</v>
      </c>
      <c r="AO52" s="60">
        <v>0</v>
      </c>
      <c r="AP52" s="60">
        <v>0</v>
      </c>
      <c r="AQ52" s="60">
        <v>0</v>
      </c>
      <c r="AR52" s="60">
        <v>0</v>
      </c>
      <c r="AS52" s="60">
        <v>0</v>
      </c>
      <c r="AT52" s="60">
        <v>0</v>
      </c>
      <c r="AU52" s="60">
        <v>0</v>
      </c>
      <c r="AV52" s="60">
        <v>0</v>
      </c>
      <c r="AW52" s="60"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v>0</v>
      </c>
      <c r="BH52" s="60"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v>0</v>
      </c>
      <c r="BY52" s="60">
        <v>0</v>
      </c>
      <c r="BZ52" s="60">
        <v>0</v>
      </c>
      <c r="CA52" s="60">
        <v>0</v>
      </c>
      <c r="CB52" s="60">
        <v>0</v>
      </c>
      <c r="CC52" s="60">
        <v>0</v>
      </c>
      <c r="CD52" s="60">
        <v>0</v>
      </c>
      <c r="CE52" s="60">
        <v>0</v>
      </c>
      <c r="CF52" s="60">
        <v>0</v>
      </c>
      <c r="CG52" s="60">
        <v>0</v>
      </c>
      <c r="CH52" s="60">
        <v>0</v>
      </c>
      <c r="CI52" s="60">
        <v>0</v>
      </c>
      <c r="CJ52" s="60">
        <v>0</v>
      </c>
      <c r="CK52" s="60">
        <v>0</v>
      </c>
      <c r="CL52" s="60">
        <v>0</v>
      </c>
      <c r="CM52" s="60">
        <v>0</v>
      </c>
      <c r="CN52" s="60">
        <v>0</v>
      </c>
      <c r="CO52" s="60">
        <v>0</v>
      </c>
      <c r="CP52" s="60">
        <v>0</v>
      </c>
      <c r="CQ52" s="60">
        <v>0</v>
      </c>
      <c r="CR52" s="60">
        <v>0</v>
      </c>
      <c r="CS52" s="60">
        <v>0</v>
      </c>
      <c r="CT52" s="60">
        <v>0</v>
      </c>
      <c r="CU52" s="60">
        <v>0</v>
      </c>
    </row>
    <row r="53" spans="1:99" ht="12.75" customHeight="1">
      <c r="A53" s="43" t="s">
        <v>93</v>
      </c>
      <c r="B53" s="58">
        <v>1061</v>
      </c>
      <c r="C53" s="59" t="s">
        <v>376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>
        <v>0</v>
      </c>
      <c r="W53" s="60">
        <v>0</v>
      </c>
      <c r="X53" s="60">
        <v>0</v>
      </c>
      <c r="Y53" s="60">
        <v>0</v>
      </c>
      <c r="Z53" s="60">
        <v>0</v>
      </c>
      <c r="AA53" s="60"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60">
        <v>0</v>
      </c>
      <c r="AL53" s="60">
        <v>0</v>
      </c>
      <c r="AM53" s="60">
        <v>0</v>
      </c>
      <c r="AN53" s="60">
        <v>0</v>
      </c>
      <c r="AO53" s="60">
        <v>0</v>
      </c>
      <c r="AP53" s="60">
        <v>0</v>
      </c>
      <c r="AQ53" s="60">
        <v>0</v>
      </c>
      <c r="AR53" s="60">
        <v>0</v>
      </c>
      <c r="AS53" s="60">
        <v>0</v>
      </c>
      <c r="AT53" s="60">
        <v>0</v>
      </c>
      <c r="AU53" s="60">
        <v>0</v>
      </c>
      <c r="AV53" s="60">
        <v>0</v>
      </c>
      <c r="AW53" s="60"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v>0</v>
      </c>
      <c r="BH53" s="60"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v>0</v>
      </c>
      <c r="BY53" s="60">
        <v>0</v>
      </c>
      <c r="BZ53" s="60">
        <v>0</v>
      </c>
      <c r="CA53" s="60">
        <v>0</v>
      </c>
      <c r="CB53" s="60">
        <v>0</v>
      </c>
      <c r="CC53" s="60">
        <v>0</v>
      </c>
      <c r="CD53" s="60">
        <v>0</v>
      </c>
      <c r="CE53" s="60">
        <v>0</v>
      </c>
      <c r="CF53" s="60">
        <v>0</v>
      </c>
      <c r="CG53" s="60">
        <v>0</v>
      </c>
      <c r="CH53" s="60">
        <v>0</v>
      </c>
      <c r="CI53" s="60">
        <v>0</v>
      </c>
      <c r="CJ53" s="60">
        <v>0</v>
      </c>
      <c r="CK53" s="60">
        <v>0</v>
      </c>
      <c r="CL53" s="60">
        <v>0</v>
      </c>
      <c r="CM53" s="60">
        <v>0</v>
      </c>
      <c r="CN53" s="60">
        <v>0</v>
      </c>
      <c r="CO53" s="60">
        <v>0</v>
      </c>
      <c r="CP53" s="60">
        <v>0</v>
      </c>
      <c r="CQ53" s="60">
        <v>0</v>
      </c>
      <c r="CR53" s="60">
        <v>0</v>
      </c>
      <c r="CS53" s="60">
        <v>0</v>
      </c>
      <c r="CT53" s="60">
        <v>0</v>
      </c>
      <c r="CU53" s="60">
        <v>0</v>
      </c>
    </row>
    <row r="54" spans="1:99" ht="12.75" customHeight="1">
      <c r="A54" s="43" t="s">
        <v>95</v>
      </c>
      <c r="B54" s="58">
        <v>2001</v>
      </c>
      <c r="C54" s="59" t="s">
        <v>376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>
        <v>0</v>
      </c>
      <c r="W54" s="60">
        <v>0</v>
      </c>
      <c r="X54" s="60">
        <v>0</v>
      </c>
      <c r="Y54" s="60">
        <v>0</v>
      </c>
      <c r="Z54" s="60">
        <v>0</v>
      </c>
      <c r="AA54" s="60">
        <v>0</v>
      </c>
      <c r="AB54" s="60">
        <v>0</v>
      </c>
      <c r="AC54" s="60">
        <v>0</v>
      </c>
      <c r="AD54" s="60">
        <v>0</v>
      </c>
      <c r="AE54" s="60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60">
        <v>0</v>
      </c>
      <c r="AL54" s="60">
        <v>0</v>
      </c>
      <c r="AM54" s="60">
        <v>0</v>
      </c>
      <c r="AN54" s="60">
        <v>0</v>
      </c>
      <c r="AO54" s="60">
        <v>0</v>
      </c>
      <c r="AP54" s="60">
        <v>0</v>
      </c>
      <c r="AQ54" s="60">
        <v>0</v>
      </c>
      <c r="AR54" s="60">
        <v>0</v>
      </c>
      <c r="AS54" s="60">
        <v>0</v>
      </c>
      <c r="AT54" s="60">
        <v>-485401.19000000012</v>
      </c>
      <c r="AU54" s="60">
        <v>-485401.19000000012</v>
      </c>
      <c r="AV54" s="60">
        <v>0</v>
      </c>
      <c r="AW54" s="60">
        <v>0</v>
      </c>
      <c r="AX54" s="60">
        <v>0</v>
      </c>
      <c r="AY54" s="60">
        <v>485401.19</v>
      </c>
      <c r="AZ54" s="60">
        <v>0</v>
      </c>
      <c r="BA54" s="60">
        <v>0</v>
      </c>
      <c r="BB54" s="60"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v>0</v>
      </c>
      <c r="BH54" s="60"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v>0</v>
      </c>
      <c r="BY54" s="60">
        <v>0</v>
      </c>
      <c r="BZ54" s="60">
        <v>0</v>
      </c>
      <c r="CA54" s="60">
        <v>0</v>
      </c>
      <c r="CB54" s="60">
        <v>0</v>
      </c>
      <c r="CC54" s="60">
        <v>0</v>
      </c>
      <c r="CD54" s="60">
        <v>0</v>
      </c>
      <c r="CE54" s="60">
        <v>0</v>
      </c>
      <c r="CF54" s="60">
        <v>0</v>
      </c>
      <c r="CG54" s="60">
        <v>0</v>
      </c>
      <c r="CH54" s="60">
        <v>0</v>
      </c>
      <c r="CI54" s="60">
        <v>0</v>
      </c>
      <c r="CJ54" s="60">
        <v>0</v>
      </c>
      <c r="CK54" s="60">
        <v>0</v>
      </c>
      <c r="CL54" s="60">
        <v>0</v>
      </c>
      <c r="CM54" s="60">
        <v>0</v>
      </c>
      <c r="CN54" s="60">
        <v>0</v>
      </c>
      <c r="CO54" s="60">
        <v>0</v>
      </c>
      <c r="CP54" s="60">
        <v>0</v>
      </c>
      <c r="CQ54" s="60">
        <v>0</v>
      </c>
      <c r="CR54" s="60">
        <v>0</v>
      </c>
      <c r="CS54" s="60">
        <v>0</v>
      </c>
      <c r="CT54" s="60">
        <v>0</v>
      </c>
      <c r="CU54" s="60">
        <v>0</v>
      </c>
    </row>
    <row r="55" spans="1:99" ht="12.75" customHeight="1">
      <c r="A55" s="43" t="s">
        <v>97</v>
      </c>
      <c r="B55" s="58">
        <v>2002</v>
      </c>
      <c r="C55" s="59" t="s">
        <v>377</v>
      </c>
      <c r="D55" s="60">
        <v>1953728582.6499991</v>
      </c>
      <c r="E55" s="60">
        <v>2172672752.8399997</v>
      </c>
      <c r="F55" s="60">
        <v>2176408647.4799995</v>
      </c>
      <c r="G55" s="60">
        <v>-3735894.64</v>
      </c>
      <c r="H55" s="60">
        <v>-219396887.05000043</v>
      </c>
      <c r="I55" s="60">
        <v>-219396887.05000043</v>
      </c>
      <c r="J55" s="60">
        <v>-1396622064.0200005</v>
      </c>
      <c r="K55" s="60">
        <v>1177225176.97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452716.86000000004</v>
      </c>
      <c r="W55" s="60">
        <v>369955.62</v>
      </c>
      <c r="X55" s="60">
        <v>0</v>
      </c>
      <c r="Y55" s="60">
        <v>83550.78</v>
      </c>
      <c r="Z55" s="60">
        <v>-789.53999999999985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0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-1997246302.0299997</v>
      </c>
      <c r="AO55" s="60">
        <v>-427697382.28999996</v>
      </c>
      <c r="AP55" s="60">
        <v>-427697382.28999996</v>
      </c>
      <c r="AQ55" s="60">
        <v>0</v>
      </c>
      <c r="AR55" s="60">
        <v>-105250341.1700002</v>
      </c>
      <c r="AS55" s="60">
        <v>-105250341.1700002</v>
      </c>
      <c r="AT55" s="60">
        <v>-688944704.12000024</v>
      </c>
      <c r="AU55" s="60">
        <v>-539235049.05000019</v>
      </c>
      <c r="AV55" s="60">
        <v>-149709655.07000005</v>
      </c>
      <c r="AW55" s="60">
        <v>0</v>
      </c>
      <c r="AX55" s="60">
        <v>0</v>
      </c>
      <c r="AY55" s="60">
        <v>583694362.95000005</v>
      </c>
      <c r="AZ55" s="60">
        <v>0</v>
      </c>
      <c r="BA55" s="60">
        <v>0</v>
      </c>
      <c r="BB55" s="60">
        <v>0</v>
      </c>
      <c r="BC55" s="60">
        <v>0</v>
      </c>
      <c r="BD55" s="60">
        <v>0</v>
      </c>
      <c r="BE55" s="60">
        <v>0</v>
      </c>
      <c r="BF55" s="60">
        <v>0</v>
      </c>
      <c r="BG55" s="60">
        <v>0</v>
      </c>
      <c r="BH55" s="60">
        <v>0</v>
      </c>
      <c r="BI55" s="60">
        <v>0</v>
      </c>
      <c r="BJ55" s="60">
        <v>-18219869.229999959</v>
      </c>
      <c r="BK55" s="60">
        <v>-18219869.229999959</v>
      </c>
      <c r="BL55" s="60">
        <v>-188528794.29999995</v>
      </c>
      <c r="BM55" s="60">
        <v>170308925.06999999</v>
      </c>
      <c r="BN55" s="60">
        <v>0</v>
      </c>
      <c r="BO55" s="60">
        <v>0</v>
      </c>
      <c r="BP55" s="60">
        <v>0</v>
      </c>
      <c r="BQ55" s="60">
        <v>-88016.099999996834</v>
      </c>
      <c r="BR55" s="60">
        <v>-88016.099999996834</v>
      </c>
      <c r="BS55" s="60">
        <v>0</v>
      </c>
      <c r="BT55" s="60">
        <v>0</v>
      </c>
      <c r="BU55" s="60">
        <v>-1445990693.2399995</v>
      </c>
      <c r="BV55" s="60">
        <v>-1205585895.1399996</v>
      </c>
      <c r="BW55" s="60">
        <v>-159120301.78</v>
      </c>
      <c r="BX55" s="60">
        <v>-27455894.929999996</v>
      </c>
      <c r="BY55" s="60">
        <v>0</v>
      </c>
      <c r="BZ55" s="60">
        <v>-2678931.29</v>
      </c>
      <c r="CA55" s="60">
        <v>-51149670.100000001</v>
      </c>
      <c r="CB55" s="60">
        <v>0</v>
      </c>
      <c r="CC55" s="60">
        <v>0</v>
      </c>
      <c r="CD55" s="60">
        <v>0</v>
      </c>
      <c r="CE55" s="60">
        <v>0</v>
      </c>
      <c r="CF55" s="60">
        <v>0</v>
      </c>
      <c r="CG55" s="60">
        <v>0</v>
      </c>
      <c r="CH55" s="60">
        <v>0</v>
      </c>
      <c r="CI55" s="60">
        <v>0</v>
      </c>
      <c r="CJ55" s="60">
        <v>0</v>
      </c>
      <c r="CK55" s="60">
        <v>0</v>
      </c>
      <c r="CL55" s="60">
        <v>0</v>
      </c>
      <c r="CM55" s="60">
        <v>0</v>
      </c>
      <c r="CN55" s="60">
        <v>0</v>
      </c>
      <c r="CO55" s="60">
        <v>0</v>
      </c>
      <c r="CP55" s="60">
        <v>0</v>
      </c>
      <c r="CQ55" s="60">
        <v>0</v>
      </c>
      <c r="CR55" s="60">
        <v>0</v>
      </c>
      <c r="CS55" s="60">
        <v>0</v>
      </c>
      <c r="CT55" s="60">
        <v>0</v>
      </c>
      <c r="CU55" s="60">
        <v>-43517719.380000591</v>
      </c>
    </row>
    <row r="56" spans="1:99" ht="12.75" customHeight="1">
      <c r="A56" s="43" t="s">
        <v>99</v>
      </c>
      <c r="B56" s="58">
        <v>2005</v>
      </c>
      <c r="C56" s="59" t="s">
        <v>377</v>
      </c>
      <c r="D56" s="60">
        <v>5211943.2699999996</v>
      </c>
      <c r="E56" s="60">
        <v>79974.59</v>
      </c>
      <c r="F56" s="60">
        <v>89621.95</v>
      </c>
      <c r="G56" s="60">
        <v>-9647.36</v>
      </c>
      <c r="H56" s="60">
        <v>37369.339999999997</v>
      </c>
      <c r="I56" s="60">
        <v>29137.61</v>
      </c>
      <c r="J56" s="60">
        <v>-113316.79</v>
      </c>
      <c r="K56" s="60">
        <v>142454.39999999999</v>
      </c>
      <c r="L56" s="60">
        <v>8231.73</v>
      </c>
      <c r="M56" s="60">
        <v>14708.93</v>
      </c>
      <c r="N56" s="60">
        <v>-6477.2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>
        <v>5094599.34</v>
      </c>
      <c r="W56" s="60">
        <v>2492775.5300000003</v>
      </c>
      <c r="X56" s="60">
        <v>0</v>
      </c>
      <c r="Y56" s="60">
        <v>0</v>
      </c>
      <c r="Z56" s="60">
        <v>2601823.81</v>
      </c>
      <c r="AA56" s="60">
        <v>0</v>
      </c>
      <c r="AB56" s="60">
        <v>0</v>
      </c>
      <c r="AC56" s="60">
        <v>0</v>
      </c>
      <c r="AD56" s="60">
        <v>0</v>
      </c>
      <c r="AE56" s="60">
        <v>0</v>
      </c>
      <c r="AF56" s="60">
        <v>0</v>
      </c>
      <c r="AG56" s="60">
        <v>0</v>
      </c>
      <c r="AH56" s="60">
        <v>0</v>
      </c>
      <c r="AI56" s="60">
        <v>0</v>
      </c>
      <c r="AJ56" s="60">
        <v>0</v>
      </c>
      <c r="AK56" s="60">
        <v>0</v>
      </c>
      <c r="AL56" s="60">
        <v>0</v>
      </c>
      <c r="AM56" s="60">
        <v>0</v>
      </c>
      <c r="AN56" s="60">
        <v>-1404488.1800000009</v>
      </c>
      <c r="AO56" s="60">
        <v>-2929523.6</v>
      </c>
      <c r="AP56" s="60">
        <v>-2929523.6</v>
      </c>
      <c r="AQ56" s="60">
        <v>0</v>
      </c>
      <c r="AR56" s="60">
        <v>89381.889999999665</v>
      </c>
      <c r="AS56" s="60">
        <v>89381.889999999665</v>
      </c>
      <c r="AT56" s="60">
        <v>-3649380.72</v>
      </c>
      <c r="AU56" s="60">
        <v>-3649380.72</v>
      </c>
      <c r="AV56" s="60">
        <v>0</v>
      </c>
      <c r="AW56" s="60">
        <v>0</v>
      </c>
      <c r="AX56" s="60">
        <v>0</v>
      </c>
      <c r="AY56" s="60">
        <v>3738762.61</v>
      </c>
      <c r="AZ56" s="60">
        <v>0</v>
      </c>
      <c r="BA56" s="60">
        <v>0</v>
      </c>
      <c r="BB56" s="60">
        <v>0</v>
      </c>
      <c r="BC56" s="60">
        <v>0</v>
      </c>
      <c r="BD56" s="60">
        <v>0</v>
      </c>
      <c r="BE56" s="60">
        <v>0</v>
      </c>
      <c r="BF56" s="60">
        <v>0</v>
      </c>
      <c r="BG56" s="60">
        <v>0</v>
      </c>
      <c r="BH56" s="60">
        <v>0</v>
      </c>
      <c r="BI56" s="60">
        <v>0</v>
      </c>
      <c r="BJ56" s="60">
        <v>1816758.6899999995</v>
      </c>
      <c r="BK56" s="60">
        <v>1816758.6899999995</v>
      </c>
      <c r="BL56" s="60">
        <v>-4435504.3499999996</v>
      </c>
      <c r="BM56" s="60">
        <v>6252263.0399999991</v>
      </c>
      <c r="BN56" s="60">
        <v>0</v>
      </c>
      <c r="BO56" s="60">
        <v>0</v>
      </c>
      <c r="BP56" s="60">
        <v>0</v>
      </c>
      <c r="BQ56" s="60">
        <v>-272.07</v>
      </c>
      <c r="BR56" s="60">
        <v>-272.07</v>
      </c>
      <c r="BS56" s="60">
        <v>0</v>
      </c>
      <c r="BT56" s="60">
        <v>0</v>
      </c>
      <c r="BU56" s="60">
        <v>-109924.02</v>
      </c>
      <c r="BV56" s="60">
        <v>-11975.48</v>
      </c>
      <c r="BW56" s="60">
        <v>-74798.84</v>
      </c>
      <c r="BX56" s="60">
        <v>-7543.85</v>
      </c>
      <c r="BY56" s="60">
        <v>0</v>
      </c>
      <c r="BZ56" s="60">
        <v>-5316.99</v>
      </c>
      <c r="CA56" s="60">
        <v>-9794.25</v>
      </c>
      <c r="CB56" s="60">
        <v>0</v>
      </c>
      <c r="CC56" s="60">
        <v>-494.61</v>
      </c>
      <c r="CD56" s="60">
        <v>-270909.07</v>
      </c>
      <c r="CE56" s="60">
        <v>0</v>
      </c>
      <c r="CF56" s="60">
        <v>0</v>
      </c>
      <c r="CG56" s="60">
        <v>0</v>
      </c>
      <c r="CH56" s="60">
        <v>0</v>
      </c>
      <c r="CI56" s="60">
        <v>-270909.07</v>
      </c>
      <c r="CJ56" s="60">
        <v>0</v>
      </c>
      <c r="CK56" s="60">
        <v>0</v>
      </c>
      <c r="CL56" s="60">
        <v>0</v>
      </c>
      <c r="CM56" s="60">
        <v>0</v>
      </c>
      <c r="CN56" s="60">
        <v>0</v>
      </c>
      <c r="CO56" s="60">
        <v>0</v>
      </c>
      <c r="CP56" s="60">
        <v>0</v>
      </c>
      <c r="CQ56" s="60">
        <v>0</v>
      </c>
      <c r="CR56" s="60">
        <v>0</v>
      </c>
      <c r="CS56" s="60">
        <v>0</v>
      </c>
      <c r="CT56" s="60">
        <v>0</v>
      </c>
      <c r="CU56" s="60">
        <v>3807455.0899999989</v>
      </c>
    </row>
    <row r="57" spans="1:99" ht="12.75" customHeight="1">
      <c r="A57" s="43" t="s">
        <v>101</v>
      </c>
      <c r="B57" s="58">
        <v>2006</v>
      </c>
      <c r="C57" s="59" t="s">
        <v>378</v>
      </c>
      <c r="D57" s="60">
        <v>338204532.06999999</v>
      </c>
      <c r="E57" s="60">
        <v>325314050.07999998</v>
      </c>
      <c r="F57" s="60">
        <v>355933407.65999997</v>
      </c>
      <c r="G57" s="60">
        <v>-30619357.579999998</v>
      </c>
      <c r="H57" s="60">
        <v>-54921716.29999999</v>
      </c>
      <c r="I57" s="60">
        <v>-47223689.75999999</v>
      </c>
      <c r="J57" s="60">
        <v>-214869761.56</v>
      </c>
      <c r="K57" s="60">
        <v>167646071.80000001</v>
      </c>
      <c r="L57" s="60">
        <v>-7698026.54</v>
      </c>
      <c r="M57" s="60">
        <v>1395706.97</v>
      </c>
      <c r="N57" s="60">
        <v>-9093733.5099999998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>
        <v>58237627.359999992</v>
      </c>
      <c r="W57" s="60">
        <v>115.9</v>
      </c>
      <c r="X57" s="60">
        <v>0</v>
      </c>
      <c r="Y57" s="60">
        <v>-72962.58</v>
      </c>
      <c r="Z57" s="60">
        <v>58310474.039999992</v>
      </c>
      <c r="AA57" s="60">
        <v>0</v>
      </c>
      <c r="AB57" s="60">
        <v>0</v>
      </c>
      <c r="AC57" s="60">
        <v>0</v>
      </c>
      <c r="AD57" s="60">
        <v>0</v>
      </c>
      <c r="AE57" s="60">
        <v>0</v>
      </c>
      <c r="AF57" s="60">
        <v>-4.9000000000000004</v>
      </c>
      <c r="AG57" s="60">
        <v>9574575.8300000001</v>
      </c>
      <c r="AH57" s="60">
        <v>9574575.8300000001</v>
      </c>
      <c r="AI57" s="60">
        <v>0</v>
      </c>
      <c r="AJ57" s="60">
        <v>0</v>
      </c>
      <c r="AK57" s="60">
        <v>0</v>
      </c>
      <c r="AL57" s="60">
        <v>0</v>
      </c>
      <c r="AM57" s="60">
        <v>0</v>
      </c>
      <c r="AN57" s="60">
        <v>-451025863.54587674</v>
      </c>
      <c r="AO57" s="60">
        <v>-63956001.5</v>
      </c>
      <c r="AP57" s="60">
        <v>-75430293.5</v>
      </c>
      <c r="AQ57" s="60">
        <v>11474292</v>
      </c>
      <c r="AR57" s="60">
        <v>22106846.599999994</v>
      </c>
      <c r="AS57" s="60">
        <v>21510298.049999997</v>
      </c>
      <c r="AT57" s="60">
        <v>-94042066.340000004</v>
      </c>
      <c r="AU57" s="60">
        <v>-83298646.340000004</v>
      </c>
      <c r="AV57" s="60">
        <v>-10743420</v>
      </c>
      <c r="AW57" s="60">
        <v>0</v>
      </c>
      <c r="AX57" s="60">
        <v>0</v>
      </c>
      <c r="AY57" s="60">
        <v>115552364.39</v>
      </c>
      <c r="AZ57" s="60">
        <v>596548.54999999702</v>
      </c>
      <c r="BA57" s="60">
        <v>20113983.859999999</v>
      </c>
      <c r="BB57" s="60">
        <v>16592144.76</v>
      </c>
      <c r="BC57" s="60">
        <v>3521839.1</v>
      </c>
      <c r="BD57" s="60">
        <v>0</v>
      </c>
      <c r="BE57" s="60">
        <v>0</v>
      </c>
      <c r="BF57" s="60">
        <v>-19517435.310000002</v>
      </c>
      <c r="BG57" s="60">
        <v>0</v>
      </c>
      <c r="BH57" s="60">
        <v>0</v>
      </c>
      <c r="BI57" s="60">
        <v>0</v>
      </c>
      <c r="BJ57" s="60">
        <v>-99453300.789999858</v>
      </c>
      <c r="BK57" s="60">
        <v>-99068192.649999857</v>
      </c>
      <c r="BL57" s="60">
        <v>-948793557.82999992</v>
      </c>
      <c r="BM57" s="60">
        <v>849725365.18000007</v>
      </c>
      <c r="BN57" s="60">
        <v>-385108.14</v>
      </c>
      <c r="BO57" s="60">
        <v>480534.5</v>
      </c>
      <c r="BP57" s="60">
        <v>-865642.64</v>
      </c>
      <c r="BQ57" s="60">
        <v>-1736601.5000000028</v>
      </c>
      <c r="BR57" s="60">
        <v>-1736601.5000000028</v>
      </c>
      <c r="BS57" s="60">
        <v>0</v>
      </c>
      <c r="BT57" s="60">
        <v>0</v>
      </c>
      <c r="BU57" s="60">
        <v>-307986806.35587686</v>
      </c>
      <c r="BV57" s="60">
        <v>-109816908.41587682</v>
      </c>
      <c r="BW57" s="60">
        <v>-113301160.54000001</v>
      </c>
      <c r="BX57" s="60">
        <v>-66333340.719999999</v>
      </c>
      <c r="BY57" s="60">
        <v>0</v>
      </c>
      <c r="BZ57" s="60">
        <v>-2703780.02</v>
      </c>
      <c r="CA57" s="60">
        <v>0</v>
      </c>
      <c r="CB57" s="60">
        <v>501496.13</v>
      </c>
      <c r="CC57" s="60">
        <v>-16333112.789999997</v>
      </c>
      <c r="CD57" s="60">
        <v>0</v>
      </c>
      <c r="CE57" s="60">
        <v>0</v>
      </c>
      <c r="CF57" s="60">
        <v>0</v>
      </c>
      <c r="CG57" s="60">
        <v>0</v>
      </c>
      <c r="CH57" s="60">
        <v>0</v>
      </c>
      <c r="CI57" s="60">
        <v>0</v>
      </c>
      <c r="CJ57" s="60">
        <v>0</v>
      </c>
      <c r="CK57" s="60">
        <v>0</v>
      </c>
      <c r="CL57" s="60">
        <v>0</v>
      </c>
      <c r="CM57" s="60">
        <v>0</v>
      </c>
      <c r="CN57" s="60">
        <v>0</v>
      </c>
      <c r="CO57" s="60">
        <v>0</v>
      </c>
      <c r="CP57" s="60">
        <v>0</v>
      </c>
      <c r="CQ57" s="60">
        <v>0</v>
      </c>
      <c r="CR57" s="60">
        <v>0</v>
      </c>
      <c r="CS57" s="60">
        <v>0</v>
      </c>
      <c r="CT57" s="60">
        <v>0</v>
      </c>
      <c r="CU57" s="60">
        <v>-112821331.47587675</v>
      </c>
    </row>
    <row r="58" spans="1:99" ht="12.75" customHeight="1">
      <c r="A58" s="43" t="s">
        <v>103</v>
      </c>
      <c r="B58" s="58">
        <v>2007</v>
      </c>
      <c r="C58" s="59" t="s">
        <v>377</v>
      </c>
      <c r="D58" s="60">
        <v>287762488.64999998</v>
      </c>
      <c r="E58" s="60">
        <v>238038548.30000001</v>
      </c>
      <c r="F58" s="60">
        <v>247168340</v>
      </c>
      <c r="G58" s="60">
        <v>-9129791.6999999993</v>
      </c>
      <c r="H58" s="60">
        <v>-9160099.2800000012</v>
      </c>
      <c r="I58" s="60">
        <v>-9160099.2800000012</v>
      </c>
      <c r="J58" s="60">
        <v>-46556963.060000002</v>
      </c>
      <c r="K58" s="60">
        <v>37396863.780000001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>
        <v>58426053.549999997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58426053.549999997</v>
      </c>
      <c r="AF58" s="60">
        <v>0</v>
      </c>
      <c r="AG58" s="60">
        <v>457986.08</v>
      </c>
      <c r="AH58" s="60">
        <v>457986.08</v>
      </c>
      <c r="AI58" s="60">
        <v>0</v>
      </c>
      <c r="AJ58" s="60">
        <v>0</v>
      </c>
      <c r="AK58" s="60">
        <v>0</v>
      </c>
      <c r="AL58" s="60">
        <v>0</v>
      </c>
      <c r="AM58" s="60">
        <v>0</v>
      </c>
      <c r="AN58" s="60">
        <v>-181227871.95999998</v>
      </c>
      <c r="AO58" s="60">
        <v>-11167951.369999999</v>
      </c>
      <c r="AP58" s="60">
        <v>-11167951.369999999</v>
      </c>
      <c r="AQ58" s="60">
        <v>0</v>
      </c>
      <c r="AR58" s="60">
        <v>-9948281.4000000004</v>
      </c>
      <c r="AS58" s="60">
        <v>-9938677.0500000007</v>
      </c>
      <c r="AT58" s="60">
        <v>-16404350.620000001</v>
      </c>
      <c r="AU58" s="60">
        <v>-10817628.82</v>
      </c>
      <c r="AV58" s="60">
        <v>-5586721.7999999998</v>
      </c>
      <c r="AW58" s="60">
        <v>0</v>
      </c>
      <c r="AX58" s="60">
        <v>0</v>
      </c>
      <c r="AY58" s="60">
        <v>6465673.5700000003</v>
      </c>
      <c r="AZ58" s="60">
        <v>-9604.35</v>
      </c>
      <c r="BA58" s="60">
        <v>0</v>
      </c>
      <c r="BB58" s="60">
        <v>0</v>
      </c>
      <c r="BC58" s="60">
        <v>0</v>
      </c>
      <c r="BD58" s="60">
        <v>0</v>
      </c>
      <c r="BE58" s="60">
        <v>0</v>
      </c>
      <c r="BF58" s="60">
        <v>-9604.35</v>
      </c>
      <c r="BG58" s="60">
        <v>0</v>
      </c>
      <c r="BH58" s="60">
        <v>0</v>
      </c>
      <c r="BI58" s="60">
        <v>0</v>
      </c>
      <c r="BJ58" s="60">
        <v>-39330591.960000008</v>
      </c>
      <c r="BK58" s="60">
        <v>-39330591.960000008</v>
      </c>
      <c r="BL58" s="60">
        <v>-159838445.93000001</v>
      </c>
      <c r="BM58" s="60">
        <v>120507853.97</v>
      </c>
      <c r="BN58" s="60">
        <v>0</v>
      </c>
      <c r="BO58" s="60">
        <v>0</v>
      </c>
      <c r="BP58" s="60">
        <v>0</v>
      </c>
      <c r="BQ58" s="60">
        <v>-3115895.0700000003</v>
      </c>
      <c r="BR58" s="60">
        <v>-3115895.0700000003</v>
      </c>
      <c r="BS58" s="60">
        <v>0</v>
      </c>
      <c r="BT58" s="60">
        <v>0</v>
      </c>
      <c r="BU58" s="60">
        <v>-117665152.15999998</v>
      </c>
      <c r="BV58" s="60">
        <v>-84524130.049999982</v>
      </c>
      <c r="BW58" s="60">
        <v>-29049834.839999996</v>
      </c>
      <c r="BX58" s="60">
        <v>-11762562.060000002</v>
      </c>
      <c r="BY58" s="60">
        <v>0</v>
      </c>
      <c r="BZ58" s="60">
        <v>27210824.109999999</v>
      </c>
      <c r="CA58" s="60">
        <v>-29914989.399999991</v>
      </c>
      <c r="CB58" s="60">
        <v>0</v>
      </c>
      <c r="CC58" s="60">
        <v>10375540.079999998</v>
      </c>
      <c r="CD58" s="60">
        <v>0</v>
      </c>
      <c r="CE58" s="60">
        <v>0</v>
      </c>
      <c r="CF58" s="60">
        <v>0</v>
      </c>
      <c r="CG58" s="60">
        <v>0</v>
      </c>
      <c r="CH58" s="60">
        <v>0</v>
      </c>
      <c r="CI58" s="60">
        <v>0</v>
      </c>
      <c r="CJ58" s="60">
        <v>0</v>
      </c>
      <c r="CK58" s="60">
        <v>0</v>
      </c>
      <c r="CL58" s="60">
        <v>0</v>
      </c>
      <c r="CM58" s="60">
        <v>0</v>
      </c>
      <c r="CN58" s="60">
        <v>0</v>
      </c>
      <c r="CO58" s="60">
        <v>0</v>
      </c>
      <c r="CP58" s="60">
        <v>0</v>
      </c>
      <c r="CQ58" s="60">
        <v>0</v>
      </c>
      <c r="CR58" s="60">
        <v>0</v>
      </c>
      <c r="CS58" s="60">
        <v>0</v>
      </c>
      <c r="CT58" s="60">
        <v>0</v>
      </c>
      <c r="CU58" s="60">
        <v>106534616.69</v>
      </c>
    </row>
    <row r="59" spans="1:99" ht="12.75" customHeight="1">
      <c r="A59" s="43" t="s">
        <v>105</v>
      </c>
      <c r="B59" s="58">
        <v>2008</v>
      </c>
      <c r="C59" s="59" t="s">
        <v>377</v>
      </c>
      <c r="D59" s="60">
        <v>269166549.53999996</v>
      </c>
      <c r="E59" s="60">
        <v>172348246.56999999</v>
      </c>
      <c r="F59" s="60">
        <v>172348246.56999999</v>
      </c>
      <c r="G59" s="60">
        <v>0</v>
      </c>
      <c r="H59" s="60">
        <v>-6240032.5900000036</v>
      </c>
      <c r="I59" s="60">
        <v>-6240032.5900000036</v>
      </c>
      <c r="J59" s="60">
        <v>-182130103.72</v>
      </c>
      <c r="K59" s="60">
        <v>175890071.13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>
        <v>103058335.56</v>
      </c>
      <c r="W59" s="60">
        <v>88564373.579999998</v>
      </c>
      <c r="X59" s="60">
        <v>0</v>
      </c>
      <c r="Y59" s="60">
        <v>14493961.98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0">
        <v>0</v>
      </c>
      <c r="AI59" s="60">
        <v>0</v>
      </c>
      <c r="AJ59" s="60">
        <v>0</v>
      </c>
      <c r="AK59" s="60">
        <v>0</v>
      </c>
      <c r="AL59" s="60">
        <v>0</v>
      </c>
      <c r="AM59" s="60">
        <v>0</v>
      </c>
      <c r="AN59" s="60">
        <v>-211302400.69511998</v>
      </c>
      <c r="AO59" s="60">
        <v>-18623409.219999999</v>
      </c>
      <c r="AP59" s="60">
        <v>-18623409.219999999</v>
      </c>
      <c r="AQ59" s="60">
        <v>0</v>
      </c>
      <c r="AR59" s="60">
        <v>-49764789.669999994</v>
      </c>
      <c r="AS59" s="60">
        <v>-49764789.669999994</v>
      </c>
      <c r="AT59" s="60">
        <v>-100387035.94</v>
      </c>
      <c r="AU59" s="60">
        <v>-8508125</v>
      </c>
      <c r="AV59" s="60">
        <v>-91878910.939999998</v>
      </c>
      <c r="AW59" s="60">
        <v>0</v>
      </c>
      <c r="AX59" s="60">
        <v>0</v>
      </c>
      <c r="AY59" s="60">
        <v>50622246.270000003</v>
      </c>
      <c r="AZ59" s="60">
        <v>0</v>
      </c>
      <c r="BA59" s="60">
        <v>0</v>
      </c>
      <c r="BB59" s="60"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v>0</v>
      </c>
      <c r="BH59" s="60">
        <v>0</v>
      </c>
      <c r="BI59" s="60">
        <v>0</v>
      </c>
      <c r="BJ59" s="60">
        <v>-2496247.6700000004</v>
      </c>
      <c r="BK59" s="60">
        <v>-2496247.6700000004</v>
      </c>
      <c r="BL59" s="60">
        <v>-3123679.49</v>
      </c>
      <c r="BM59" s="60">
        <v>627431.81999999995</v>
      </c>
      <c r="BN59" s="60">
        <v>0</v>
      </c>
      <c r="BO59" s="60">
        <v>0</v>
      </c>
      <c r="BP59" s="60">
        <v>0</v>
      </c>
      <c r="BQ59" s="60">
        <v>-1499638.84</v>
      </c>
      <c r="BR59" s="60">
        <v>-1499638.84</v>
      </c>
      <c r="BS59" s="60">
        <v>0</v>
      </c>
      <c r="BT59" s="60">
        <v>0</v>
      </c>
      <c r="BU59" s="60">
        <v>-138918315.29512</v>
      </c>
      <c r="BV59" s="60">
        <v>-6176594.5099999998</v>
      </c>
      <c r="BW59" s="60">
        <v>-39624754.253842004</v>
      </c>
      <c r="BX59" s="60">
        <v>-10983911.338288</v>
      </c>
      <c r="BY59" s="60">
        <v>0</v>
      </c>
      <c r="BZ59" s="60">
        <v>0</v>
      </c>
      <c r="CA59" s="60">
        <v>-82132855.192990005</v>
      </c>
      <c r="CB59" s="60">
        <v>0</v>
      </c>
      <c r="CC59" s="60">
        <v>-200</v>
      </c>
      <c r="CD59" s="60">
        <v>0</v>
      </c>
      <c r="CE59" s="60">
        <v>0</v>
      </c>
      <c r="CF59" s="60">
        <v>0</v>
      </c>
      <c r="CG59" s="60">
        <v>0</v>
      </c>
      <c r="CH59" s="60">
        <v>0</v>
      </c>
      <c r="CI59" s="60">
        <v>0</v>
      </c>
      <c r="CJ59" s="60">
        <v>0</v>
      </c>
      <c r="CK59" s="60">
        <v>0</v>
      </c>
      <c r="CL59" s="60">
        <v>0</v>
      </c>
      <c r="CM59" s="60">
        <v>0</v>
      </c>
      <c r="CN59" s="60">
        <v>0</v>
      </c>
      <c r="CO59" s="60">
        <v>0</v>
      </c>
      <c r="CP59" s="60">
        <v>0</v>
      </c>
      <c r="CQ59" s="60">
        <v>0</v>
      </c>
      <c r="CR59" s="60">
        <v>0</v>
      </c>
      <c r="CS59" s="60">
        <v>0</v>
      </c>
      <c r="CT59" s="60">
        <v>0</v>
      </c>
      <c r="CU59" s="60">
        <v>57864148.844879985</v>
      </c>
    </row>
    <row r="60" spans="1:99" ht="12.75" customHeight="1">
      <c r="A60" s="43" t="s">
        <v>107</v>
      </c>
      <c r="B60" s="58">
        <v>3001</v>
      </c>
      <c r="C60" s="59" t="s">
        <v>378</v>
      </c>
      <c r="D60" s="60">
        <v>17697684542.370003</v>
      </c>
      <c r="E60" s="60">
        <v>12526526718.160002</v>
      </c>
      <c r="F60" s="60">
        <v>12922848509.390001</v>
      </c>
      <c r="G60" s="60">
        <v>-396321791.22999996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>
        <v>5128439334.8299999</v>
      </c>
      <c r="W60" s="60">
        <v>568218232.24000013</v>
      </c>
      <c r="X60" s="60">
        <v>390520416.5</v>
      </c>
      <c r="Y60" s="60">
        <v>1062877867.0500001</v>
      </c>
      <c r="Z60" s="60">
        <v>3106638919.04</v>
      </c>
      <c r="AA60" s="60">
        <v>0</v>
      </c>
      <c r="AB60" s="60">
        <v>0</v>
      </c>
      <c r="AC60" s="60">
        <v>0</v>
      </c>
      <c r="AD60" s="60">
        <v>183900</v>
      </c>
      <c r="AE60" s="60">
        <v>0</v>
      </c>
      <c r="AF60" s="60">
        <v>0</v>
      </c>
      <c r="AG60" s="60">
        <v>42718489.380000003</v>
      </c>
      <c r="AH60" s="60">
        <v>42718489.380000003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-14427298872.819559</v>
      </c>
      <c r="AO60" s="60">
        <v>-2771453285.73</v>
      </c>
      <c r="AP60" s="60">
        <v>-2908316122.3099999</v>
      </c>
      <c r="AQ60" s="60">
        <v>136862836.58000001</v>
      </c>
      <c r="AR60" s="60">
        <v>-416407365</v>
      </c>
      <c r="AS60" s="60">
        <v>-696223730</v>
      </c>
      <c r="AT60" s="60">
        <v>-696223730</v>
      </c>
      <c r="AU60" s="60">
        <v>-577753699</v>
      </c>
      <c r="AV60" s="60">
        <v>-118470031</v>
      </c>
      <c r="AW60" s="60">
        <v>0</v>
      </c>
      <c r="AX60" s="60">
        <v>0</v>
      </c>
      <c r="AY60" s="60">
        <v>0</v>
      </c>
      <c r="AZ60" s="60">
        <v>279816365</v>
      </c>
      <c r="BA60" s="60">
        <v>279816365</v>
      </c>
      <c r="BB60" s="60">
        <v>233279020</v>
      </c>
      <c r="BC60" s="60">
        <v>46537345</v>
      </c>
      <c r="BD60" s="60">
        <v>0</v>
      </c>
      <c r="BE60" s="60">
        <v>0</v>
      </c>
      <c r="BF60" s="60">
        <v>0</v>
      </c>
      <c r="BG60" s="60">
        <v>0</v>
      </c>
      <c r="BH60" s="60">
        <v>0</v>
      </c>
      <c r="BI60" s="60">
        <v>0</v>
      </c>
      <c r="BJ60" s="60">
        <v>-5414748337.5795584</v>
      </c>
      <c r="BK60" s="60">
        <v>-4944677734.7195587</v>
      </c>
      <c r="BL60" s="60">
        <v>-36149306243.719559</v>
      </c>
      <c r="BM60" s="60">
        <v>31204628509</v>
      </c>
      <c r="BN60" s="60">
        <v>-470070602.86000001</v>
      </c>
      <c r="BO60" s="60">
        <v>-230979799.86000001</v>
      </c>
      <c r="BP60" s="60">
        <v>-239090803</v>
      </c>
      <c r="BQ60" s="60">
        <v>-5581015</v>
      </c>
      <c r="BR60" s="60">
        <v>-5581015</v>
      </c>
      <c r="BS60" s="60">
        <v>0</v>
      </c>
      <c r="BT60" s="60">
        <v>0</v>
      </c>
      <c r="BU60" s="60">
        <v>-5708341750.3399992</v>
      </c>
      <c r="BV60" s="60">
        <v>-2427758820.5</v>
      </c>
      <c r="BW60" s="60">
        <v>-2124955377.8599999</v>
      </c>
      <c r="BX60" s="60">
        <v>-615611072.42000008</v>
      </c>
      <c r="BY60" s="60">
        <v>0</v>
      </c>
      <c r="BZ60" s="60">
        <v>0</v>
      </c>
      <c r="CA60" s="60">
        <v>-39094969.219999999</v>
      </c>
      <c r="CB60" s="60">
        <v>759.85</v>
      </c>
      <c r="CC60" s="60">
        <v>-500922270.19</v>
      </c>
      <c r="CD60" s="60">
        <v>-110767119.17</v>
      </c>
      <c r="CE60" s="60">
        <v>-3124542.99</v>
      </c>
      <c r="CF60" s="60">
        <v>-204193.47999999998</v>
      </c>
      <c r="CG60" s="60">
        <v>0</v>
      </c>
      <c r="CH60" s="60">
        <v>-106241182.7</v>
      </c>
      <c r="CI60" s="60">
        <v>-1197200</v>
      </c>
      <c r="CJ60" s="60">
        <v>0</v>
      </c>
      <c r="CK60" s="60">
        <v>0</v>
      </c>
      <c r="CL60" s="60">
        <v>0</v>
      </c>
      <c r="CM60" s="60">
        <v>0</v>
      </c>
      <c r="CN60" s="60">
        <v>0</v>
      </c>
      <c r="CO60" s="60">
        <v>0</v>
      </c>
      <c r="CP60" s="60">
        <v>0</v>
      </c>
      <c r="CQ60" s="60">
        <v>0</v>
      </c>
      <c r="CR60" s="60">
        <v>0</v>
      </c>
      <c r="CS60" s="60">
        <v>0</v>
      </c>
      <c r="CT60" s="60">
        <v>0</v>
      </c>
      <c r="CU60" s="60">
        <v>3270385669.5504436</v>
      </c>
    </row>
    <row r="61" spans="1:99" ht="12.75" customHeight="1">
      <c r="A61" s="43" t="s">
        <v>109</v>
      </c>
      <c r="B61" s="58">
        <v>3002</v>
      </c>
      <c r="C61" s="59" t="s">
        <v>378</v>
      </c>
      <c r="D61" s="60">
        <v>1901115021.1200001</v>
      </c>
      <c r="E61" s="60">
        <v>1660986114.0700002</v>
      </c>
      <c r="F61" s="60">
        <v>1735699439.2900002</v>
      </c>
      <c r="G61" s="60">
        <v>-74713325.219999999</v>
      </c>
      <c r="H61" s="60">
        <v>-118621854.20000002</v>
      </c>
      <c r="I61" s="60">
        <v>-114396187.58000001</v>
      </c>
      <c r="J61" s="60">
        <v>-343180997.98000002</v>
      </c>
      <c r="K61" s="60">
        <v>228784810.40000001</v>
      </c>
      <c r="L61" s="60">
        <v>-4225666.62</v>
      </c>
      <c r="M61" s="60">
        <v>3847047.84</v>
      </c>
      <c r="N61" s="60">
        <v>-8072714.46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>
        <v>353030390.38999999</v>
      </c>
      <c r="W61" s="60">
        <v>46553410.359999999</v>
      </c>
      <c r="X61" s="60">
        <v>1107915.77</v>
      </c>
      <c r="Y61" s="60">
        <v>31927081.949999999</v>
      </c>
      <c r="Z61" s="60">
        <v>273441982.31</v>
      </c>
      <c r="AA61" s="60"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v>0</v>
      </c>
      <c r="AG61" s="60">
        <v>5720370.8600000003</v>
      </c>
      <c r="AH61" s="60">
        <v>5720370.8600000003</v>
      </c>
      <c r="AI61" s="60">
        <v>0</v>
      </c>
      <c r="AJ61" s="60">
        <v>0</v>
      </c>
      <c r="AK61" s="60">
        <v>0</v>
      </c>
      <c r="AL61" s="60">
        <v>0</v>
      </c>
      <c r="AM61" s="60">
        <v>0</v>
      </c>
      <c r="AN61" s="60">
        <v>-1843868069.6066058</v>
      </c>
      <c r="AO61" s="60">
        <v>-273907266.58999997</v>
      </c>
      <c r="AP61" s="60">
        <v>-292073676.07999998</v>
      </c>
      <c r="AQ61" s="60">
        <v>18166409.490000002</v>
      </c>
      <c r="AR61" s="60">
        <v>-13017221.509999976</v>
      </c>
      <c r="AS61" s="60">
        <v>-8658139.5299999714</v>
      </c>
      <c r="AT61" s="60">
        <v>-165284457.19999999</v>
      </c>
      <c r="AU61" s="60">
        <v>-144580274.03999999</v>
      </c>
      <c r="AV61" s="60">
        <v>-20704183.16</v>
      </c>
      <c r="AW61" s="60">
        <v>0</v>
      </c>
      <c r="AX61" s="60">
        <v>0</v>
      </c>
      <c r="AY61" s="60">
        <v>156626317.67000002</v>
      </c>
      <c r="AZ61" s="60">
        <v>-4359081.9800000042</v>
      </c>
      <c r="BA61" s="60">
        <v>43690113.999999993</v>
      </c>
      <c r="BB61" s="60">
        <v>38055677.809999995</v>
      </c>
      <c r="BC61" s="60">
        <v>5634436.1899999995</v>
      </c>
      <c r="BD61" s="60">
        <v>0</v>
      </c>
      <c r="BE61" s="60">
        <v>0</v>
      </c>
      <c r="BF61" s="60">
        <v>-48049195.979999997</v>
      </c>
      <c r="BG61" s="60">
        <v>-43015860.719999999</v>
      </c>
      <c r="BH61" s="60">
        <v>-43015860.719999999</v>
      </c>
      <c r="BI61" s="60">
        <v>0</v>
      </c>
      <c r="BJ61" s="60">
        <v>-807928481.19000006</v>
      </c>
      <c r="BK61" s="60">
        <v>-807928481.19000006</v>
      </c>
      <c r="BL61" s="60">
        <v>-4940232108.21</v>
      </c>
      <c r="BM61" s="60">
        <v>4132303627.02</v>
      </c>
      <c r="BN61" s="60">
        <v>0</v>
      </c>
      <c r="BO61" s="60">
        <v>0</v>
      </c>
      <c r="BP61" s="60">
        <v>0</v>
      </c>
      <c r="BQ61" s="60">
        <v>-10540574.300000001</v>
      </c>
      <c r="BR61" s="60">
        <v>-10540574.300000001</v>
      </c>
      <c r="BS61" s="60">
        <v>0</v>
      </c>
      <c r="BT61" s="60">
        <v>0</v>
      </c>
      <c r="BU61" s="60">
        <v>-693834439.70660591</v>
      </c>
      <c r="BV61" s="60">
        <v>-547577784.68660593</v>
      </c>
      <c r="BW61" s="60">
        <v>-111764520.98</v>
      </c>
      <c r="BX61" s="60">
        <v>-33459375.359999999</v>
      </c>
      <c r="BY61" s="60">
        <v>0</v>
      </c>
      <c r="BZ61" s="60">
        <v>-55392137.890000001</v>
      </c>
      <c r="CA61" s="60">
        <v>-4514395.18</v>
      </c>
      <c r="CB61" s="60">
        <v>60127531.939999998</v>
      </c>
      <c r="CC61" s="60">
        <v>-1253757.55</v>
      </c>
      <c r="CD61" s="60">
        <v>-1624225.5899999999</v>
      </c>
      <c r="CE61" s="60">
        <v>-457186.37</v>
      </c>
      <c r="CF61" s="60">
        <v>0</v>
      </c>
      <c r="CG61" s="60">
        <v>0</v>
      </c>
      <c r="CH61" s="60">
        <v>-92919.540000000008</v>
      </c>
      <c r="CI61" s="60">
        <v>-1074119.6799999999</v>
      </c>
      <c r="CJ61" s="60">
        <v>0</v>
      </c>
      <c r="CK61" s="60">
        <v>0</v>
      </c>
      <c r="CL61" s="60">
        <v>0</v>
      </c>
      <c r="CM61" s="60">
        <v>0</v>
      </c>
      <c r="CN61" s="60">
        <v>0</v>
      </c>
      <c r="CO61" s="60">
        <v>0</v>
      </c>
      <c r="CP61" s="60">
        <v>0</v>
      </c>
      <c r="CQ61" s="60">
        <v>0</v>
      </c>
      <c r="CR61" s="60">
        <v>0</v>
      </c>
      <c r="CS61" s="60">
        <v>0</v>
      </c>
      <c r="CT61" s="60">
        <v>0</v>
      </c>
      <c r="CU61" s="60">
        <v>57246951.513394356</v>
      </c>
    </row>
    <row r="62" spans="1:99" ht="12.75" customHeight="1">
      <c r="A62" s="43" t="s">
        <v>111</v>
      </c>
      <c r="B62" s="58">
        <v>3003</v>
      </c>
      <c r="C62" s="59" t="s">
        <v>378</v>
      </c>
      <c r="D62" s="60">
        <v>12265415778.18</v>
      </c>
      <c r="E62" s="60">
        <v>11693057231.65</v>
      </c>
      <c r="F62" s="60">
        <v>12186694605.719999</v>
      </c>
      <c r="G62" s="60">
        <v>-493637374.06999999</v>
      </c>
      <c r="H62" s="60">
        <v>-958344775.14999998</v>
      </c>
      <c r="I62" s="60">
        <v>-958952087.29999995</v>
      </c>
      <c r="J62" s="60">
        <v>-2949462977.0999999</v>
      </c>
      <c r="K62" s="60">
        <v>1990510889.8</v>
      </c>
      <c r="L62" s="60">
        <v>607312.15000000037</v>
      </c>
      <c r="M62" s="60">
        <v>14729567.710000001</v>
      </c>
      <c r="N62" s="60">
        <v>-14122255.560000001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>
        <v>1506869945.9100001</v>
      </c>
      <c r="W62" s="60">
        <v>43652561.609999999</v>
      </c>
      <c r="X62" s="60">
        <v>63636.52</v>
      </c>
      <c r="Y62" s="60">
        <v>589223298.13</v>
      </c>
      <c r="Z62" s="60">
        <v>873930449.6500001</v>
      </c>
      <c r="AA62" s="60"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v>0</v>
      </c>
      <c r="AG62" s="60">
        <v>23833375.77</v>
      </c>
      <c r="AH62" s="60">
        <v>23833375.77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-11270144944.829996</v>
      </c>
      <c r="AO62" s="60">
        <v>-1994680310.49</v>
      </c>
      <c r="AP62" s="60">
        <v>-2125733358.76</v>
      </c>
      <c r="AQ62" s="60">
        <v>131053048.27000001</v>
      </c>
      <c r="AR62" s="60">
        <v>-19158668.790000021</v>
      </c>
      <c r="AS62" s="60">
        <v>-33544735.24000001</v>
      </c>
      <c r="AT62" s="60">
        <v>-1221006479.78</v>
      </c>
      <c r="AU62" s="60">
        <v>-979490244.22000003</v>
      </c>
      <c r="AV62" s="60">
        <v>-241516235.56</v>
      </c>
      <c r="AW62" s="60">
        <v>0</v>
      </c>
      <c r="AX62" s="60">
        <v>0</v>
      </c>
      <c r="AY62" s="60">
        <v>1187461744.54</v>
      </c>
      <c r="AZ62" s="60">
        <v>14386066.449999988</v>
      </c>
      <c r="BA62" s="60">
        <v>289511054.04999995</v>
      </c>
      <c r="BB62" s="60">
        <v>245148247.26999998</v>
      </c>
      <c r="BC62" s="60">
        <v>44362806.780000001</v>
      </c>
      <c r="BD62" s="60">
        <v>0</v>
      </c>
      <c r="BE62" s="60">
        <v>0</v>
      </c>
      <c r="BF62" s="60">
        <v>-275124987.59999996</v>
      </c>
      <c r="BG62" s="60">
        <v>-254509213.07999995</v>
      </c>
      <c r="BH62" s="60">
        <v>-254509213.07999995</v>
      </c>
      <c r="BI62" s="60">
        <v>0</v>
      </c>
      <c r="BJ62" s="60">
        <v>-5389261781.3199959</v>
      </c>
      <c r="BK62" s="60">
        <v>-5389261781.3199959</v>
      </c>
      <c r="BL62" s="60">
        <v>-23961754099.289997</v>
      </c>
      <c r="BM62" s="60">
        <v>18572492317.970001</v>
      </c>
      <c r="BN62" s="60">
        <v>0</v>
      </c>
      <c r="BO62" s="60">
        <v>0</v>
      </c>
      <c r="BP62" s="60">
        <v>0</v>
      </c>
      <c r="BQ62" s="60">
        <v>-43895066.599999994</v>
      </c>
      <c r="BR62" s="60">
        <v>-43895066.599999994</v>
      </c>
      <c r="BS62" s="60">
        <v>0</v>
      </c>
      <c r="BT62" s="60">
        <v>0</v>
      </c>
      <c r="BU62" s="60">
        <v>-3566864887.0799999</v>
      </c>
      <c r="BV62" s="60">
        <v>-2929022990.6999993</v>
      </c>
      <c r="BW62" s="60">
        <v>-618251041.96000004</v>
      </c>
      <c r="BX62" s="60">
        <v>-189158834.63</v>
      </c>
      <c r="BY62" s="60">
        <v>0</v>
      </c>
      <c r="BZ62" s="60">
        <v>-92994612.590000004</v>
      </c>
      <c r="CA62" s="60">
        <v>-25834604.809999999</v>
      </c>
      <c r="CB62" s="60">
        <v>299497001.77999997</v>
      </c>
      <c r="CC62" s="60">
        <v>-11099804.17</v>
      </c>
      <c r="CD62" s="60">
        <v>-1775017.4700000002</v>
      </c>
      <c r="CE62" s="60">
        <v>-423701.9</v>
      </c>
      <c r="CF62" s="60">
        <v>0</v>
      </c>
      <c r="CG62" s="60">
        <v>-43958.45</v>
      </c>
      <c r="CH62" s="60">
        <v>-608112.71</v>
      </c>
      <c r="CI62" s="60">
        <v>-699244.41</v>
      </c>
      <c r="CJ62" s="60">
        <v>0</v>
      </c>
      <c r="CK62" s="60">
        <v>0</v>
      </c>
      <c r="CL62" s="60">
        <v>0</v>
      </c>
      <c r="CM62" s="60">
        <v>0</v>
      </c>
      <c r="CN62" s="60">
        <v>0</v>
      </c>
      <c r="CO62" s="60">
        <v>0</v>
      </c>
      <c r="CP62" s="60">
        <v>0</v>
      </c>
      <c r="CQ62" s="60">
        <v>0</v>
      </c>
      <c r="CR62" s="60">
        <v>0</v>
      </c>
      <c r="CS62" s="60">
        <v>0</v>
      </c>
      <c r="CT62" s="60">
        <v>0</v>
      </c>
      <c r="CU62" s="60">
        <v>995270833.3500042</v>
      </c>
    </row>
    <row r="63" spans="1:99" ht="12.75" customHeight="1">
      <c r="A63" s="43" t="s">
        <v>113</v>
      </c>
      <c r="B63" s="58">
        <v>3004</v>
      </c>
      <c r="C63" s="59" t="s">
        <v>378</v>
      </c>
      <c r="D63" s="60">
        <v>16427149939.41</v>
      </c>
      <c r="E63" s="60">
        <v>11402615577.41</v>
      </c>
      <c r="F63" s="60">
        <v>11859679498.41</v>
      </c>
      <c r="G63" s="60">
        <v>-457063921</v>
      </c>
      <c r="H63" s="60">
        <v>-315004725</v>
      </c>
      <c r="I63" s="60">
        <v>-358687730</v>
      </c>
      <c r="J63" s="60">
        <v>-3492459650</v>
      </c>
      <c r="K63" s="60">
        <v>3133771920</v>
      </c>
      <c r="L63" s="60">
        <v>43683005</v>
      </c>
      <c r="M63" s="60">
        <v>262819898</v>
      </c>
      <c r="N63" s="60">
        <v>-219136893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>
        <v>4850140815</v>
      </c>
      <c r="W63" s="60">
        <v>864465790</v>
      </c>
      <c r="X63" s="60">
        <v>5149266</v>
      </c>
      <c r="Y63" s="60">
        <v>1162928663</v>
      </c>
      <c r="Z63" s="60">
        <v>2817597096</v>
      </c>
      <c r="AA63" s="60"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v>0</v>
      </c>
      <c r="AG63" s="60">
        <v>489398272</v>
      </c>
      <c r="AH63" s="60">
        <v>489398272</v>
      </c>
      <c r="AI63" s="60">
        <v>0</v>
      </c>
      <c r="AJ63" s="60">
        <v>0</v>
      </c>
      <c r="AK63" s="60">
        <v>0</v>
      </c>
      <c r="AL63" s="60">
        <v>0</v>
      </c>
      <c r="AM63" s="60">
        <v>0</v>
      </c>
      <c r="AN63" s="60">
        <v>-14081699789.20018</v>
      </c>
      <c r="AO63" s="60">
        <v>-2891670179</v>
      </c>
      <c r="AP63" s="60">
        <v>-3019500830</v>
      </c>
      <c r="AQ63" s="60">
        <v>127830651</v>
      </c>
      <c r="AR63" s="60">
        <v>-59257566.609999835</v>
      </c>
      <c r="AS63" s="60">
        <v>-112104570.64999986</v>
      </c>
      <c r="AT63" s="60">
        <v>-1088655833.4099998</v>
      </c>
      <c r="AU63" s="60">
        <v>-953130299.40999997</v>
      </c>
      <c r="AV63" s="60">
        <v>-135525534</v>
      </c>
      <c r="AW63" s="60">
        <v>0</v>
      </c>
      <c r="AX63" s="60">
        <v>0</v>
      </c>
      <c r="AY63" s="60">
        <v>976551262.75999999</v>
      </c>
      <c r="AZ63" s="60">
        <v>52847004.040000021</v>
      </c>
      <c r="BA63" s="60">
        <v>305327517.04000002</v>
      </c>
      <c r="BB63" s="60">
        <v>269450725.04000002</v>
      </c>
      <c r="BC63" s="60">
        <v>35876792</v>
      </c>
      <c r="BD63" s="60">
        <v>0</v>
      </c>
      <c r="BE63" s="60">
        <v>0</v>
      </c>
      <c r="BF63" s="60">
        <v>-252480513</v>
      </c>
      <c r="BG63" s="60">
        <v>272808</v>
      </c>
      <c r="BH63" s="60">
        <v>427265</v>
      </c>
      <c r="BI63" s="60">
        <v>-154457</v>
      </c>
      <c r="BJ63" s="60">
        <v>-7462385035.9801788</v>
      </c>
      <c r="BK63" s="60">
        <v>-7477915717.9801788</v>
      </c>
      <c r="BL63" s="60">
        <v>-49120315782.980179</v>
      </c>
      <c r="BM63" s="60">
        <v>41642400065</v>
      </c>
      <c r="BN63" s="60">
        <v>15530682</v>
      </c>
      <c r="BO63" s="60">
        <v>134975858</v>
      </c>
      <c r="BP63" s="60">
        <v>-119445176</v>
      </c>
      <c r="BQ63" s="60">
        <v>-52898464.609999999</v>
      </c>
      <c r="BR63" s="60">
        <v>-52898464.609999999</v>
      </c>
      <c r="BS63" s="60">
        <v>0</v>
      </c>
      <c r="BT63" s="60">
        <v>0</v>
      </c>
      <c r="BU63" s="60">
        <v>-3615761351</v>
      </c>
      <c r="BV63" s="60">
        <v>-2366054492</v>
      </c>
      <c r="BW63" s="60">
        <v>-899438048</v>
      </c>
      <c r="BX63" s="60">
        <v>-223366080</v>
      </c>
      <c r="BY63" s="60">
        <v>0</v>
      </c>
      <c r="BZ63" s="60">
        <v>-87547516</v>
      </c>
      <c r="CA63" s="60">
        <v>-133025718</v>
      </c>
      <c r="CB63" s="60">
        <v>128307106</v>
      </c>
      <c r="CC63" s="60">
        <v>-34636603</v>
      </c>
      <c r="CD63" s="60">
        <v>0</v>
      </c>
      <c r="CE63" s="60">
        <v>0</v>
      </c>
      <c r="CF63" s="60">
        <v>0</v>
      </c>
      <c r="CG63" s="60">
        <v>0</v>
      </c>
      <c r="CH63" s="60">
        <v>0</v>
      </c>
      <c r="CI63" s="60">
        <v>0</v>
      </c>
      <c r="CJ63" s="60">
        <v>0</v>
      </c>
      <c r="CK63" s="60">
        <v>0</v>
      </c>
      <c r="CL63" s="60">
        <v>0</v>
      </c>
      <c r="CM63" s="60">
        <v>0</v>
      </c>
      <c r="CN63" s="60">
        <v>0</v>
      </c>
      <c r="CO63" s="60">
        <v>0</v>
      </c>
      <c r="CP63" s="60">
        <v>0</v>
      </c>
      <c r="CQ63" s="60">
        <v>0</v>
      </c>
      <c r="CR63" s="60">
        <v>0</v>
      </c>
      <c r="CS63" s="60">
        <v>0</v>
      </c>
      <c r="CT63" s="60">
        <v>0</v>
      </c>
      <c r="CU63" s="60">
        <v>2345450150.2098198</v>
      </c>
    </row>
    <row r="64" spans="1:99" ht="12.75" customHeight="1">
      <c r="A64" s="43" t="s">
        <v>115</v>
      </c>
      <c r="B64" s="58">
        <v>3005</v>
      </c>
      <c r="C64" s="59" t="s">
        <v>378</v>
      </c>
      <c r="D64" s="60">
        <v>886815501.50999999</v>
      </c>
      <c r="E64" s="60">
        <v>951119954.29999995</v>
      </c>
      <c r="F64" s="60">
        <v>986884363.38</v>
      </c>
      <c r="G64" s="60">
        <v>-35764409.079999998</v>
      </c>
      <c r="H64" s="60">
        <v>-64304452.790000007</v>
      </c>
      <c r="I64" s="60">
        <v>-68701837.370000005</v>
      </c>
      <c r="J64" s="60">
        <v>-745344389.45000005</v>
      </c>
      <c r="K64" s="60">
        <v>676642552.08000004</v>
      </c>
      <c r="L64" s="60">
        <v>4397384.58</v>
      </c>
      <c r="M64" s="60">
        <v>12998954.800000001</v>
      </c>
      <c r="N64" s="60">
        <v>-8601570.2200000007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>
        <v>0</v>
      </c>
      <c r="W64" s="60">
        <v>0</v>
      </c>
      <c r="X64" s="60">
        <v>0</v>
      </c>
      <c r="Y64" s="60">
        <v>0</v>
      </c>
      <c r="Z64" s="60">
        <v>0</v>
      </c>
      <c r="AA64" s="60">
        <v>0</v>
      </c>
      <c r="AB64" s="60">
        <v>0</v>
      </c>
      <c r="AC64" s="60">
        <v>0</v>
      </c>
      <c r="AD64" s="60">
        <v>0</v>
      </c>
      <c r="AE64" s="60">
        <v>0</v>
      </c>
      <c r="AF64" s="60">
        <v>0</v>
      </c>
      <c r="AG64" s="60">
        <v>0</v>
      </c>
      <c r="AH64" s="60">
        <v>0</v>
      </c>
      <c r="AI64" s="60">
        <v>0</v>
      </c>
      <c r="AJ64" s="60">
        <v>0</v>
      </c>
      <c r="AK64" s="60">
        <v>0</v>
      </c>
      <c r="AL64" s="60">
        <v>0</v>
      </c>
      <c r="AM64" s="60">
        <v>0</v>
      </c>
      <c r="AN64" s="60">
        <v>-515455720.35000002</v>
      </c>
      <c r="AO64" s="60">
        <v>-169377006.87</v>
      </c>
      <c r="AP64" s="60">
        <v>-173032399.56</v>
      </c>
      <c r="AQ64" s="60">
        <v>3655392.69</v>
      </c>
      <c r="AR64" s="60">
        <v>-12911037.33</v>
      </c>
      <c r="AS64" s="60">
        <v>-13387712.25</v>
      </c>
      <c r="AT64" s="60">
        <v>-36808759.079999998</v>
      </c>
      <c r="AU64" s="60">
        <v>-32554994.57</v>
      </c>
      <c r="AV64" s="60">
        <v>-18813987.579999998</v>
      </c>
      <c r="AW64" s="60">
        <v>0</v>
      </c>
      <c r="AX64" s="60">
        <v>14560223.07</v>
      </c>
      <c r="AY64" s="60">
        <v>23421046.829999998</v>
      </c>
      <c r="AZ64" s="60">
        <v>476674.92</v>
      </c>
      <c r="BA64" s="60">
        <v>796414.1</v>
      </c>
      <c r="BB64" s="60">
        <v>1020391.75</v>
      </c>
      <c r="BC64" s="60">
        <v>77087.75</v>
      </c>
      <c r="BD64" s="60">
        <v>0</v>
      </c>
      <c r="BE64" s="60">
        <v>-301065.40000000002</v>
      </c>
      <c r="BF64" s="60">
        <v>-319739.18</v>
      </c>
      <c r="BG64" s="60">
        <v>0</v>
      </c>
      <c r="BH64" s="60">
        <v>0</v>
      </c>
      <c r="BI64" s="60">
        <v>0</v>
      </c>
      <c r="BJ64" s="60">
        <v>-4399415.1700000027</v>
      </c>
      <c r="BK64" s="60">
        <v>-4417986.950000003</v>
      </c>
      <c r="BL64" s="60">
        <v>-71475127.340000004</v>
      </c>
      <c r="BM64" s="60">
        <v>67057140.390000001</v>
      </c>
      <c r="BN64" s="60">
        <v>18571.780000000028</v>
      </c>
      <c r="BO64" s="60">
        <v>2026936.73</v>
      </c>
      <c r="BP64" s="60">
        <v>-2008364.95</v>
      </c>
      <c r="BQ64" s="60">
        <v>-12715550.030000005</v>
      </c>
      <c r="BR64" s="60">
        <v>-12715550.030000005</v>
      </c>
      <c r="BS64" s="60">
        <v>0</v>
      </c>
      <c r="BT64" s="60">
        <v>0</v>
      </c>
      <c r="BU64" s="60">
        <v>-316052710.94999999</v>
      </c>
      <c r="BV64" s="60">
        <v>-155907305.02000001</v>
      </c>
      <c r="BW64" s="60">
        <v>-118700058.3</v>
      </c>
      <c r="BX64" s="60">
        <v>-9318017.8399999999</v>
      </c>
      <c r="BY64" s="60">
        <v>0</v>
      </c>
      <c r="BZ64" s="60">
        <v>-19566150.620000001</v>
      </c>
      <c r="CA64" s="60">
        <v>-30773827.760000002</v>
      </c>
      <c r="CB64" s="60">
        <v>18301663.030000001</v>
      </c>
      <c r="CC64" s="60">
        <v>-89014.44</v>
      </c>
      <c r="CD64" s="60">
        <v>0</v>
      </c>
      <c r="CE64" s="60">
        <v>0</v>
      </c>
      <c r="CF64" s="60">
        <v>0</v>
      </c>
      <c r="CG64" s="60">
        <v>0</v>
      </c>
      <c r="CH64" s="60">
        <v>0</v>
      </c>
      <c r="CI64" s="60">
        <v>0</v>
      </c>
      <c r="CJ64" s="60">
        <v>0</v>
      </c>
      <c r="CK64" s="60">
        <v>0</v>
      </c>
      <c r="CL64" s="60">
        <v>0</v>
      </c>
      <c r="CM64" s="60">
        <v>0</v>
      </c>
      <c r="CN64" s="60">
        <v>0</v>
      </c>
      <c r="CO64" s="60">
        <v>0</v>
      </c>
      <c r="CP64" s="60">
        <v>0</v>
      </c>
      <c r="CQ64" s="60">
        <v>0</v>
      </c>
      <c r="CR64" s="60">
        <v>0</v>
      </c>
      <c r="CS64" s="60">
        <v>0</v>
      </c>
      <c r="CT64" s="60">
        <v>0</v>
      </c>
      <c r="CU64" s="60">
        <v>371359781.15999997</v>
      </c>
    </row>
    <row r="65" spans="1:99" ht="12.75" customHeight="1">
      <c r="A65" s="43" t="s">
        <v>116</v>
      </c>
      <c r="B65" s="58">
        <v>3006</v>
      </c>
      <c r="C65" s="59" t="s">
        <v>378</v>
      </c>
      <c r="D65" s="60">
        <v>16399864368.559999</v>
      </c>
      <c r="E65" s="60">
        <v>15027666695.48</v>
      </c>
      <c r="F65" s="60">
        <v>15448697575.639999</v>
      </c>
      <c r="G65" s="60">
        <v>-421030880.16000003</v>
      </c>
      <c r="H65" s="60">
        <v>-2112367807.7300005</v>
      </c>
      <c r="I65" s="60">
        <v>-2115327018.8500004</v>
      </c>
      <c r="J65" s="60">
        <v>-5565143275.8500004</v>
      </c>
      <c r="K65" s="60">
        <v>3449816257</v>
      </c>
      <c r="L65" s="60">
        <v>2959211.1199999973</v>
      </c>
      <c r="M65" s="60">
        <v>22061136.289999999</v>
      </c>
      <c r="N65" s="60">
        <v>-19101925.170000002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>
        <v>3394060188.8099999</v>
      </c>
      <c r="W65" s="60">
        <v>188244967.36000001</v>
      </c>
      <c r="X65" s="60">
        <v>0</v>
      </c>
      <c r="Y65" s="60">
        <v>-10486740.859999999</v>
      </c>
      <c r="Z65" s="60">
        <v>3216301962.3099999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90505292</v>
      </c>
      <c r="AH65" s="60">
        <v>90505292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-13949268862.929996</v>
      </c>
      <c r="AO65" s="60">
        <v>-2454504505.77</v>
      </c>
      <c r="AP65" s="60">
        <v>-2677322455.5999999</v>
      </c>
      <c r="AQ65" s="60">
        <v>222817949.83000001</v>
      </c>
      <c r="AR65" s="60">
        <v>-132983286.19000006</v>
      </c>
      <c r="AS65" s="60">
        <v>-191605148.08000004</v>
      </c>
      <c r="AT65" s="60">
        <v>-891037967</v>
      </c>
      <c r="AU65" s="60">
        <v>-774214729.06999993</v>
      </c>
      <c r="AV65" s="60">
        <v>-79909887.840000004</v>
      </c>
      <c r="AW65" s="60">
        <v>-36913350.090000004</v>
      </c>
      <c r="AX65" s="60">
        <v>0</v>
      </c>
      <c r="AY65" s="60">
        <v>699432818.91999996</v>
      </c>
      <c r="AZ65" s="60">
        <v>58621861.889999986</v>
      </c>
      <c r="BA65" s="60">
        <v>300497548.57999998</v>
      </c>
      <c r="BB65" s="60">
        <v>255711695.47999999</v>
      </c>
      <c r="BC65" s="60">
        <v>44785853.100000001</v>
      </c>
      <c r="BD65" s="60">
        <v>0</v>
      </c>
      <c r="BE65" s="60">
        <v>0</v>
      </c>
      <c r="BF65" s="60">
        <v>-241875686.69</v>
      </c>
      <c r="BG65" s="60">
        <v>0</v>
      </c>
      <c r="BH65" s="60">
        <v>0</v>
      </c>
      <c r="BI65" s="60">
        <v>0</v>
      </c>
      <c r="BJ65" s="60">
        <v>-7178372451.6999969</v>
      </c>
      <c r="BK65" s="60">
        <v>-7178151300.3799973</v>
      </c>
      <c r="BL65" s="60">
        <v>-46315943382.339996</v>
      </c>
      <c r="BM65" s="60">
        <v>39137792081.959999</v>
      </c>
      <c r="BN65" s="60">
        <v>-221151.3200000003</v>
      </c>
      <c r="BO65" s="60">
        <v>10896185.24</v>
      </c>
      <c r="BP65" s="60">
        <v>-11117336.560000001</v>
      </c>
      <c r="BQ65" s="60">
        <v>-62116279.689999998</v>
      </c>
      <c r="BR65" s="60">
        <v>-62116279.689999998</v>
      </c>
      <c r="BS65" s="60">
        <v>0</v>
      </c>
      <c r="BT65" s="60">
        <v>0</v>
      </c>
      <c r="BU65" s="60">
        <v>-4116220195.2400002</v>
      </c>
      <c r="BV65" s="60">
        <v>-2941779071.21</v>
      </c>
      <c r="BW65" s="60">
        <v>-943675427.69000006</v>
      </c>
      <c r="BX65" s="60">
        <v>-146946361.25</v>
      </c>
      <c r="BY65" s="60">
        <v>0</v>
      </c>
      <c r="BZ65" s="60">
        <v>-41199947.359999999</v>
      </c>
      <c r="CA65" s="60">
        <v>-174441894.52000001</v>
      </c>
      <c r="CB65" s="60">
        <v>152496775.58000001</v>
      </c>
      <c r="CC65" s="60">
        <v>-20674268.789999999</v>
      </c>
      <c r="CD65" s="60">
        <v>-5072144.34</v>
      </c>
      <c r="CE65" s="60">
        <v>0</v>
      </c>
      <c r="CF65" s="60">
        <v>0</v>
      </c>
      <c r="CG65" s="60">
        <v>0</v>
      </c>
      <c r="CH65" s="60">
        <v>-5072144.34</v>
      </c>
      <c r="CI65" s="60">
        <v>0</v>
      </c>
      <c r="CJ65" s="60">
        <v>0</v>
      </c>
      <c r="CK65" s="60">
        <v>0</v>
      </c>
      <c r="CL65" s="60">
        <v>0</v>
      </c>
      <c r="CM65" s="60">
        <v>0</v>
      </c>
      <c r="CN65" s="60">
        <v>0</v>
      </c>
      <c r="CO65" s="60">
        <v>0</v>
      </c>
      <c r="CP65" s="60">
        <v>0</v>
      </c>
      <c r="CQ65" s="60">
        <v>0</v>
      </c>
      <c r="CR65" s="60">
        <v>0</v>
      </c>
      <c r="CS65" s="60">
        <v>0</v>
      </c>
      <c r="CT65" s="60">
        <v>0</v>
      </c>
      <c r="CU65" s="60">
        <v>2450595505.630003</v>
      </c>
    </row>
    <row r="66" spans="1:99" ht="12.75" customHeight="1">
      <c r="A66" s="43" t="s">
        <v>117</v>
      </c>
      <c r="B66" s="58">
        <v>3007</v>
      </c>
      <c r="C66" s="59" t="s">
        <v>378</v>
      </c>
      <c r="D66" s="60">
        <v>241947753.32000008</v>
      </c>
      <c r="E66" s="60">
        <v>256939751.98999912</v>
      </c>
      <c r="F66" s="60">
        <v>299262793.58999902</v>
      </c>
      <c r="G66" s="60">
        <v>-42323041.599999897</v>
      </c>
      <c r="H66" s="60">
        <v>-135014240.15999901</v>
      </c>
      <c r="I66" s="60">
        <v>-151995922.519999</v>
      </c>
      <c r="J66" s="60">
        <v>-193767933.03999901</v>
      </c>
      <c r="K66" s="60">
        <v>41772010.520000003</v>
      </c>
      <c r="L66" s="60">
        <v>16981682.359999999</v>
      </c>
      <c r="M66" s="60">
        <v>33682876.079999998</v>
      </c>
      <c r="N66" s="60">
        <v>-16701193.720000001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119918354.02999999</v>
      </c>
      <c r="W66" s="60">
        <v>40670552.549999997</v>
      </c>
      <c r="X66" s="60">
        <v>1412.57</v>
      </c>
      <c r="Y66" s="60">
        <v>4401162.9099999992</v>
      </c>
      <c r="Z66" s="60">
        <v>51196189.960000001</v>
      </c>
      <c r="AA66" s="60">
        <v>23504683.190000001</v>
      </c>
      <c r="AB66" s="60">
        <v>0</v>
      </c>
      <c r="AC66" s="60">
        <v>0</v>
      </c>
      <c r="AD66" s="60">
        <v>0</v>
      </c>
      <c r="AE66" s="60">
        <v>144352.85</v>
      </c>
      <c r="AF66" s="60">
        <v>0</v>
      </c>
      <c r="AG66" s="60">
        <v>103887.46</v>
      </c>
      <c r="AH66" s="60">
        <v>103887.46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-174831404.13000092</v>
      </c>
      <c r="AO66" s="60">
        <v>-55467047.609999999</v>
      </c>
      <c r="AP66" s="60">
        <v>-55467047.609999999</v>
      </c>
      <c r="AQ66" s="60">
        <v>0</v>
      </c>
      <c r="AR66" s="60">
        <v>-13417061.429999996</v>
      </c>
      <c r="AS66" s="60">
        <v>-15914100.829999998</v>
      </c>
      <c r="AT66" s="60">
        <v>-90923018.280000001</v>
      </c>
      <c r="AU66" s="60">
        <v>-73761675.560000002</v>
      </c>
      <c r="AV66" s="60">
        <v>-17161342.719999999</v>
      </c>
      <c r="AW66" s="60">
        <v>0</v>
      </c>
      <c r="AX66" s="60">
        <v>0</v>
      </c>
      <c r="AY66" s="60">
        <v>75008917.450000003</v>
      </c>
      <c r="AZ66" s="60">
        <v>2497039.4000000022</v>
      </c>
      <c r="BA66" s="60">
        <v>21071135.140000001</v>
      </c>
      <c r="BB66" s="60">
        <v>18904352.02</v>
      </c>
      <c r="BC66" s="60">
        <v>2166783.12</v>
      </c>
      <c r="BD66" s="60">
        <v>0</v>
      </c>
      <c r="BE66" s="60">
        <v>0</v>
      </c>
      <c r="BF66" s="60">
        <v>-18574095.739999998</v>
      </c>
      <c r="BG66" s="60">
        <v>0</v>
      </c>
      <c r="BH66" s="60">
        <v>0</v>
      </c>
      <c r="BI66" s="60">
        <v>0</v>
      </c>
      <c r="BJ66" s="60">
        <v>-49596947.520000935</v>
      </c>
      <c r="BK66" s="60">
        <v>-49596947.520000935</v>
      </c>
      <c r="BL66" s="60">
        <v>-671729912.33000004</v>
      </c>
      <c r="BM66" s="60">
        <v>622132964.80999911</v>
      </c>
      <c r="BN66" s="60">
        <v>0</v>
      </c>
      <c r="BO66" s="60">
        <v>0</v>
      </c>
      <c r="BP66" s="60">
        <v>0</v>
      </c>
      <c r="BQ66" s="60">
        <v>-7056983.3600000003</v>
      </c>
      <c r="BR66" s="60">
        <v>-3364648.99</v>
      </c>
      <c r="BS66" s="60">
        <v>0</v>
      </c>
      <c r="BT66" s="60">
        <v>-3692334.37</v>
      </c>
      <c r="BU66" s="60">
        <v>-45131586.110000007</v>
      </c>
      <c r="BV66" s="60">
        <v>-27625394.560000002</v>
      </c>
      <c r="BW66" s="60">
        <v>-15946588.73</v>
      </c>
      <c r="BX66" s="60">
        <v>-4929987.92</v>
      </c>
      <c r="BY66" s="60">
        <v>0</v>
      </c>
      <c r="BZ66" s="60">
        <v>-28707.73</v>
      </c>
      <c r="CA66" s="60">
        <v>0</v>
      </c>
      <c r="CB66" s="60">
        <v>8107333.0800000001</v>
      </c>
      <c r="CC66" s="60">
        <v>-4708240.25</v>
      </c>
      <c r="CD66" s="60">
        <v>-4161778.1</v>
      </c>
      <c r="CE66" s="60">
        <v>-267589.08</v>
      </c>
      <c r="CF66" s="60">
        <v>152865.57999999999</v>
      </c>
      <c r="CG66" s="60">
        <v>0</v>
      </c>
      <c r="CH66" s="60">
        <v>-4080550.46</v>
      </c>
      <c r="CI66" s="60">
        <v>33495.86</v>
      </c>
      <c r="CJ66" s="60">
        <v>0</v>
      </c>
      <c r="CK66" s="60">
        <v>0</v>
      </c>
      <c r="CL66" s="60">
        <v>0</v>
      </c>
      <c r="CM66" s="60">
        <v>0</v>
      </c>
      <c r="CN66" s="60">
        <v>0</v>
      </c>
      <c r="CO66" s="60">
        <v>0</v>
      </c>
      <c r="CP66" s="60">
        <v>0</v>
      </c>
      <c r="CQ66" s="60">
        <v>0</v>
      </c>
      <c r="CR66" s="60">
        <v>0</v>
      </c>
      <c r="CS66" s="60">
        <v>0</v>
      </c>
      <c r="CT66" s="60">
        <v>0</v>
      </c>
      <c r="CU66" s="60">
        <v>67116349.189999163</v>
      </c>
    </row>
    <row r="67" spans="1:99" ht="12.75" customHeight="1">
      <c r="A67" s="43" t="s">
        <v>118</v>
      </c>
      <c r="B67" s="58">
        <v>3008</v>
      </c>
      <c r="C67" s="59" t="s">
        <v>378</v>
      </c>
      <c r="D67" s="60">
        <v>1641532997.6999998</v>
      </c>
      <c r="E67" s="60">
        <v>1763723096.3400002</v>
      </c>
      <c r="F67" s="60">
        <v>1890249074.0700002</v>
      </c>
      <c r="G67" s="60">
        <v>-126525977.72999999</v>
      </c>
      <c r="H67" s="60">
        <v>-122135048.78000036</v>
      </c>
      <c r="I67" s="60">
        <v>-122159297.50000036</v>
      </c>
      <c r="J67" s="60">
        <v>-737067115.18000031</v>
      </c>
      <c r="K67" s="60">
        <v>614907817.67999995</v>
      </c>
      <c r="L67" s="60">
        <v>24248.719999999972</v>
      </c>
      <c r="M67" s="60">
        <v>413609.45999999996</v>
      </c>
      <c r="N67" s="60">
        <v>-389360.74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>
        <v>-55049.859999999986</v>
      </c>
      <c r="W67" s="60">
        <v>-1072.5</v>
      </c>
      <c r="X67" s="60">
        <v>0</v>
      </c>
      <c r="Y67" s="60">
        <v>-53977.359999999986</v>
      </c>
      <c r="Z67" s="60">
        <v>0</v>
      </c>
      <c r="AA67" s="60"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v>0</v>
      </c>
      <c r="AG67" s="60">
        <v>0</v>
      </c>
      <c r="AH67" s="60">
        <v>0</v>
      </c>
      <c r="AI67" s="60">
        <v>0</v>
      </c>
      <c r="AJ67" s="60">
        <v>0</v>
      </c>
      <c r="AK67" s="60">
        <v>0</v>
      </c>
      <c r="AL67" s="60">
        <v>0</v>
      </c>
      <c r="AM67" s="60">
        <v>0</v>
      </c>
      <c r="AN67" s="60">
        <v>-1523772720.1600013</v>
      </c>
      <c r="AO67" s="60">
        <v>-316865574.84000009</v>
      </c>
      <c r="AP67" s="60">
        <v>-349207916.42000008</v>
      </c>
      <c r="AQ67" s="60">
        <v>32342341.579999998</v>
      </c>
      <c r="AR67" s="60">
        <v>-21619019.780000106</v>
      </c>
      <c r="AS67" s="60">
        <v>-16995598.400000095</v>
      </c>
      <c r="AT67" s="60">
        <v>-482034906.50000006</v>
      </c>
      <c r="AU67" s="60">
        <v>-396278885.18000007</v>
      </c>
      <c r="AV67" s="60">
        <v>-85756021.319999993</v>
      </c>
      <c r="AW67" s="60">
        <v>0</v>
      </c>
      <c r="AX67" s="60">
        <v>0</v>
      </c>
      <c r="AY67" s="60">
        <v>465039308.09999996</v>
      </c>
      <c r="AZ67" s="60">
        <v>-4623421.3800000101</v>
      </c>
      <c r="BA67" s="60">
        <v>90691525.809999987</v>
      </c>
      <c r="BB67" s="60">
        <v>77359885.889999986</v>
      </c>
      <c r="BC67" s="60">
        <v>13331639.920000002</v>
      </c>
      <c r="BD67" s="60">
        <v>0</v>
      </c>
      <c r="BE67" s="60">
        <v>0</v>
      </c>
      <c r="BF67" s="60">
        <v>-95314947.189999998</v>
      </c>
      <c r="BG67" s="60">
        <v>0</v>
      </c>
      <c r="BH67" s="60">
        <v>0</v>
      </c>
      <c r="BI67" s="60">
        <v>0</v>
      </c>
      <c r="BJ67" s="60">
        <v>-276777728.7400009</v>
      </c>
      <c r="BK67" s="60">
        <v>-276940369.55000091</v>
      </c>
      <c r="BL67" s="60">
        <v>-1328221736.3900008</v>
      </c>
      <c r="BM67" s="60">
        <v>1051281366.8399999</v>
      </c>
      <c r="BN67" s="60">
        <v>162640.81000000017</v>
      </c>
      <c r="BO67" s="60">
        <v>598335.70000000019</v>
      </c>
      <c r="BP67" s="60">
        <v>-435694.89</v>
      </c>
      <c r="BQ67" s="60">
        <v>-8633572.1700000018</v>
      </c>
      <c r="BR67" s="60">
        <v>-8633572.1700000018</v>
      </c>
      <c r="BS67" s="60">
        <v>0</v>
      </c>
      <c r="BT67" s="60">
        <v>0</v>
      </c>
      <c r="BU67" s="60">
        <v>-899882136.95000017</v>
      </c>
      <c r="BV67" s="60">
        <v>-617676555.94000018</v>
      </c>
      <c r="BW67" s="60">
        <v>-153866516.77999985</v>
      </c>
      <c r="BX67" s="60">
        <v>-30107037.980000049</v>
      </c>
      <c r="BY67" s="60">
        <v>0</v>
      </c>
      <c r="BZ67" s="60">
        <v>-6025847.9400000013</v>
      </c>
      <c r="CA67" s="60">
        <v>-92206209.700000018</v>
      </c>
      <c r="CB67" s="60">
        <v>31.39</v>
      </c>
      <c r="CC67" s="60">
        <v>0</v>
      </c>
      <c r="CD67" s="60">
        <v>0</v>
      </c>
      <c r="CE67" s="60">
        <v>0</v>
      </c>
      <c r="CF67" s="60">
        <v>0</v>
      </c>
      <c r="CG67" s="60">
        <v>0</v>
      </c>
      <c r="CH67" s="60">
        <v>0</v>
      </c>
      <c r="CI67" s="60">
        <v>0</v>
      </c>
      <c r="CJ67" s="60">
        <v>0</v>
      </c>
      <c r="CK67" s="60">
        <v>5312.32</v>
      </c>
      <c r="CL67" s="60">
        <v>103.5</v>
      </c>
      <c r="CM67" s="60">
        <v>0</v>
      </c>
      <c r="CN67" s="60">
        <v>5208.82</v>
      </c>
      <c r="CO67" s="60">
        <v>0</v>
      </c>
      <c r="CP67" s="60">
        <v>0</v>
      </c>
      <c r="CQ67" s="60">
        <v>0</v>
      </c>
      <c r="CR67" s="60">
        <v>0</v>
      </c>
      <c r="CS67" s="60">
        <v>0</v>
      </c>
      <c r="CT67" s="60">
        <v>0</v>
      </c>
      <c r="CU67" s="60">
        <v>117760277.53999853</v>
      </c>
    </row>
    <row r="68" spans="1:99" ht="12.75" customHeight="1">
      <c r="A68" s="43" t="s">
        <v>119</v>
      </c>
      <c r="B68" s="58">
        <v>3009</v>
      </c>
      <c r="C68" s="59" t="s">
        <v>378</v>
      </c>
      <c r="D68" s="60">
        <v>10611438293.975616</v>
      </c>
      <c r="E68" s="60">
        <v>9304356690.1519794</v>
      </c>
      <c r="F68" s="60">
        <v>9865468403.1491089</v>
      </c>
      <c r="G68" s="60">
        <v>-561111712.99712884</v>
      </c>
      <c r="H68" s="60">
        <v>-87304865.230000287</v>
      </c>
      <c r="I68" s="60">
        <v>-298203921.47000027</v>
      </c>
      <c r="J68" s="60">
        <v>-2662263078.5700002</v>
      </c>
      <c r="K68" s="60">
        <v>2364059157.0999999</v>
      </c>
      <c r="L68" s="60">
        <v>210899056.23999998</v>
      </c>
      <c r="M68" s="60">
        <v>423007618.14999998</v>
      </c>
      <c r="N68" s="60">
        <v>-212108561.91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>
        <v>1394386469.0536368</v>
      </c>
      <c r="W68" s="60">
        <v>724264250.94636917</v>
      </c>
      <c r="X68" s="60">
        <v>22475881.459967121</v>
      </c>
      <c r="Y68" s="60">
        <v>139392229.29317555</v>
      </c>
      <c r="Z68" s="60">
        <v>508254107.35412496</v>
      </c>
      <c r="AA68" s="60"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v>0</v>
      </c>
      <c r="AG68" s="60">
        <v>-3.5797711461782455E-9</v>
      </c>
      <c r="AH68" s="60">
        <v>-3.5797711461782455E-9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-7575526644.6825581</v>
      </c>
      <c r="AO68" s="60">
        <v>-1330307071.0416384</v>
      </c>
      <c r="AP68" s="60">
        <v>-1410173703.98</v>
      </c>
      <c r="AQ68" s="60">
        <v>79866632.938361734</v>
      </c>
      <c r="AR68" s="60">
        <v>-70031216.139865577</v>
      </c>
      <c r="AS68" s="60">
        <v>-198872014.1200062</v>
      </c>
      <c r="AT68" s="60">
        <v>-591196885.41716516</v>
      </c>
      <c r="AU68" s="60">
        <v>-522418211.83716512</v>
      </c>
      <c r="AV68" s="60">
        <v>-68778673.579999998</v>
      </c>
      <c r="AW68" s="60">
        <v>0</v>
      </c>
      <c r="AX68" s="60">
        <v>0</v>
      </c>
      <c r="AY68" s="60">
        <v>392324871.29715896</v>
      </c>
      <c r="AZ68" s="60">
        <v>128840797.98014063</v>
      </c>
      <c r="BA68" s="60">
        <v>273429399.41672063</v>
      </c>
      <c r="BB68" s="60">
        <v>234101532.9767206</v>
      </c>
      <c r="BC68" s="60">
        <v>39327866.439999998</v>
      </c>
      <c r="BD68" s="60">
        <v>0</v>
      </c>
      <c r="BE68" s="60">
        <v>0</v>
      </c>
      <c r="BF68" s="60">
        <v>-144588601.43658</v>
      </c>
      <c r="BG68" s="60">
        <v>0</v>
      </c>
      <c r="BH68" s="60">
        <v>0</v>
      </c>
      <c r="BI68" s="60">
        <v>0</v>
      </c>
      <c r="BJ68" s="60">
        <v>-2510465840.6300001</v>
      </c>
      <c r="BK68" s="60">
        <v>-2510465840.6300001</v>
      </c>
      <c r="BL68" s="60">
        <v>-9817312563.2700005</v>
      </c>
      <c r="BM68" s="60">
        <v>7306846722.6400003</v>
      </c>
      <c r="BN68" s="60">
        <v>0</v>
      </c>
      <c r="BO68" s="60">
        <v>0</v>
      </c>
      <c r="BP68" s="60">
        <v>0</v>
      </c>
      <c r="BQ68" s="60">
        <v>-36029784.929999985</v>
      </c>
      <c r="BR68" s="60">
        <v>-34294337.509999983</v>
      </c>
      <c r="BS68" s="60">
        <v>0</v>
      </c>
      <c r="BT68" s="60">
        <v>-1735447.4200000002</v>
      </c>
      <c r="BU68" s="60">
        <v>-3628692731.9410534</v>
      </c>
      <c r="BV68" s="60">
        <v>-2896381154.2638016</v>
      </c>
      <c r="BW68" s="60">
        <v>-693823640.53227556</v>
      </c>
      <c r="BX68" s="60">
        <v>-72136811.856223896</v>
      </c>
      <c r="BY68" s="60">
        <v>0</v>
      </c>
      <c r="BZ68" s="60">
        <v>-41809755.44378417</v>
      </c>
      <c r="CA68" s="60">
        <v>-23700168.863425676</v>
      </c>
      <c r="CB68" s="60">
        <v>145040015.49430031</v>
      </c>
      <c r="CC68" s="60">
        <v>-45881216.475842319</v>
      </c>
      <c r="CD68" s="60">
        <v>0</v>
      </c>
      <c r="CE68" s="60">
        <v>0</v>
      </c>
      <c r="CF68" s="60">
        <v>0</v>
      </c>
      <c r="CG68" s="60">
        <v>0</v>
      </c>
      <c r="CH68" s="60">
        <v>0</v>
      </c>
      <c r="CI68" s="60">
        <v>0</v>
      </c>
      <c r="CJ68" s="60">
        <v>0</v>
      </c>
      <c r="CK68" s="60">
        <v>0</v>
      </c>
      <c r="CL68" s="60">
        <v>0</v>
      </c>
      <c r="CM68" s="60">
        <v>0</v>
      </c>
      <c r="CN68" s="60">
        <v>0</v>
      </c>
      <c r="CO68" s="60">
        <v>0</v>
      </c>
      <c r="CP68" s="60">
        <v>0</v>
      </c>
      <c r="CQ68" s="60">
        <v>0</v>
      </c>
      <c r="CR68" s="60">
        <v>0</v>
      </c>
      <c r="CS68" s="60">
        <v>0</v>
      </c>
      <c r="CT68" s="60">
        <v>0</v>
      </c>
      <c r="CU68" s="60">
        <v>3035911649.2930584</v>
      </c>
    </row>
    <row r="69" spans="1:99" ht="12.75" customHeight="1">
      <c r="A69" s="43" t="s">
        <v>120</v>
      </c>
      <c r="B69" s="58">
        <v>3011</v>
      </c>
      <c r="C69" s="59" t="s">
        <v>378</v>
      </c>
      <c r="D69" s="60">
        <v>2403224323.8800001</v>
      </c>
      <c r="E69" s="60">
        <v>2752526978.0400004</v>
      </c>
      <c r="F69" s="60">
        <v>2880064316.6400003</v>
      </c>
      <c r="G69" s="60">
        <v>-127537338.59999999</v>
      </c>
      <c r="H69" s="60">
        <v>-382005523.86000001</v>
      </c>
      <c r="I69" s="60">
        <v>-418419163.13999999</v>
      </c>
      <c r="J69" s="60">
        <v>-1163329297.01</v>
      </c>
      <c r="K69" s="60">
        <v>744910133.87</v>
      </c>
      <c r="L69" s="60">
        <v>36413639.280000001</v>
      </c>
      <c r="M69" s="60">
        <v>102392545.48</v>
      </c>
      <c r="N69" s="60">
        <v>-65978906.200000003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>
        <v>25747123.989999983</v>
      </c>
      <c r="W69" s="60">
        <v>3039489.35</v>
      </c>
      <c r="X69" s="60">
        <v>0</v>
      </c>
      <c r="Y69" s="60">
        <v>17298550.749999996</v>
      </c>
      <c r="Z69" s="60">
        <v>5409083.8899999857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6955745.7100000009</v>
      </c>
      <c r="AH69" s="60">
        <v>6955745.7100000009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-2145605697.7999997</v>
      </c>
      <c r="AO69" s="60">
        <v>-349830490.52999997</v>
      </c>
      <c r="AP69" s="60">
        <v>-365842310.44999999</v>
      </c>
      <c r="AQ69" s="60">
        <v>16011819.92</v>
      </c>
      <c r="AR69" s="60">
        <v>-4647851.3100000098</v>
      </c>
      <c r="AS69" s="60">
        <v>-10921230.690000013</v>
      </c>
      <c r="AT69" s="60">
        <v>-133972259.24000001</v>
      </c>
      <c r="AU69" s="60">
        <v>-120590780.93000001</v>
      </c>
      <c r="AV69" s="60">
        <v>-13381478.310000001</v>
      </c>
      <c r="AW69" s="60">
        <v>0</v>
      </c>
      <c r="AX69" s="60">
        <v>0</v>
      </c>
      <c r="AY69" s="60">
        <v>123051028.55</v>
      </c>
      <c r="AZ69" s="60">
        <v>6273379.3800000027</v>
      </c>
      <c r="BA69" s="60">
        <v>36919842.530000001</v>
      </c>
      <c r="BB69" s="60">
        <v>28485352.600000001</v>
      </c>
      <c r="BC69" s="60">
        <v>8434489.9299999997</v>
      </c>
      <c r="BD69" s="60">
        <v>0</v>
      </c>
      <c r="BE69" s="60">
        <v>0</v>
      </c>
      <c r="BF69" s="60">
        <v>-30646463.149999999</v>
      </c>
      <c r="BG69" s="60">
        <v>-1872655.6200000003</v>
      </c>
      <c r="BH69" s="60">
        <v>-1872655.6200000003</v>
      </c>
      <c r="BI69" s="60">
        <v>0</v>
      </c>
      <c r="BJ69" s="60">
        <v>-311229490.56999993</v>
      </c>
      <c r="BK69" s="60">
        <v>-311229490.56999993</v>
      </c>
      <c r="BL69" s="60">
        <v>-1387938805.79</v>
      </c>
      <c r="BM69" s="60">
        <v>1076709315.22</v>
      </c>
      <c r="BN69" s="60">
        <v>0</v>
      </c>
      <c r="BO69" s="60">
        <v>0</v>
      </c>
      <c r="BP69" s="60">
        <v>0</v>
      </c>
      <c r="BQ69" s="60">
        <v>-12012460.520000003</v>
      </c>
      <c r="BR69" s="60">
        <v>-12012460.520000003</v>
      </c>
      <c r="BS69" s="60">
        <v>0</v>
      </c>
      <c r="BT69" s="60">
        <v>0</v>
      </c>
      <c r="BU69" s="60">
        <v>-1466034229.0899997</v>
      </c>
      <c r="BV69" s="60">
        <v>-1245255446.8699999</v>
      </c>
      <c r="BW69" s="60">
        <v>-129889595.15999998</v>
      </c>
      <c r="BX69" s="60">
        <v>-76666452.879999995</v>
      </c>
      <c r="BY69" s="60">
        <v>0</v>
      </c>
      <c r="BZ69" s="60">
        <v>-10420780.49</v>
      </c>
      <c r="CA69" s="60">
        <v>-3135276.8</v>
      </c>
      <c r="CB69" s="60">
        <v>36787118.959999993</v>
      </c>
      <c r="CC69" s="60">
        <v>-37453795.850000001</v>
      </c>
      <c r="CD69" s="60">
        <v>21479.840000000084</v>
      </c>
      <c r="CE69" s="60">
        <v>0</v>
      </c>
      <c r="CF69" s="60">
        <v>21479.840000000084</v>
      </c>
      <c r="CG69" s="60">
        <v>0</v>
      </c>
      <c r="CH69" s="60">
        <v>0</v>
      </c>
      <c r="CI69" s="60">
        <v>0</v>
      </c>
      <c r="CJ69" s="60">
        <v>0</v>
      </c>
      <c r="CK69" s="60">
        <v>0</v>
      </c>
      <c r="CL69" s="60">
        <v>0</v>
      </c>
      <c r="CM69" s="60">
        <v>0</v>
      </c>
      <c r="CN69" s="60">
        <v>0</v>
      </c>
      <c r="CO69" s="60">
        <v>0</v>
      </c>
      <c r="CP69" s="60">
        <v>0</v>
      </c>
      <c r="CQ69" s="60">
        <v>0</v>
      </c>
      <c r="CR69" s="60">
        <v>0</v>
      </c>
      <c r="CS69" s="60">
        <v>0</v>
      </c>
      <c r="CT69" s="60">
        <v>0</v>
      </c>
      <c r="CU69" s="60">
        <v>257618626.0800004</v>
      </c>
    </row>
    <row r="70" spans="1:99" ht="12.75" customHeight="1">
      <c r="A70" s="43" t="s">
        <v>121</v>
      </c>
      <c r="B70" s="58">
        <v>3012</v>
      </c>
      <c r="C70" s="59" t="s">
        <v>378</v>
      </c>
      <c r="D70" s="60">
        <v>11304548883.339998</v>
      </c>
      <c r="E70" s="60">
        <v>9831956935.7999992</v>
      </c>
      <c r="F70" s="60">
        <v>11433578975.549999</v>
      </c>
      <c r="G70" s="60">
        <v>-1601622039.75</v>
      </c>
      <c r="H70" s="60">
        <v>-826987786.61000013</v>
      </c>
      <c r="I70" s="60">
        <v>-1152790477.6100001</v>
      </c>
      <c r="J70" s="60">
        <v>-3829109937.0300002</v>
      </c>
      <c r="K70" s="60">
        <v>2676319459.4200001</v>
      </c>
      <c r="L70" s="60">
        <v>325802691</v>
      </c>
      <c r="M70" s="60">
        <v>1472834542.6400001</v>
      </c>
      <c r="N70" s="60">
        <v>-1147031851.6400001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>
        <v>2299579734.1500001</v>
      </c>
      <c r="W70" s="60">
        <v>811986009.12000012</v>
      </c>
      <c r="X70" s="60">
        <v>0</v>
      </c>
      <c r="Y70" s="60">
        <v>714445647.40999997</v>
      </c>
      <c r="Z70" s="60">
        <v>773148077.62</v>
      </c>
      <c r="AA70" s="60">
        <v>0</v>
      </c>
      <c r="AB70" s="60">
        <v>0</v>
      </c>
      <c r="AC70" s="60">
        <v>0</v>
      </c>
      <c r="AD70" s="60">
        <v>0</v>
      </c>
      <c r="AE70" s="60">
        <v>0</v>
      </c>
      <c r="AF70" s="60">
        <v>0</v>
      </c>
      <c r="AG70" s="60">
        <v>0</v>
      </c>
      <c r="AH70" s="60">
        <v>0</v>
      </c>
      <c r="AI70" s="60">
        <v>0</v>
      </c>
      <c r="AJ70" s="60">
        <v>0</v>
      </c>
      <c r="AK70" s="60">
        <v>0</v>
      </c>
      <c r="AL70" s="60">
        <v>0</v>
      </c>
      <c r="AM70" s="60">
        <v>0</v>
      </c>
      <c r="AN70" s="60">
        <v>-6590318814.3982363</v>
      </c>
      <c r="AO70" s="60">
        <v>-1880968375.3499999</v>
      </c>
      <c r="AP70" s="60">
        <v>-2142799080.3499999</v>
      </c>
      <c r="AQ70" s="60">
        <v>261830705</v>
      </c>
      <c r="AR70" s="60">
        <v>-89715596.830000043</v>
      </c>
      <c r="AS70" s="60">
        <v>-204123217.68000007</v>
      </c>
      <c r="AT70" s="60">
        <v>-1188251409.6300001</v>
      </c>
      <c r="AU70" s="60">
        <v>-935998083.73000002</v>
      </c>
      <c r="AV70" s="60">
        <v>-252253325.90000001</v>
      </c>
      <c r="AW70" s="60">
        <v>0</v>
      </c>
      <c r="AX70" s="60">
        <v>0</v>
      </c>
      <c r="AY70" s="60">
        <v>984128191.95000005</v>
      </c>
      <c r="AZ70" s="60">
        <v>114407620.85000002</v>
      </c>
      <c r="BA70" s="60">
        <v>599718070.10000002</v>
      </c>
      <c r="BB70" s="60">
        <v>487685056.92000002</v>
      </c>
      <c r="BC70" s="60">
        <v>112033013.18000001</v>
      </c>
      <c r="BD70" s="60">
        <v>0</v>
      </c>
      <c r="BE70" s="60">
        <v>0</v>
      </c>
      <c r="BF70" s="60">
        <v>-485310449.25</v>
      </c>
      <c r="BG70" s="60">
        <v>1626339.01</v>
      </c>
      <c r="BH70" s="60">
        <v>1626339.01</v>
      </c>
      <c r="BI70" s="60">
        <v>0</v>
      </c>
      <c r="BJ70" s="60">
        <v>-2883376729.4800014</v>
      </c>
      <c r="BK70" s="60">
        <v>-2883376729.4800014</v>
      </c>
      <c r="BL70" s="60">
        <v>-16364154688.870001</v>
      </c>
      <c r="BM70" s="60">
        <v>13480777959.389999</v>
      </c>
      <c r="BN70" s="60">
        <v>0</v>
      </c>
      <c r="BO70" s="60">
        <v>0</v>
      </c>
      <c r="BP70" s="60">
        <v>0</v>
      </c>
      <c r="BQ70" s="60">
        <v>-23587747.050000004</v>
      </c>
      <c r="BR70" s="60">
        <v>-23587747.050000004</v>
      </c>
      <c r="BS70" s="60">
        <v>0</v>
      </c>
      <c r="BT70" s="60">
        <v>0</v>
      </c>
      <c r="BU70" s="60">
        <v>-1714296704.6982348</v>
      </c>
      <c r="BV70" s="60">
        <v>-2179919822.6899996</v>
      </c>
      <c r="BW70" s="60">
        <v>-218237754.04696327</v>
      </c>
      <c r="BX70" s="60">
        <v>-113132898.01127219</v>
      </c>
      <c r="BY70" s="60">
        <v>0</v>
      </c>
      <c r="BZ70" s="60">
        <v>0</v>
      </c>
      <c r="CA70" s="60">
        <v>0</v>
      </c>
      <c r="CB70" s="60">
        <v>811475572.10000002</v>
      </c>
      <c r="CC70" s="60">
        <v>-14481802.050000001</v>
      </c>
      <c r="CD70" s="60">
        <v>0</v>
      </c>
      <c r="CE70" s="60">
        <v>0</v>
      </c>
      <c r="CF70" s="60">
        <v>0</v>
      </c>
      <c r="CG70" s="60">
        <v>0</v>
      </c>
      <c r="CH70" s="60">
        <v>0</v>
      </c>
      <c r="CI70" s="60">
        <v>0</v>
      </c>
      <c r="CJ70" s="60">
        <v>0</v>
      </c>
      <c r="CK70" s="60">
        <v>0</v>
      </c>
      <c r="CL70" s="60">
        <v>0</v>
      </c>
      <c r="CM70" s="60">
        <v>0</v>
      </c>
      <c r="CN70" s="60">
        <v>0</v>
      </c>
      <c r="CO70" s="60">
        <v>0</v>
      </c>
      <c r="CP70" s="60">
        <v>0</v>
      </c>
      <c r="CQ70" s="60">
        <v>0</v>
      </c>
      <c r="CR70" s="60">
        <v>0</v>
      </c>
      <c r="CS70" s="60">
        <v>0</v>
      </c>
      <c r="CT70" s="60">
        <v>0</v>
      </c>
      <c r="CU70" s="60">
        <v>4714230068.941762</v>
      </c>
    </row>
    <row r="71" spans="1:99" ht="12.75" customHeight="1">
      <c r="A71" s="43" t="s">
        <v>122</v>
      </c>
      <c r="B71" s="58">
        <v>3016</v>
      </c>
      <c r="C71" s="59" t="s">
        <v>378</v>
      </c>
      <c r="D71" s="60">
        <v>529532732.57000005</v>
      </c>
      <c r="E71" s="60">
        <v>569596941.47000003</v>
      </c>
      <c r="F71" s="60">
        <v>611583444.23000002</v>
      </c>
      <c r="G71" s="60">
        <v>-41986502.759999998</v>
      </c>
      <c r="H71" s="60">
        <v>-40064208.900000006</v>
      </c>
      <c r="I71" s="60">
        <v>-45011696.220000006</v>
      </c>
      <c r="J71" s="60">
        <v>-89096992.040000007</v>
      </c>
      <c r="K71" s="60">
        <v>44085295.82</v>
      </c>
      <c r="L71" s="60">
        <v>4947487.32</v>
      </c>
      <c r="M71" s="60">
        <v>9757626.9100000001</v>
      </c>
      <c r="N71" s="60">
        <v>-4810139.59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>
        <v>0</v>
      </c>
      <c r="W71" s="60">
        <v>0</v>
      </c>
      <c r="X71" s="60">
        <v>0</v>
      </c>
      <c r="Y71" s="60">
        <v>0</v>
      </c>
      <c r="Z71" s="60">
        <v>0</v>
      </c>
      <c r="AA71" s="60">
        <v>0</v>
      </c>
      <c r="AB71" s="60">
        <v>0</v>
      </c>
      <c r="AC71" s="60">
        <v>0</v>
      </c>
      <c r="AD71" s="60">
        <v>0</v>
      </c>
      <c r="AE71" s="60">
        <v>0</v>
      </c>
      <c r="AF71" s="60">
        <v>0</v>
      </c>
      <c r="AG71" s="60">
        <v>0</v>
      </c>
      <c r="AH71" s="60">
        <v>0</v>
      </c>
      <c r="AI71" s="60">
        <v>0</v>
      </c>
      <c r="AJ71" s="60">
        <v>0</v>
      </c>
      <c r="AK71" s="60">
        <v>0</v>
      </c>
      <c r="AL71" s="60">
        <v>0</v>
      </c>
      <c r="AM71" s="60">
        <v>0</v>
      </c>
      <c r="AN71" s="60">
        <v>-376404025.74803376</v>
      </c>
      <c r="AO71" s="60">
        <v>-30737151.440000001</v>
      </c>
      <c r="AP71" s="60">
        <v>-33463852.280000001</v>
      </c>
      <c r="AQ71" s="60">
        <v>2726700.84</v>
      </c>
      <c r="AR71" s="60">
        <v>-5824338.8900000006</v>
      </c>
      <c r="AS71" s="60">
        <v>-7409075.25</v>
      </c>
      <c r="AT71" s="60">
        <v>-64938183.25</v>
      </c>
      <c r="AU71" s="60">
        <v>-40338337.549999997</v>
      </c>
      <c r="AV71" s="60">
        <v>-24599845.699999999</v>
      </c>
      <c r="AW71" s="60">
        <v>0</v>
      </c>
      <c r="AX71" s="60">
        <v>0</v>
      </c>
      <c r="AY71" s="60">
        <v>57529108</v>
      </c>
      <c r="AZ71" s="60">
        <v>1584736.3599999994</v>
      </c>
      <c r="BA71" s="60">
        <v>17518447.359999999</v>
      </c>
      <c r="BB71" s="60">
        <v>12240017.109999999</v>
      </c>
      <c r="BC71" s="60">
        <v>5278430.25</v>
      </c>
      <c r="BD71" s="60">
        <v>0</v>
      </c>
      <c r="BE71" s="60">
        <v>0</v>
      </c>
      <c r="BF71" s="60">
        <v>-15933711</v>
      </c>
      <c r="BG71" s="60">
        <v>0</v>
      </c>
      <c r="BH71" s="60">
        <v>0</v>
      </c>
      <c r="BI71" s="60">
        <v>0</v>
      </c>
      <c r="BJ71" s="60">
        <v>-42226410.600000054</v>
      </c>
      <c r="BK71" s="60">
        <v>-45446845.880000055</v>
      </c>
      <c r="BL71" s="60">
        <v>-347005721.86000001</v>
      </c>
      <c r="BM71" s="60">
        <v>301558875.97999996</v>
      </c>
      <c r="BN71" s="60">
        <v>3220435.2799999993</v>
      </c>
      <c r="BO71" s="60">
        <v>15998093.93</v>
      </c>
      <c r="BP71" s="60">
        <v>-12777658.65</v>
      </c>
      <c r="BQ71" s="60">
        <v>-6264568.25</v>
      </c>
      <c r="BR71" s="60">
        <v>-6264568.25</v>
      </c>
      <c r="BS71" s="60">
        <v>0</v>
      </c>
      <c r="BT71" s="60">
        <v>0</v>
      </c>
      <c r="BU71" s="60">
        <v>-291351556.5680337</v>
      </c>
      <c r="BV71" s="60">
        <v>-210820122.68803376</v>
      </c>
      <c r="BW71" s="60">
        <v>-44268460.640000001</v>
      </c>
      <c r="BX71" s="60">
        <v>-4609239.22</v>
      </c>
      <c r="BY71" s="60">
        <v>0</v>
      </c>
      <c r="BZ71" s="60">
        <v>-24992468.789999999</v>
      </c>
      <c r="CA71" s="60">
        <v>-10856557.32</v>
      </c>
      <c r="CB71" s="60">
        <v>5297763.93</v>
      </c>
      <c r="CC71" s="60">
        <v>-1102471.8400000001</v>
      </c>
      <c r="CD71" s="60">
        <v>0</v>
      </c>
      <c r="CE71" s="60">
        <v>0</v>
      </c>
      <c r="CF71" s="60">
        <v>0</v>
      </c>
      <c r="CG71" s="60">
        <v>0</v>
      </c>
      <c r="CH71" s="60">
        <v>0</v>
      </c>
      <c r="CI71" s="60">
        <v>0</v>
      </c>
      <c r="CJ71" s="60">
        <v>0</v>
      </c>
      <c r="CK71" s="60">
        <v>0</v>
      </c>
      <c r="CL71" s="60">
        <v>0</v>
      </c>
      <c r="CM71" s="60">
        <v>0</v>
      </c>
      <c r="CN71" s="60">
        <v>0</v>
      </c>
      <c r="CO71" s="60">
        <v>0</v>
      </c>
      <c r="CP71" s="60">
        <v>0</v>
      </c>
      <c r="CQ71" s="60">
        <v>0</v>
      </c>
      <c r="CR71" s="60">
        <v>0</v>
      </c>
      <c r="CS71" s="60">
        <v>0</v>
      </c>
      <c r="CT71" s="60">
        <v>0</v>
      </c>
      <c r="CU71" s="60">
        <v>153128706.82196629</v>
      </c>
    </row>
    <row r="72" spans="1:99" ht="12.75" customHeight="1">
      <c r="A72" s="43" t="s">
        <v>123</v>
      </c>
      <c r="B72" s="58">
        <v>3017</v>
      </c>
      <c r="C72" s="59" t="s">
        <v>378</v>
      </c>
      <c r="D72" s="60">
        <v>9209947744.9599991</v>
      </c>
      <c r="E72" s="60">
        <v>8778070614.1499977</v>
      </c>
      <c r="F72" s="60">
        <v>9502730131.4399986</v>
      </c>
      <c r="G72" s="60">
        <v>-724659517.28999996</v>
      </c>
      <c r="H72" s="60">
        <v>-538095209.64999998</v>
      </c>
      <c r="I72" s="60">
        <v>-592378433.75</v>
      </c>
      <c r="J72" s="60">
        <v>-3509154155.0900002</v>
      </c>
      <c r="K72" s="60">
        <v>2916775721.3400002</v>
      </c>
      <c r="L72" s="60">
        <v>54283224.099999994</v>
      </c>
      <c r="M72" s="60">
        <v>231087981.88</v>
      </c>
      <c r="N72" s="60">
        <v>-176804757.78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>
        <v>969972340.46000004</v>
      </c>
      <c r="W72" s="60">
        <v>0</v>
      </c>
      <c r="X72" s="60">
        <v>0</v>
      </c>
      <c r="Y72" s="60">
        <v>969972340.46000004</v>
      </c>
      <c r="Z72" s="60">
        <v>0</v>
      </c>
      <c r="AA72" s="60">
        <v>0</v>
      </c>
      <c r="AB72" s="60">
        <v>0</v>
      </c>
      <c r="AC72" s="60">
        <v>0</v>
      </c>
      <c r="AD72" s="60">
        <v>0</v>
      </c>
      <c r="AE72" s="60">
        <v>0</v>
      </c>
      <c r="AF72" s="60">
        <v>0</v>
      </c>
      <c r="AG72" s="60">
        <v>0</v>
      </c>
      <c r="AH72" s="60">
        <v>0</v>
      </c>
      <c r="AI72" s="60">
        <v>0</v>
      </c>
      <c r="AJ72" s="60">
        <v>0</v>
      </c>
      <c r="AK72" s="60">
        <v>0</v>
      </c>
      <c r="AL72" s="60">
        <v>0</v>
      </c>
      <c r="AM72" s="60">
        <v>0</v>
      </c>
      <c r="AN72" s="60">
        <v>-6596899913.4800005</v>
      </c>
      <c r="AO72" s="60">
        <v>-2712965904.98</v>
      </c>
      <c r="AP72" s="60">
        <v>-2884331192.02</v>
      </c>
      <c r="AQ72" s="60">
        <v>171365287.03999999</v>
      </c>
      <c r="AR72" s="60">
        <v>-42938670.020000011</v>
      </c>
      <c r="AS72" s="60">
        <v>-144944260.82000005</v>
      </c>
      <c r="AT72" s="60">
        <v>-724733815.10000002</v>
      </c>
      <c r="AU72" s="60">
        <v>-886811035.51999998</v>
      </c>
      <c r="AV72" s="60">
        <v>162077220.41999999</v>
      </c>
      <c r="AW72" s="60">
        <v>0</v>
      </c>
      <c r="AX72" s="60">
        <v>0</v>
      </c>
      <c r="AY72" s="60">
        <v>579789554.27999997</v>
      </c>
      <c r="AZ72" s="60">
        <v>102005590.80000004</v>
      </c>
      <c r="BA72" s="60">
        <v>369705342.86000001</v>
      </c>
      <c r="BB72" s="60">
        <v>357028131.72000003</v>
      </c>
      <c r="BC72" s="60">
        <v>12677211.140000001</v>
      </c>
      <c r="BD72" s="60">
        <v>0</v>
      </c>
      <c r="BE72" s="60">
        <v>0</v>
      </c>
      <c r="BF72" s="60">
        <v>-267699752.05999997</v>
      </c>
      <c r="BG72" s="60">
        <v>-1692185.78</v>
      </c>
      <c r="BH72" s="60">
        <v>-1736464.73</v>
      </c>
      <c r="BI72" s="60">
        <v>44278.950000000012</v>
      </c>
      <c r="BJ72" s="60">
        <v>-303957063.09000027</v>
      </c>
      <c r="BK72" s="60">
        <v>-315099537.47000027</v>
      </c>
      <c r="BL72" s="60">
        <v>-2326635545.0300002</v>
      </c>
      <c r="BM72" s="60">
        <v>2011536007.5599999</v>
      </c>
      <c r="BN72" s="60">
        <v>11142474.379999995</v>
      </c>
      <c r="BO72" s="60">
        <v>156453623.63999999</v>
      </c>
      <c r="BP72" s="60">
        <v>-145311149.25999999</v>
      </c>
      <c r="BQ72" s="60">
        <v>-46355471.980000004</v>
      </c>
      <c r="BR72" s="60">
        <v>-46355471.980000004</v>
      </c>
      <c r="BS72" s="60">
        <v>0</v>
      </c>
      <c r="BT72" s="60">
        <v>0</v>
      </c>
      <c r="BU72" s="60">
        <v>-3488894502.8299994</v>
      </c>
      <c r="BV72" s="60">
        <v>-3026717379.3899999</v>
      </c>
      <c r="BW72" s="60">
        <v>-480221495.53999996</v>
      </c>
      <c r="BX72" s="60">
        <v>-82568967.180000007</v>
      </c>
      <c r="BY72" s="60">
        <v>0</v>
      </c>
      <c r="BZ72" s="60">
        <v>-53476259.190000005</v>
      </c>
      <c r="CA72" s="60">
        <v>-131118974.98</v>
      </c>
      <c r="CB72" s="60">
        <v>130520897.11000001</v>
      </c>
      <c r="CC72" s="60">
        <v>154687676.34000009</v>
      </c>
      <c r="CD72" s="60">
        <v>-96114.8</v>
      </c>
      <c r="CE72" s="60">
        <v>-96114.8</v>
      </c>
      <c r="CF72" s="60">
        <v>0</v>
      </c>
      <c r="CG72" s="60">
        <v>0</v>
      </c>
      <c r="CH72" s="60">
        <v>0</v>
      </c>
      <c r="CI72" s="60">
        <v>0</v>
      </c>
      <c r="CJ72" s="60">
        <v>0</v>
      </c>
      <c r="CK72" s="60">
        <v>0</v>
      </c>
      <c r="CL72" s="60">
        <v>0</v>
      </c>
      <c r="CM72" s="60">
        <v>0</v>
      </c>
      <c r="CN72" s="60">
        <v>0</v>
      </c>
      <c r="CO72" s="60">
        <v>0</v>
      </c>
      <c r="CP72" s="60">
        <v>0</v>
      </c>
      <c r="CQ72" s="60">
        <v>0</v>
      </c>
      <c r="CR72" s="60">
        <v>0</v>
      </c>
      <c r="CS72" s="60">
        <v>0</v>
      </c>
      <c r="CT72" s="60">
        <v>0</v>
      </c>
      <c r="CU72" s="60">
        <v>2613047831.4799986</v>
      </c>
    </row>
    <row r="73" spans="1:99" ht="12.75" customHeight="1">
      <c r="A73" s="43" t="s">
        <v>124</v>
      </c>
      <c r="B73" s="58">
        <v>3018</v>
      </c>
      <c r="C73" s="59" t="s">
        <v>378</v>
      </c>
      <c r="D73" s="60">
        <v>18162182886.189999</v>
      </c>
      <c r="E73" s="60">
        <v>20205831068.41</v>
      </c>
      <c r="F73" s="60">
        <v>20270264417.91</v>
      </c>
      <c r="G73" s="60">
        <v>-64433349.5</v>
      </c>
      <c r="H73" s="60">
        <v>-2262223176.4099998</v>
      </c>
      <c r="I73" s="60">
        <v>-2262223176.4099998</v>
      </c>
      <c r="J73" s="60">
        <v>-10085547991.91</v>
      </c>
      <c r="K73" s="60">
        <v>7823324815.5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>
        <v>103566899.84</v>
      </c>
      <c r="W73" s="60">
        <v>96608015.590000004</v>
      </c>
      <c r="X73" s="60">
        <v>0</v>
      </c>
      <c r="Y73" s="60">
        <v>0</v>
      </c>
      <c r="Z73" s="60">
        <v>6958884.25</v>
      </c>
      <c r="AA73" s="60">
        <v>0</v>
      </c>
      <c r="AB73" s="60">
        <v>0</v>
      </c>
      <c r="AC73" s="60">
        <v>0</v>
      </c>
      <c r="AD73" s="60">
        <v>0</v>
      </c>
      <c r="AE73" s="60">
        <v>0</v>
      </c>
      <c r="AF73" s="60">
        <v>0</v>
      </c>
      <c r="AG73" s="60">
        <v>115008094.35000001</v>
      </c>
      <c r="AH73" s="60">
        <v>115008094.35000001</v>
      </c>
      <c r="AI73" s="60">
        <v>0</v>
      </c>
      <c r="AJ73" s="60">
        <v>0</v>
      </c>
      <c r="AK73" s="60">
        <v>0</v>
      </c>
      <c r="AL73" s="60">
        <v>0</v>
      </c>
      <c r="AM73" s="60">
        <v>0</v>
      </c>
      <c r="AN73" s="60">
        <v>-13359441429.449997</v>
      </c>
      <c r="AO73" s="60">
        <v>-1973912964.8999999</v>
      </c>
      <c r="AP73" s="60">
        <v>-1998602360.9599998</v>
      </c>
      <c r="AQ73" s="60">
        <v>24689396.059999999</v>
      </c>
      <c r="AR73" s="60">
        <v>-313737107.64000022</v>
      </c>
      <c r="AS73" s="60">
        <v>-287070284.26000023</v>
      </c>
      <c r="AT73" s="60">
        <v>-2806948982.21</v>
      </c>
      <c r="AU73" s="60">
        <v>-2408111053.48</v>
      </c>
      <c r="AV73" s="60">
        <v>-398837928.73000002</v>
      </c>
      <c r="AW73" s="60">
        <v>0</v>
      </c>
      <c r="AX73" s="60">
        <v>0</v>
      </c>
      <c r="AY73" s="60">
        <v>2519878697.9499998</v>
      </c>
      <c r="AZ73" s="60">
        <v>-26666823.379999999</v>
      </c>
      <c r="BA73" s="60">
        <v>12755450.91</v>
      </c>
      <c r="BB73" s="60">
        <v>10514759.15</v>
      </c>
      <c r="BC73" s="60">
        <v>2240691.7599999998</v>
      </c>
      <c r="BD73" s="60">
        <v>0</v>
      </c>
      <c r="BE73" s="60">
        <v>0</v>
      </c>
      <c r="BF73" s="60">
        <v>-39422274.289999999</v>
      </c>
      <c r="BG73" s="60">
        <v>-112077017.86999999</v>
      </c>
      <c r="BH73" s="60">
        <v>-112084739.86999999</v>
      </c>
      <c r="BI73" s="60">
        <v>7722</v>
      </c>
      <c r="BJ73" s="60">
        <v>-3930309047.1999979</v>
      </c>
      <c r="BK73" s="60">
        <v>-3930309047.1999979</v>
      </c>
      <c r="BL73" s="60">
        <v>-10564974109.899998</v>
      </c>
      <c r="BM73" s="60">
        <v>6634665062.6999998</v>
      </c>
      <c r="BN73" s="60">
        <v>0</v>
      </c>
      <c r="BO73" s="60">
        <v>0</v>
      </c>
      <c r="BP73" s="60">
        <v>0</v>
      </c>
      <c r="BQ73" s="60">
        <v>-162274903.81999993</v>
      </c>
      <c r="BR73" s="60">
        <v>-162274903.81999993</v>
      </c>
      <c r="BS73" s="60">
        <v>0</v>
      </c>
      <c r="BT73" s="60">
        <v>0</v>
      </c>
      <c r="BU73" s="60">
        <v>-6782762003.3399982</v>
      </c>
      <c r="BV73" s="60">
        <v>-5370102649.7499981</v>
      </c>
      <c r="BW73" s="60">
        <v>-837389004.75999999</v>
      </c>
      <c r="BX73" s="60">
        <v>-84514645.11999999</v>
      </c>
      <c r="BY73" s="60">
        <v>0</v>
      </c>
      <c r="BZ73" s="60">
        <v>-252434857.78000003</v>
      </c>
      <c r="CA73" s="60">
        <v>-132896131.09999999</v>
      </c>
      <c r="CB73" s="60">
        <v>0</v>
      </c>
      <c r="CC73" s="60">
        <v>-105424714.83</v>
      </c>
      <c r="CD73" s="60">
        <v>-4831679.17</v>
      </c>
      <c r="CE73" s="60">
        <v>0</v>
      </c>
      <c r="CF73" s="60">
        <v>-4386816.0599999996</v>
      </c>
      <c r="CG73" s="60">
        <v>0</v>
      </c>
      <c r="CH73" s="60">
        <v>-444863.11</v>
      </c>
      <c r="CI73" s="60">
        <v>0</v>
      </c>
      <c r="CJ73" s="60">
        <v>0</v>
      </c>
      <c r="CK73" s="60">
        <v>-79536705.510000005</v>
      </c>
      <c r="CL73" s="60">
        <v>-79536705.510000005</v>
      </c>
      <c r="CM73" s="60">
        <v>0</v>
      </c>
      <c r="CN73" s="60">
        <v>0</v>
      </c>
      <c r="CO73" s="60">
        <v>0</v>
      </c>
      <c r="CP73" s="60">
        <v>0</v>
      </c>
      <c r="CQ73" s="60">
        <v>0</v>
      </c>
      <c r="CR73" s="60">
        <v>0</v>
      </c>
      <c r="CS73" s="60">
        <v>0</v>
      </c>
      <c r="CT73" s="60">
        <v>0</v>
      </c>
      <c r="CU73" s="60">
        <v>4802741456.7400017</v>
      </c>
    </row>
    <row r="74" spans="1:99" ht="13.5" customHeight="1">
      <c r="A74" s="43" t="s">
        <v>125</v>
      </c>
      <c r="B74" s="58">
        <v>4002</v>
      </c>
      <c r="C74" s="59" t="s">
        <v>379</v>
      </c>
      <c r="D74" s="60">
        <v>103614748.55999999</v>
      </c>
      <c r="E74" s="60">
        <v>105964575.88</v>
      </c>
      <c r="F74" s="60">
        <v>127703258.22</v>
      </c>
      <c r="G74" s="60">
        <v>-21738682.34</v>
      </c>
      <c r="H74" s="60">
        <v>-34103279.840000004</v>
      </c>
      <c r="I74" s="60">
        <v>-37003833.640000001</v>
      </c>
      <c r="J74" s="60">
        <v>-121630460.88</v>
      </c>
      <c r="K74" s="60">
        <v>84626627.239999995</v>
      </c>
      <c r="L74" s="60">
        <v>2900553.799999997</v>
      </c>
      <c r="M74" s="60">
        <v>19803924.829999998</v>
      </c>
      <c r="N74" s="60">
        <v>-16903371.030000001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30414704.670000002</v>
      </c>
      <c r="W74" s="60">
        <v>30414704.670000002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1338747.8500000001</v>
      </c>
      <c r="AH74" s="60">
        <v>1337682.52</v>
      </c>
      <c r="AI74" s="60">
        <v>1065.33</v>
      </c>
      <c r="AJ74" s="60">
        <v>0</v>
      </c>
      <c r="AK74" s="60">
        <v>0</v>
      </c>
      <c r="AL74" s="60">
        <v>0</v>
      </c>
      <c r="AM74" s="60">
        <v>0</v>
      </c>
      <c r="AN74" s="60">
        <v>-65221965.860000014</v>
      </c>
      <c r="AO74" s="60">
        <v>-15579009.369999999</v>
      </c>
      <c r="AP74" s="60">
        <v>-18790968.719999999</v>
      </c>
      <c r="AQ74" s="60">
        <v>3211959.35</v>
      </c>
      <c r="AR74" s="60">
        <v>-14242570.510000009</v>
      </c>
      <c r="AS74" s="60">
        <v>-19666050.170000009</v>
      </c>
      <c r="AT74" s="60">
        <v>-86391585.600000009</v>
      </c>
      <c r="AU74" s="60">
        <v>-93680826.680000007</v>
      </c>
      <c r="AV74" s="60">
        <v>7289241.0800000001</v>
      </c>
      <c r="AW74" s="60">
        <v>0</v>
      </c>
      <c r="AX74" s="60">
        <v>0</v>
      </c>
      <c r="AY74" s="60">
        <v>66725535.43</v>
      </c>
      <c r="AZ74" s="60">
        <v>5423479.6600000001</v>
      </c>
      <c r="BA74" s="60">
        <v>28340858.25</v>
      </c>
      <c r="BB74" s="60">
        <v>32484760.629999999</v>
      </c>
      <c r="BC74" s="60">
        <v>-4143902.38</v>
      </c>
      <c r="BD74" s="60">
        <v>0</v>
      </c>
      <c r="BE74" s="60">
        <v>0</v>
      </c>
      <c r="BF74" s="60">
        <v>-22917378.59</v>
      </c>
      <c r="BG74" s="60">
        <v>0</v>
      </c>
      <c r="BH74" s="60">
        <v>0</v>
      </c>
      <c r="BI74" s="60">
        <v>0</v>
      </c>
      <c r="BJ74" s="60">
        <v>0</v>
      </c>
      <c r="BK74" s="60">
        <v>0</v>
      </c>
      <c r="BL74" s="60">
        <v>0</v>
      </c>
      <c r="BM74" s="60">
        <v>0</v>
      </c>
      <c r="BN74" s="60">
        <v>0</v>
      </c>
      <c r="BO74" s="60">
        <v>0</v>
      </c>
      <c r="BP74" s="60">
        <v>0</v>
      </c>
      <c r="BQ74" s="60">
        <v>-1382309.28</v>
      </c>
      <c r="BR74" s="60">
        <v>-1382309.28</v>
      </c>
      <c r="BS74" s="60">
        <v>0</v>
      </c>
      <c r="BT74" s="60">
        <v>0</v>
      </c>
      <c r="BU74" s="60">
        <v>-34018076.700000003</v>
      </c>
      <c r="BV74" s="60">
        <v>-29901499.109999999</v>
      </c>
      <c r="BW74" s="60">
        <v>-3846848.56</v>
      </c>
      <c r="BX74" s="60">
        <v>-904585.11</v>
      </c>
      <c r="BY74" s="60">
        <v>0</v>
      </c>
      <c r="BZ74" s="60">
        <v>0</v>
      </c>
      <c r="CA74" s="60">
        <v>-270057.71999999997</v>
      </c>
      <c r="CB74" s="60">
        <v>1638689.24</v>
      </c>
      <c r="CC74" s="60">
        <v>-733775.44</v>
      </c>
      <c r="CD74" s="60">
        <v>0</v>
      </c>
      <c r="CE74" s="60">
        <v>0</v>
      </c>
      <c r="CF74" s="60">
        <v>0</v>
      </c>
      <c r="CG74" s="60">
        <v>0</v>
      </c>
      <c r="CH74" s="60">
        <v>0</v>
      </c>
      <c r="CI74" s="60">
        <v>0</v>
      </c>
      <c r="CJ74" s="60">
        <v>0</v>
      </c>
      <c r="CK74" s="60">
        <v>0</v>
      </c>
      <c r="CL74" s="60">
        <v>0</v>
      </c>
      <c r="CM74" s="60">
        <v>0</v>
      </c>
      <c r="CN74" s="60">
        <v>0</v>
      </c>
      <c r="CO74" s="60">
        <v>0</v>
      </c>
      <c r="CP74" s="60">
        <v>0</v>
      </c>
      <c r="CQ74" s="60">
        <v>0</v>
      </c>
      <c r="CR74" s="60">
        <v>0</v>
      </c>
      <c r="CS74" s="60">
        <v>0</v>
      </c>
      <c r="CT74" s="60">
        <v>0</v>
      </c>
      <c r="CU74" s="60">
        <v>38392782.699999973</v>
      </c>
    </row>
    <row r="75" spans="1:99" ht="13.5" customHeight="1">
      <c r="A75" s="44" t="s">
        <v>126</v>
      </c>
      <c r="B75" s="61">
        <v>4003</v>
      </c>
      <c r="C75" s="59" t="s">
        <v>379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>
        <v>0</v>
      </c>
      <c r="W75" s="60">
        <v>0</v>
      </c>
      <c r="X75" s="60">
        <v>0</v>
      </c>
      <c r="Y75" s="60">
        <v>0</v>
      </c>
      <c r="Z75" s="60">
        <v>0</v>
      </c>
      <c r="AA75" s="60"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v>0</v>
      </c>
      <c r="AG75" s="60">
        <v>0</v>
      </c>
      <c r="AH75" s="60">
        <v>0</v>
      </c>
      <c r="AI75" s="60">
        <v>0</v>
      </c>
      <c r="AJ75" s="60">
        <v>0</v>
      </c>
      <c r="AK75" s="60">
        <v>0</v>
      </c>
      <c r="AL75" s="60">
        <v>0</v>
      </c>
      <c r="AM75" s="60">
        <v>0</v>
      </c>
      <c r="AN75" s="60">
        <v>0</v>
      </c>
      <c r="AO75" s="60">
        <v>0</v>
      </c>
      <c r="AP75" s="60">
        <v>0</v>
      </c>
      <c r="AQ75" s="60">
        <v>0</v>
      </c>
      <c r="AR75" s="60">
        <v>0</v>
      </c>
      <c r="AS75" s="60">
        <v>0</v>
      </c>
      <c r="AT75" s="60">
        <v>0</v>
      </c>
      <c r="AU75" s="60">
        <v>0</v>
      </c>
      <c r="AV75" s="60">
        <v>0</v>
      </c>
      <c r="AW75" s="60"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v>0</v>
      </c>
      <c r="BH75" s="60"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v>0</v>
      </c>
      <c r="BS75" s="60"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v>0</v>
      </c>
      <c r="BY75" s="60">
        <v>0</v>
      </c>
      <c r="BZ75" s="60">
        <v>0</v>
      </c>
      <c r="CA75" s="60">
        <v>0</v>
      </c>
      <c r="CB75" s="60">
        <v>0</v>
      </c>
      <c r="CC75" s="60">
        <v>0</v>
      </c>
      <c r="CD75" s="60">
        <v>0</v>
      </c>
      <c r="CE75" s="60">
        <v>0</v>
      </c>
      <c r="CF75" s="60">
        <v>0</v>
      </c>
      <c r="CG75" s="60">
        <v>0</v>
      </c>
      <c r="CH75" s="60">
        <v>0</v>
      </c>
      <c r="CI75" s="60">
        <v>0</v>
      </c>
      <c r="CJ75" s="60">
        <v>0</v>
      </c>
      <c r="CK75" s="60">
        <v>0</v>
      </c>
      <c r="CL75" s="60">
        <v>0</v>
      </c>
      <c r="CM75" s="60">
        <v>0</v>
      </c>
      <c r="CN75" s="60">
        <v>0</v>
      </c>
      <c r="CO75" s="60">
        <v>0</v>
      </c>
      <c r="CP75" s="60">
        <v>0</v>
      </c>
      <c r="CQ75" s="60">
        <v>0</v>
      </c>
      <c r="CR75" s="60">
        <v>0</v>
      </c>
      <c r="CS75" s="60">
        <v>0</v>
      </c>
      <c r="CT75" s="60">
        <v>0</v>
      </c>
      <c r="CU75" s="60">
        <v>0</v>
      </c>
    </row>
    <row r="76" spans="1:99" ht="12.75" customHeight="1">
      <c r="A76" s="44" t="s">
        <v>127</v>
      </c>
      <c r="B76" s="61">
        <v>4004</v>
      </c>
      <c r="C76" s="59" t="s">
        <v>379</v>
      </c>
      <c r="D76" s="60">
        <v>0</v>
      </c>
      <c r="E76" s="60">
        <v>0</v>
      </c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>
        <v>0</v>
      </c>
      <c r="W76" s="60">
        <v>0</v>
      </c>
      <c r="X76" s="60">
        <v>0</v>
      </c>
      <c r="Y76" s="60">
        <v>0</v>
      </c>
      <c r="Z76" s="60">
        <v>0</v>
      </c>
      <c r="AA76" s="60"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v>0</v>
      </c>
      <c r="AG76" s="60">
        <v>0</v>
      </c>
      <c r="AH76" s="60">
        <v>0</v>
      </c>
      <c r="AI76" s="60">
        <v>0</v>
      </c>
      <c r="AJ76" s="60">
        <v>0</v>
      </c>
      <c r="AK76" s="60">
        <v>0</v>
      </c>
      <c r="AL76" s="60">
        <v>0</v>
      </c>
      <c r="AM76" s="60">
        <v>0</v>
      </c>
      <c r="AN76" s="60">
        <v>0</v>
      </c>
      <c r="AO76" s="60">
        <v>0</v>
      </c>
      <c r="AP76" s="60">
        <v>0</v>
      </c>
      <c r="AQ76" s="60">
        <v>0</v>
      </c>
      <c r="AR76" s="60">
        <v>0</v>
      </c>
      <c r="AS76" s="60">
        <v>0</v>
      </c>
      <c r="AT76" s="60">
        <v>0</v>
      </c>
      <c r="AU76" s="60">
        <v>0</v>
      </c>
      <c r="AV76" s="60">
        <v>0</v>
      </c>
      <c r="AW76" s="60"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v>0</v>
      </c>
      <c r="BH76" s="60"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v>0</v>
      </c>
      <c r="BS76" s="60"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v>0</v>
      </c>
      <c r="BY76" s="60">
        <v>0</v>
      </c>
      <c r="BZ76" s="60">
        <v>0</v>
      </c>
      <c r="CA76" s="60">
        <v>0</v>
      </c>
      <c r="CB76" s="60">
        <v>0</v>
      </c>
      <c r="CC76" s="60">
        <v>0</v>
      </c>
      <c r="CD76" s="60">
        <v>0</v>
      </c>
      <c r="CE76" s="60">
        <v>0</v>
      </c>
      <c r="CF76" s="60">
        <v>0</v>
      </c>
      <c r="CG76" s="60">
        <v>0</v>
      </c>
      <c r="CH76" s="60">
        <v>0</v>
      </c>
      <c r="CI76" s="60">
        <v>0</v>
      </c>
      <c r="CJ76" s="60">
        <v>0</v>
      </c>
      <c r="CK76" s="60">
        <v>0</v>
      </c>
      <c r="CL76" s="60">
        <v>0</v>
      </c>
      <c r="CM76" s="60">
        <v>0</v>
      </c>
      <c r="CN76" s="60">
        <v>0</v>
      </c>
      <c r="CO76" s="60">
        <v>0</v>
      </c>
      <c r="CP76" s="60">
        <v>0</v>
      </c>
      <c r="CQ76" s="60">
        <v>0</v>
      </c>
      <c r="CR76" s="60">
        <v>0</v>
      </c>
      <c r="CS76" s="60">
        <v>0</v>
      </c>
      <c r="CT76" s="60">
        <v>0</v>
      </c>
      <c r="CU76" s="60">
        <v>0</v>
      </c>
    </row>
    <row r="77" spans="1:99" ht="12.75" customHeight="1">
      <c r="A77" s="44" t="s">
        <v>128</v>
      </c>
      <c r="B77" s="61">
        <v>4005</v>
      </c>
      <c r="C77" s="59" t="s">
        <v>379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>
        <v>0</v>
      </c>
      <c r="W77" s="60">
        <v>0</v>
      </c>
      <c r="X77" s="60">
        <v>0</v>
      </c>
      <c r="Y77" s="60">
        <v>0</v>
      </c>
      <c r="Z77" s="60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60">
        <v>0</v>
      </c>
      <c r="AH77" s="60">
        <v>0</v>
      </c>
      <c r="AI77" s="60">
        <v>0</v>
      </c>
      <c r="AJ77" s="60">
        <v>0</v>
      </c>
      <c r="AK77" s="60">
        <v>0</v>
      </c>
      <c r="AL77" s="60">
        <v>0</v>
      </c>
      <c r="AM77" s="60">
        <v>0</v>
      </c>
      <c r="AN77" s="60">
        <v>0</v>
      </c>
      <c r="AO77" s="60">
        <v>0</v>
      </c>
      <c r="AP77" s="60">
        <v>0</v>
      </c>
      <c r="AQ77" s="60">
        <v>0</v>
      </c>
      <c r="AR77" s="60">
        <v>0</v>
      </c>
      <c r="AS77" s="60">
        <v>0</v>
      </c>
      <c r="AT77" s="60">
        <v>0</v>
      </c>
      <c r="AU77" s="60">
        <v>0</v>
      </c>
      <c r="AV77" s="60">
        <v>0</v>
      </c>
      <c r="AW77" s="60"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v>0</v>
      </c>
      <c r="BH77" s="60"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v>0</v>
      </c>
      <c r="BY77" s="60">
        <v>0</v>
      </c>
      <c r="BZ77" s="60">
        <v>0</v>
      </c>
      <c r="CA77" s="60">
        <v>0</v>
      </c>
      <c r="CB77" s="60">
        <v>0</v>
      </c>
      <c r="CC77" s="60">
        <v>0</v>
      </c>
      <c r="CD77" s="60">
        <v>0</v>
      </c>
      <c r="CE77" s="60">
        <v>0</v>
      </c>
      <c r="CF77" s="60">
        <v>0</v>
      </c>
      <c r="CG77" s="60">
        <v>0</v>
      </c>
      <c r="CH77" s="60">
        <v>0</v>
      </c>
      <c r="CI77" s="60">
        <v>0</v>
      </c>
      <c r="CJ77" s="60">
        <v>0</v>
      </c>
      <c r="CK77" s="60">
        <v>0</v>
      </c>
      <c r="CL77" s="60">
        <v>0</v>
      </c>
      <c r="CM77" s="60">
        <v>0</v>
      </c>
      <c r="CN77" s="60">
        <v>0</v>
      </c>
      <c r="CO77" s="60">
        <v>0</v>
      </c>
      <c r="CP77" s="60">
        <v>0</v>
      </c>
      <c r="CQ77" s="60">
        <v>0</v>
      </c>
      <c r="CR77" s="60">
        <v>0</v>
      </c>
      <c r="CS77" s="60">
        <v>0</v>
      </c>
      <c r="CT77" s="60">
        <v>0</v>
      </c>
      <c r="CU77" s="60">
        <v>0</v>
      </c>
    </row>
    <row r="78" spans="1:99" ht="12.75" customHeight="1">
      <c r="A78" s="45" t="s">
        <v>129</v>
      </c>
      <c r="B78" s="62">
        <v>9000</v>
      </c>
      <c r="C78" s="59" t="s">
        <v>380</v>
      </c>
      <c r="D78" s="63">
        <v>199202.85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199202.85</v>
      </c>
      <c r="W78" s="63">
        <v>0</v>
      </c>
      <c r="X78" s="63">
        <v>0</v>
      </c>
      <c r="Y78" s="63">
        <v>199202.85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-976151.2999999997</v>
      </c>
      <c r="AO78" s="63">
        <v>-256889.66</v>
      </c>
      <c r="AP78" s="63">
        <v>-256889.66</v>
      </c>
      <c r="AQ78" s="63">
        <v>0</v>
      </c>
      <c r="AR78" s="63">
        <v>32011</v>
      </c>
      <c r="AS78" s="63">
        <v>32011</v>
      </c>
      <c r="AT78" s="63">
        <v>-556810.70000000007</v>
      </c>
      <c r="AU78" s="63">
        <v>-556810.70000000007</v>
      </c>
      <c r="AV78" s="63">
        <v>0</v>
      </c>
      <c r="AW78" s="63">
        <v>0</v>
      </c>
      <c r="AX78" s="63">
        <v>0</v>
      </c>
      <c r="AY78" s="63">
        <v>588821.69999999995</v>
      </c>
      <c r="AZ78" s="63">
        <v>0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0</v>
      </c>
      <c r="BJ78" s="63">
        <v>-751272.63999999966</v>
      </c>
      <c r="BK78" s="63">
        <v>-751272.63999999966</v>
      </c>
      <c r="BL78" s="63">
        <v>-4739760.46</v>
      </c>
      <c r="BM78" s="63">
        <v>3988487.8200000003</v>
      </c>
      <c r="BN78" s="63">
        <v>0</v>
      </c>
      <c r="BO78" s="63">
        <v>0</v>
      </c>
      <c r="BP78" s="63">
        <v>0</v>
      </c>
      <c r="BQ78" s="63">
        <v>0</v>
      </c>
      <c r="BR78" s="63">
        <v>0</v>
      </c>
      <c r="BS78" s="63">
        <v>0</v>
      </c>
      <c r="BT78" s="63">
        <v>0</v>
      </c>
      <c r="BU78" s="63">
        <v>0</v>
      </c>
      <c r="BV78" s="63">
        <v>0</v>
      </c>
      <c r="BW78" s="63">
        <v>0</v>
      </c>
      <c r="BX78" s="63">
        <v>0</v>
      </c>
      <c r="BY78" s="63">
        <v>0</v>
      </c>
      <c r="BZ78" s="63">
        <v>0</v>
      </c>
      <c r="CA78" s="63">
        <v>0</v>
      </c>
      <c r="CB78" s="63">
        <v>0</v>
      </c>
      <c r="CC78" s="63">
        <v>0</v>
      </c>
      <c r="CD78" s="63">
        <v>0</v>
      </c>
      <c r="CE78" s="63">
        <v>0</v>
      </c>
      <c r="CF78" s="63">
        <v>0</v>
      </c>
      <c r="CG78" s="63">
        <v>0</v>
      </c>
      <c r="CH78" s="63">
        <v>0</v>
      </c>
      <c r="CI78" s="63">
        <v>0</v>
      </c>
      <c r="CJ78" s="63">
        <v>0</v>
      </c>
      <c r="CK78" s="63">
        <v>0</v>
      </c>
      <c r="CL78" s="63">
        <v>0</v>
      </c>
      <c r="CM78" s="63">
        <v>0</v>
      </c>
      <c r="CN78" s="63">
        <v>0</v>
      </c>
      <c r="CO78" s="63">
        <v>0</v>
      </c>
      <c r="CP78" s="63">
        <v>0</v>
      </c>
      <c r="CQ78" s="63">
        <v>0</v>
      </c>
      <c r="CR78" s="63">
        <v>0</v>
      </c>
      <c r="CS78" s="63">
        <v>0</v>
      </c>
      <c r="CT78" s="63">
        <v>0</v>
      </c>
      <c r="CU78" s="63">
        <v>-776948.44999999972</v>
      </c>
    </row>
    <row r="79" spans="1:99" ht="12.75" customHeight="1">
      <c r="A79" s="45" t="s">
        <v>130</v>
      </c>
      <c r="B79" s="62">
        <v>9001</v>
      </c>
      <c r="C79" s="59" t="s">
        <v>381</v>
      </c>
      <c r="D79" s="63">
        <v>122536474863.26561</v>
      </c>
      <c r="E79" s="63">
        <v>109633427939.80197</v>
      </c>
      <c r="F79" s="63">
        <v>114845653812.06911</v>
      </c>
      <c r="G79" s="63">
        <v>-5212225872.267128</v>
      </c>
      <c r="H79" s="63">
        <v>-8252155040.3499994</v>
      </c>
      <c r="I79" s="63">
        <v>-8941238520.7900009</v>
      </c>
      <c r="J79" s="63">
        <v>-37205219999.400002</v>
      </c>
      <c r="K79" s="63">
        <v>28263981478.610001</v>
      </c>
      <c r="L79" s="63">
        <v>689083480.44000006</v>
      </c>
      <c r="M79" s="63">
        <v>2591043821.1399999</v>
      </c>
      <c r="N79" s="63">
        <v>-1901960340.7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20370925879.273636</v>
      </c>
      <c r="W79" s="63">
        <v>3479129427.2563701</v>
      </c>
      <c r="X79" s="63">
        <v>419318528.81996709</v>
      </c>
      <c r="Y79" s="63">
        <v>4696430672.9131756</v>
      </c>
      <c r="Z79" s="63">
        <v>11693788260.694124</v>
      </c>
      <c r="AA79" s="63">
        <v>23504683.190000001</v>
      </c>
      <c r="AB79" s="63">
        <v>0</v>
      </c>
      <c r="AC79" s="63">
        <v>0</v>
      </c>
      <c r="AD79" s="63">
        <v>183900</v>
      </c>
      <c r="AE79" s="63">
        <v>58570406.399999999</v>
      </c>
      <c r="AF79" s="63">
        <v>-4.9000000000000004</v>
      </c>
      <c r="AG79" s="63">
        <v>784276089.44000018</v>
      </c>
      <c r="AH79" s="63">
        <v>784276089.44000018</v>
      </c>
      <c r="AI79" s="63">
        <v>0</v>
      </c>
      <c r="AJ79" s="63">
        <v>0</v>
      </c>
      <c r="AK79" s="63">
        <v>0</v>
      </c>
      <c r="AL79" s="63">
        <v>0</v>
      </c>
      <c r="AM79" s="63">
        <v>0</v>
      </c>
      <c r="AN79" s="63">
        <v>-97272743835.99614</v>
      </c>
      <c r="AO79" s="63">
        <v>-19731021403.121643</v>
      </c>
      <c r="AP79" s="63">
        <v>-20971714866.360001</v>
      </c>
      <c r="AQ79" s="63">
        <v>1240693463.2383618</v>
      </c>
      <c r="AR79" s="63">
        <v>-1358433191.219866</v>
      </c>
      <c r="AS79" s="63">
        <v>-2085127945.7500069</v>
      </c>
      <c r="AT79" s="63">
        <v>-11085444223.837164</v>
      </c>
      <c r="AU79" s="63">
        <v>-9491541134.0271645</v>
      </c>
      <c r="AV79" s="63">
        <v>-1571549962.79</v>
      </c>
      <c r="AW79" s="63">
        <v>-36913350.090000004</v>
      </c>
      <c r="AX79" s="63">
        <v>14560223.07</v>
      </c>
      <c r="AY79" s="63">
        <v>9000316278.0871582</v>
      </c>
      <c r="AZ79" s="63">
        <v>726694754.53014064</v>
      </c>
      <c r="BA79" s="63">
        <v>2661562210.756721</v>
      </c>
      <c r="BB79" s="63">
        <v>2285576990.4967208</v>
      </c>
      <c r="BC79" s="63">
        <v>376286285.65999997</v>
      </c>
      <c r="BD79" s="63">
        <v>0</v>
      </c>
      <c r="BE79" s="63">
        <v>-301065.40000000002</v>
      </c>
      <c r="BF79" s="63">
        <v>-1934867456.2265799</v>
      </c>
      <c r="BG79" s="63">
        <v>-411267786.05999994</v>
      </c>
      <c r="BH79" s="63">
        <v>-411165330.00999999</v>
      </c>
      <c r="BI79" s="63">
        <v>-102456.04999999999</v>
      </c>
      <c r="BJ79" s="63">
        <v>-36722718011.729729</v>
      </c>
      <c r="BK79" s="63">
        <v>-36282115953.659737</v>
      </c>
      <c r="BL79" s="63">
        <v>-204671719809.2197</v>
      </c>
      <c r="BM79" s="63">
        <v>168389603855.56</v>
      </c>
      <c r="BN79" s="63">
        <v>-440602058.07000005</v>
      </c>
      <c r="BO79" s="63">
        <v>90449767.879999965</v>
      </c>
      <c r="BP79" s="63">
        <v>-531051825.94999993</v>
      </c>
      <c r="BQ79" s="63">
        <v>-496402865.88999993</v>
      </c>
      <c r="BR79" s="63">
        <v>-490975084.0999999</v>
      </c>
      <c r="BS79" s="63">
        <v>0</v>
      </c>
      <c r="BT79" s="63">
        <v>-5427781.79</v>
      </c>
      <c r="BU79" s="63">
        <v>-38344791676.914925</v>
      </c>
      <c r="BV79" s="63">
        <v>-28348714493.864311</v>
      </c>
      <c r="BW79" s="63">
        <v>-7731598381.2330809</v>
      </c>
      <c r="BX79" s="63">
        <v>-1803069034.5657842</v>
      </c>
      <c r="BY79" s="63">
        <v>0</v>
      </c>
      <c r="BZ79" s="63">
        <v>-664066246.01378429</v>
      </c>
      <c r="CA79" s="63">
        <v>-964806037.1964159</v>
      </c>
      <c r="CB79" s="63">
        <v>1796461066.3743005</v>
      </c>
      <c r="CC79" s="63">
        <v>-628998550.41584229</v>
      </c>
      <c r="CD79" s="63">
        <v>-128577507.86999999</v>
      </c>
      <c r="CE79" s="63">
        <v>-4369135.1399999997</v>
      </c>
      <c r="CF79" s="63">
        <v>-4416664.1199999992</v>
      </c>
      <c r="CG79" s="63">
        <v>-43958.45</v>
      </c>
      <c r="CH79" s="63">
        <v>-116539772.86</v>
      </c>
      <c r="CI79" s="63">
        <v>-3207977.3</v>
      </c>
      <c r="CJ79" s="63">
        <v>0</v>
      </c>
      <c r="CK79" s="63">
        <v>-79531393.190000013</v>
      </c>
      <c r="CL79" s="63">
        <v>-79536602.010000005</v>
      </c>
      <c r="CM79" s="63">
        <v>0</v>
      </c>
      <c r="CN79" s="63">
        <v>5208.82</v>
      </c>
      <c r="CO79" s="63">
        <v>0</v>
      </c>
      <c r="CP79" s="63">
        <v>0</v>
      </c>
      <c r="CQ79" s="63">
        <v>0</v>
      </c>
      <c r="CR79" s="63">
        <v>0</v>
      </c>
      <c r="CS79" s="63">
        <v>0</v>
      </c>
      <c r="CT79" s="63">
        <v>0</v>
      </c>
      <c r="CU79" s="63">
        <v>25263731027.269455</v>
      </c>
    </row>
    <row r="80" spans="1:99" ht="12.75" customHeight="1">
      <c r="A80" s="45" t="s">
        <v>132</v>
      </c>
      <c r="B80" s="62">
        <v>9002</v>
      </c>
      <c r="C80" s="59" t="s">
        <v>382</v>
      </c>
      <c r="D80" s="63">
        <v>103614748.55999999</v>
      </c>
      <c r="E80" s="63">
        <v>105964575.88</v>
      </c>
      <c r="F80" s="63">
        <v>127703258.22</v>
      </c>
      <c r="G80" s="63">
        <v>-21738682.34</v>
      </c>
      <c r="H80" s="63">
        <v>-34103279.840000004</v>
      </c>
      <c r="I80" s="63">
        <v>-37003833.640000001</v>
      </c>
      <c r="J80" s="63">
        <v>-121630460.88</v>
      </c>
      <c r="K80" s="63">
        <v>84626627.239999995</v>
      </c>
      <c r="L80" s="63">
        <v>2900553.799999997</v>
      </c>
      <c r="M80" s="63">
        <v>19803924.829999998</v>
      </c>
      <c r="N80" s="63">
        <v>-16903371.030000001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30414704.670000002</v>
      </c>
      <c r="W80" s="63">
        <v>30414704.670000002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1338747.8500000001</v>
      </c>
      <c r="AH80" s="63">
        <v>1337682.52</v>
      </c>
      <c r="AI80" s="63">
        <v>1065.33</v>
      </c>
      <c r="AJ80" s="63">
        <v>0</v>
      </c>
      <c r="AK80" s="63">
        <v>0</v>
      </c>
      <c r="AL80" s="63">
        <v>0</v>
      </c>
      <c r="AM80" s="63">
        <v>0</v>
      </c>
      <c r="AN80" s="63">
        <v>-65221965.860000014</v>
      </c>
      <c r="AO80" s="63">
        <v>-15579009.369999999</v>
      </c>
      <c r="AP80" s="63">
        <v>-18790968.719999999</v>
      </c>
      <c r="AQ80" s="63">
        <v>3211959.35</v>
      </c>
      <c r="AR80" s="63">
        <v>-14242570.510000009</v>
      </c>
      <c r="AS80" s="63">
        <v>-19666050.170000009</v>
      </c>
      <c r="AT80" s="63">
        <v>-86391585.600000009</v>
      </c>
      <c r="AU80" s="63">
        <v>-93680826.680000007</v>
      </c>
      <c r="AV80" s="63">
        <v>7289241.0800000001</v>
      </c>
      <c r="AW80" s="63">
        <v>0</v>
      </c>
      <c r="AX80" s="63">
        <v>0</v>
      </c>
      <c r="AY80" s="63">
        <v>66725535.43</v>
      </c>
      <c r="AZ80" s="63">
        <v>5423479.6600000001</v>
      </c>
      <c r="BA80" s="63">
        <v>28340858.25</v>
      </c>
      <c r="BB80" s="63">
        <v>32484760.629999999</v>
      </c>
      <c r="BC80" s="63">
        <v>-4143902.38</v>
      </c>
      <c r="BD80" s="63">
        <v>0</v>
      </c>
      <c r="BE80" s="63">
        <v>0</v>
      </c>
      <c r="BF80" s="63">
        <v>-22917378.59</v>
      </c>
      <c r="BG80" s="63">
        <v>0</v>
      </c>
      <c r="BH80" s="63">
        <v>0</v>
      </c>
      <c r="BI80" s="63">
        <v>0</v>
      </c>
      <c r="BJ80" s="63">
        <v>0</v>
      </c>
      <c r="BK80" s="63">
        <v>0</v>
      </c>
      <c r="BL80" s="63">
        <v>0</v>
      </c>
      <c r="BM80" s="63">
        <v>0</v>
      </c>
      <c r="BN80" s="63">
        <v>0</v>
      </c>
      <c r="BO80" s="63">
        <v>0</v>
      </c>
      <c r="BP80" s="63">
        <v>0</v>
      </c>
      <c r="BQ80" s="63">
        <v>-1382309.28</v>
      </c>
      <c r="BR80" s="63">
        <v>-1382309.28</v>
      </c>
      <c r="BS80" s="63">
        <v>0</v>
      </c>
      <c r="BT80" s="63">
        <v>0</v>
      </c>
      <c r="BU80" s="63">
        <v>-34018076.700000003</v>
      </c>
      <c r="BV80" s="63">
        <v>-29901499.109999999</v>
      </c>
      <c r="BW80" s="63">
        <v>-3846848.56</v>
      </c>
      <c r="BX80" s="63">
        <v>-904585.11</v>
      </c>
      <c r="BY80" s="63">
        <v>0</v>
      </c>
      <c r="BZ80" s="63">
        <v>0</v>
      </c>
      <c r="CA80" s="63">
        <v>-270057.71999999997</v>
      </c>
      <c r="CB80" s="63">
        <v>1638689.24</v>
      </c>
      <c r="CC80" s="63">
        <v>-733775.44</v>
      </c>
      <c r="CD80" s="63">
        <v>0</v>
      </c>
      <c r="CE80" s="63">
        <v>0</v>
      </c>
      <c r="CF80" s="63">
        <v>0</v>
      </c>
      <c r="CG80" s="63">
        <v>0</v>
      </c>
      <c r="CH80" s="63">
        <v>0</v>
      </c>
      <c r="CI80" s="63">
        <v>0</v>
      </c>
      <c r="CJ80" s="63">
        <v>0</v>
      </c>
      <c r="CK80" s="63">
        <v>0</v>
      </c>
      <c r="CL80" s="63">
        <v>0</v>
      </c>
      <c r="CM80" s="63">
        <v>0</v>
      </c>
      <c r="CN80" s="63">
        <v>0</v>
      </c>
      <c r="CO80" s="63">
        <v>0</v>
      </c>
      <c r="CP80" s="63">
        <v>0</v>
      </c>
      <c r="CQ80" s="63">
        <v>0</v>
      </c>
      <c r="CR80" s="63">
        <v>0</v>
      </c>
      <c r="CS80" s="63">
        <v>0</v>
      </c>
      <c r="CT80" s="63">
        <v>0</v>
      </c>
      <c r="CU80" s="63">
        <v>38392782.699999973</v>
      </c>
    </row>
    <row r="81" spans="1:99" ht="12.75" customHeight="1">
      <c r="A81" s="45" t="s">
        <v>134</v>
      </c>
      <c r="B81" s="62">
        <v>9003</v>
      </c>
      <c r="C81" s="59" t="s">
        <v>383</v>
      </c>
      <c r="D81" s="63">
        <v>122536674066.11562</v>
      </c>
      <c r="E81" s="63">
        <v>109633427939.80197</v>
      </c>
      <c r="F81" s="63">
        <v>114845653812.06911</v>
      </c>
      <c r="G81" s="63">
        <v>-5212225872.267128</v>
      </c>
      <c r="H81" s="63">
        <v>-8252155040.3499994</v>
      </c>
      <c r="I81" s="63">
        <v>-8941238520.7900009</v>
      </c>
      <c r="J81" s="63">
        <v>-37205219999.400002</v>
      </c>
      <c r="K81" s="63">
        <v>28263981478.610001</v>
      </c>
      <c r="L81" s="63">
        <v>689083480.44000006</v>
      </c>
      <c r="M81" s="63">
        <v>2591043821.1399999</v>
      </c>
      <c r="N81" s="63">
        <v>-1901960340.7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20371125082.123634</v>
      </c>
      <c r="W81" s="63">
        <v>3479129427.2563701</v>
      </c>
      <c r="X81" s="63">
        <v>419318528.81996709</v>
      </c>
      <c r="Y81" s="63">
        <v>4696629875.763176</v>
      </c>
      <c r="Z81" s="63">
        <v>11693788260.694124</v>
      </c>
      <c r="AA81" s="63">
        <v>23504683.190000001</v>
      </c>
      <c r="AB81" s="63">
        <v>0</v>
      </c>
      <c r="AC81" s="63">
        <v>0</v>
      </c>
      <c r="AD81" s="63">
        <v>183900</v>
      </c>
      <c r="AE81" s="63">
        <v>58570406.399999999</v>
      </c>
      <c r="AF81" s="63">
        <v>-4.9000000000000004</v>
      </c>
      <c r="AG81" s="63">
        <v>784276089.44000018</v>
      </c>
      <c r="AH81" s="63">
        <v>784276089.44000018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-97273719987.296143</v>
      </c>
      <c r="AO81" s="63">
        <v>-19731278292.781643</v>
      </c>
      <c r="AP81" s="63">
        <v>-20971971756.02</v>
      </c>
      <c r="AQ81" s="63">
        <v>1240693463.2383618</v>
      </c>
      <c r="AR81" s="63">
        <v>-1358401180.219866</v>
      </c>
      <c r="AS81" s="63">
        <v>-2085095934.7500069</v>
      </c>
      <c r="AT81" s="63">
        <v>-11086001034.537165</v>
      </c>
      <c r="AU81" s="63">
        <v>-9492097944.7271652</v>
      </c>
      <c r="AV81" s="63">
        <v>-1571549962.79</v>
      </c>
      <c r="AW81" s="63">
        <v>-36913350.090000004</v>
      </c>
      <c r="AX81" s="63">
        <v>14560223.07</v>
      </c>
      <c r="AY81" s="63">
        <v>9000905099.787159</v>
      </c>
      <c r="AZ81" s="63">
        <v>726694754.53014064</v>
      </c>
      <c r="BA81" s="63">
        <v>2661562210.756721</v>
      </c>
      <c r="BB81" s="63">
        <v>2285576990.4967208</v>
      </c>
      <c r="BC81" s="63">
        <v>376286285.65999997</v>
      </c>
      <c r="BD81" s="63">
        <v>0</v>
      </c>
      <c r="BE81" s="63">
        <v>-301065.40000000002</v>
      </c>
      <c r="BF81" s="63">
        <v>-1934867456.2265799</v>
      </c>
      <c r="BG81" s="63">
        <v>-411267786.05999994</v>
      </c>
      <c r="BH81" s="63">
        <v>-411165330.00999999</v>
      </c>
      <c r="BI81" s="63">
        <v>-102456.04999999999</v>
      </c>
      <c r="BJ81" s="63">
        <v>-36723469284.369728</v>
      </c>
      <c r="BK81" s="63">
        <v>-36282867226.299736</v>
      </c>
      <c r="BL81" s="63">
        <v>-204676459569.67969</v>
      </c>
      <c r="BM81" s="63">
        <v>168393592343.38</v>
      </c>
      <c r="BN81" s="63">
        <v>-440602058.07000005</v>
      </c>
      <c r="BO81" s="63">
        <v>90449767.879999965</v>
      </c>
      <c r="BP81" s="63">
        <v>-531051825.94999993</v>
      </c>
      <c r="BQ81" s="63">
        <v>-496402865.88999993</v>
      </c>
      <c r="BR81" s="63">
        <v>-490975084.0999999</v>
      </c>
      <c r="BS81" s="63">
        <v>0</v>
      </c>
      <c r="BT81" s="63">
        <v>-5427781.79</v>
      </c>
      <c r="BU81" s="63">
        <v>-38344791676.914925</v>
      </c>
      <c r="BV81" s="63">
        <v>-28348714493.864311</v>
      </c>
      <c r="BW81" s="63">
        <v>-7731598381.2330809</v>
      </c>
      <c r="BX81" s="63">
        <v>-1803069034.5657842</v>
      </c>
      <c r="BY81" s="63">
        <v>0</v>
      </c>
      <c r="BZ81" s="63">
        <v>-664066246.01378429</v>
      </c>
      <c r="CA81" s="63">
        <v>-964806037.1964159</v>
      </c>
      <c r="CB81" s="63">
        <v>1796461066.3743005</v>
      </c>
      <c r="CC81" s="63">
        <v>-628998550.41584229</v>
      </c>
      <c r="CD81" s="63">
        <v>-128577507.86999999</v>
      </c>
      <c r="CE81" s="63">
        <v>-4369135.1399999997</v>
      </c>
      <c r="CF81" s="63">
        <v>-4416664.1199999992</v>
      </c>
      <c r="CG81" s="63">
        <v>-43958.45</v>
      </c>
      <c r="CH81" s="63">
        <v>-116539772.86</v>
      </c>
      <c r="CI81" s="63">
        <v>-3207977.3</v>
      </c>
      <c r="CJ81" s="63">
        <v>0</v>
      </c>
      <c r="CK81" s="63">
        <v>-79531393.190000013</v>
      </c>
      <c r="CL81" s="63">
        <v>-79536602.010000005</v>
      </c>
      <c r="CM81" s="63">
        <v>0</v>
      </c>
      <c r="CN81" s="63">
        <v>5208.82</v>
      </c>
      <c r="CO81" s="63">
        <v>0</v>
      </c>
      <c r="CP81" s="63">
        <v>0</v>
      </c>
      <c r="CQ81" s="63">
        <v>0</v>
      </c>
      <c r="CR81" s="63">
        <v>0</v>
      </c>
      <c r="CS81" s="63">
        <v>0</v>
      </c>
      <c r="CT81" s="63">
        <v>0</v>
      </c>
      <c r="CU81" s="63">
        <v>25262954078.819454</v>
      </c>
    </row>
    <row r="82" spans="1:99" ht="12.75" customHeight="1">
      <c r="A82" s="46" t="s">
        <v>136</v>
      </c>
      <c r="B82" s="64"/>
      <c r="C82" s="59" t="s">
        <v>384</v>
      </c>
      <c r="D82" s="63">
        <v>122640288814.67561</v>
      </c>
      <c r="E82" s="63">
        <v>109739392515.68198</v>
      </c>
      <c r="F82" s="63">
        <v>114973357070.28911</v>
      </c>
      <c r="G82" s="63">
        <v>-5233964554.6071281</v>
      </c>
      <c r="H82" s="63">
        <v>-8286258320.1899996</v>
      </c>
      <c r="I82" s="63">
        <v>-8978242354.4300003</v>
      </c>
      <c r="J82" s="63">
        <v>-37326850460.279999</v>
      </c>
      <c r="K82" s="63">
        <v>28348608105.850002</v>
      </c>
      <c r="L82" s="63">
        <v>691984034.24000001</v>
      </c>
      <c r="M82" s="63">
        <v>2610847745.9699998</v>
      </c>
      <c r="N82" s="63">
        <v>-1918863711.73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20401539786.793633</v>
      </c>
      <c r="W82" s="63">
        <v>3509544131.9263701</v>
      </c>
      <c r="X82" s="63">
        <v>419318528.81996709</v>
      </c>
      <c r="Y82" s="63">
        <v>4696629875.763176</v>
      </c>
      <c r="Z82" s="63">
        <v>11693788260.694124</v>
      </c>
      <c r="AA82" s="63">
        <v>23504683.190000001</v>
      </c>
      <c r="AB82" s="63">
        <v>0</v>
      </c>
      <c r="AC82" s="63">
        <v>0</v>
      </c>
      <c r="AD82" s="63">
        <v>183900</v>
      </c>
      <c r="AE82" s="63">
        <v>58570406.399999999</v>
      </c>
      <c r="AF82" s="63">
        <v>-4.9000000000000004</v>
      </c>
      <c r="AG82" s="63">
        <v>785614837.2900002</v>
      </c>
      <c r="AH82" s="63">
        <v>785613771.96000016</v>
      </c>
      <c r="AI82" s="63">
        <v>1065.33</v>
      </c>
      <c r="AJ82" s="63">
        <v>0</v>
      </c>
      <c r="AK82" s="63">
        <v>0</v>
      </c>
      <c r="AL82" s="63">
        <v>0</v>
      </c>
      <c r="AM82" s="63">
        <v>0</v>
      </c>
      <c r="AN82" s="63">
        <v>-97338941953.156143</v>
      </c>
      <c r="AO82" s="63">
        <v>-19746857302.151642</v>
      </c>
      <c r="AP82" s="63">
        <v>-20990762724.740002</v>
      </c>
      <c r="AQ82" s="63">
        <v>1243905422.5883617</v>
      </c>
      <c r="AR82" s="63">
        <v>-1372643750.729866</v>
      </c>
      <c r="AS82" s="63">
        <v>-2104761984.920007</v>
      </c>
      <c r="AT82" s="63">
        <v>-11172392620.137165</v>
      </c>
      <c r="AU82" s="63">
        <v>-9585778771.4071655</v>
      </c>
      <c r="AV82" s="63">
        <v>-1564260721.71</v>
      </c>
      <c r="AW82" s="63">
        <v>-36913350.090000004</v>
      </c>
      <c r="AX82" s="63">
        <v>14560223.07</v>
      </c>
      <c r="AY82" s="63">
        <v>9067630635.2171593</v>
      </c>
      <c r="AZ82" s="63">
        <v>732118234.1901406</v>
      </c>
      <c r="BA82" s="63">
        <v>2689903069.006721</v>
      </c>
      <c r="BB82" s="63">
        <v>2318061751.1267209</v>
      </c>
      <c r="BC82" s="63">
        <v>372142383.27999997</v>
      </c>
      <c r="BD82" s="63">
        <v>0</v>
      </c>
      <c r="BE82" s="63">
        <v>-301065.40000000002</v>
      </c>
      <c r="BF82" s="63">
        <v>-1957784834.8165798</v>
      </c>
      <c r="BG82" s="63">
        <v>-411267786.05999994</v>
      </c>
      <c r="BH82" s="63">
        <v>-411165330.00999999</v>
      </c>
      <c r="BI82" s="63">
        <v>-102456.04999999999</v>
      </c>
      <c r="BJ82" s="63">
        <v>-36723469284.369728</v>
      </c>
      <c r="BK82" s="63">
        <v>-36282867226.299736</v>
      </c>
      <c r="BL82" s="63">
        <v>-204676459569.67969</v>
      </c>
      <c r="BM82" s="63">
        <v>168393592343.38</v>
      </c>
      <c r="BN82" s="63">
        <v>-440602058.07000005</v>
      </c>
      <c r="BO82" s="63">
        <v>90449767.879999965</v>
      </c>
      <c r="BP82" s="63">
        <v>-531051825.94999993</v>
      </c>
      <c r="BQ82" s="63">
        <v>-497785175.1699999</v>
      </c>
      <c r="BR82" s="63">
        <v>-492357393.37999988</v>
      </c>
      <c r="BS82" s="63">
        <v>0</v>
      </c>
      <c r="BT82" s="63">
        <v>-5427781.79</v>
      </c>
      <c r="BU82" s="63">
        <v>-38378809753.614922</v>
      </c>
      <c r="BV82" s="63">
        <v>-28378615992.974312</v>
      </c>
      <c r="BW82" s="63">
        <v>-7735445229.7930813</v>
      </c>
      <c r="BX82" s="63">
        <v>-1803973619.6757841</v>
      </c>
      <c r="BY82" s="63">
        <v>0</v>
      </c>
      <c r="BZ82" s="63">
        <v>-664066246.01378429</v>
      </c>
      <c r="CA82" s="63">
        <v>-965076094.91641593</v>
      </c>
      <c r="CB82" s="63">
        <v>1798099755.6143005</v>
      </c>
      <c r="CC82" s="63">
        <v>-629732325.85584235</v>
      </c>
      <c r="CD82" s="63">
        <v>-128577507.86999999</v>
      </c>
      <c r="CE82" s="63">
        <v>-4369135.1399999997</v>
      </c>
      <c r="CF82" s="63">
        <v>-4416664.1199999992</v>
      </c>
      <c r="CG82" s="63">
        <v>-43958.45</v>
      </c>
      <c r="CH82" s="63">
        <v>-116539772.86</v>
      </c>
      <c r="CI82" s="63">
        <v>-3207977.3</v>
      </c>
      <c r="CJ82" s="63">
        <v>0</v>
      </c>
      <c r="CK82" s="63">
        <v>-79531393.190000013</v>
      </c>
      <c r="CL82" s="63">
        <v>-79536602.010000005</v>
      </c>
      <c r="CM82" s="63">
        <v>0</v>
      </c>
      <c r="CN82" s="63">
        <v>5208.82</v>
      </c>
      <c r="CO82" s="63">
        <v>0</v>
      </c>
      <c r="CP82" s="63">
        <v>0</v>
      </c>
      <c r="CQ82" s="63">
        <v>0</v>
      </c>
      <c r="CR82" s="63">
        <v>0</v>
      </c>
      <c r="CS82" s="63">
        <v>0</v>
      </c>
      <c r="CT82" s="63">
        <v>0</v>
      </c>
      <c r="CU82" s="63">
        <v>25301346861.519455</v>
      </c>
    </row>
    <row r="83" spans="1:99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4</vt:i4>
      </vt:variant>
    </vt:vector>
  </HeadingPairs>
  <TitlesOfParts>
    <vt:vector size="37" baseType="lpstr">
      <vt:lpstr>Gelir Tablosu</vt:lpstr>
      <vt:lpstr>Branş Kırılımlı Analiz</vt:lpstr>
      <vt:lpstr>Hayatdışı Branşlar</vt:lpstr>
      <vt:lpstr>Hayat Branşlar</vt:lpstr>
      <vt:lpstr>HAYATDISI</vt:lpstr>
      <vt:lpstr>HAYAT</vt:lpstr>
      <vt:lpstr>EMEKLİLİK</vt:lpstr>
      <vt:lpstr>MALI</vt:lpstr>
      <vt:lpstr>KAZA</vt:lpstr>
      <vt:lpstr>HASTALIK-SAĞLIK</vt:lpstr>
      <vt:lpstr>KARA ARAÇLARI</vt:lpstr>
      <vt:lpstr>KASKO</vt:lpstr>
      <vt:lpstr>RAYLI ARAÇLAR</vt:lpstr>
      <vt:lpstr>HAVA ARAÇLARI</vt:lpstr>
      <vt:lpstr>SU ARAÇLARI</vt:lpstr>
      <vt:lpstr>NAKLİYAT</vt:lpstr>
      <vt:lpstr>YANGIN VE DOĞAL AFETLER</vt:lpstr>
      <vt:lpstr>GENEL ZARARLAR</vt:lpstr>
      <vt:lpstr>KARA ARAÇLARI SORUMLULUK</vt:lpstr>
      <vt:lpstr>TRAFİK</vt:lpstr>
      <vt:lpstr>HAVA ARAÇLARI SORUMLULUK</vt:lpstr>
      <vt:lpstr>SU ARAÇLARI SORUMLULUK</vt:lpstr>
      <vt:lpstr>GENEL SORUMLULUK</vt:lpstr>
      <vt:lpstr>KREDİ</vt:lpstr>
      <vt:lpstr>KEFALET</vt:lpstr>
      <vt:lpstr>FİNANSAL KAYIPLAR</vt:lpstr>
      <vt:lpstr>HUKUKSAL KORUMA</vt:lpstr>
      <vt:lpstr>DESTEK</vt:lpstr>
      <vt:lpstr>DEV. DEST. TARIM SİGORTALARI</vt:lpstr>
      <vt:lpstr>MÜHENDİSLİK SİGORTALARI</vt:lpstr>
      <vt:lpstr>HAYAT TOPLAM</vt:lpstr>
      <vt:lpstr>H-HASTALIK SAĞLIK</vt:lpstr>
      <vt:lpstr>HAYAT GRUBU TOPLAM</vt:lpstr>
      <vt:lpstr>AnaBranşlar</vt:lpstr>
      <vt:lpstr>HAnaBranşlar</vt:lpstr>
      <vt:lpstr>HDAnaBranşlar</vt:lpstr>
      <vt:lpstr>Şirketler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Güner Ayyildiz</dc:creator>
  <cp:lastModifiedBy>Güner Ayyildiz</cp:lastModifiedBy>
  <dcterms:created xsi:type="dcterms:W3CDTF">2026-09-21T07:59:03Z</dcterms:created>
  <dcterms:modified xsi:type="dcterms:W3CDTF">2026-09-21T12:35:54Z</dcterms:modified>
</cp:coreProperties>
</file>